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olfliet\Desktop\"/>
    </mc:Choice>
  </mc:AlternateContent>
  <bookViews>
    <workbookView xWindow="0" yWindow="0" windowWidth="19200" windowHeight="7650"/>
  </bookViews>
  <sheets>
    <sheet name="Cash Flow" sheetId="1" r:id="rId1"/>
    <sheet name="AR" sheetId="2" r:id="rId2"/>
    <sheet name=" WIP Uninvoiced" sheetId="3" r:id="rId3"/>
    <sheet name="AP Vendors" sheetId="16" r:id="rId4"/>
    <sheet name="FC 7-8-15" sheetId="9" state="hidden" r:id="rId5"/>
    <sheet name="Wip Ar" sheetId="10" state="hidden" r:id="rId6"/>
    <sheet name="FC 7-28-15" sheetId="12" state="hidden" r:id="rId7"/>
  </sheets>
  <definedNames>
    <definedName name="_xlnm.Print_Area" localSheetId="2">' WIP Uninvoiced'!$A$1:$X$41</definedName>
    <definedName name="_xlnm.Print_Area" localSheetId="3">'AP Vendors'!$A$1:$T$177</definedName>
    <definedName name="_xlnm.Print_Area" localSheetId="1">AR!$A$1:$Y$69</definedName>
    <definedName name="_xlnm.Print_Area" localSheetId="0">'Cash Flow'!$A$1:$P$67</definedName>
    <definedName name="Z_AADCD0DD_DFC9_4D0A_A6B7_7EBE73AAE341_.wvu.Cols" localSheetId="5" hidden="1">'Wip Ar'!$J:$K</definedName>
    <definedName name="Z_AADCD0DD_DFC9_4D0A_A6B7_7EBE73AAE341_.wvu.Rows" localSheetId="5" hidden="1">'Wip Ar'!$60:$60</definedName>
    <definedName name="Z_D81EDAC4_75AE_4B8D_B758_1F728A8C3410_.wvu.Cols" localSheetId="2" hidden="1">' WIP Uninvoiced'!#REF!</definedName>
    <definedName name="Z_D81EDAC4_75AE_4B8D_B758_1F728A8C3410_.wvu.Cols" localSheetId="3" hidden="1">'AP Vendors'!$B:$B</definedName>
    <definedName name="Z_D81EDAC4_75AE_4B8D_B758_1F728A8C3410_.wvu.Cols" localSheetId="1" hidden="1">AR!$L:$L</definedName>
    <definedName name="Z_D81EDAC4_75AE_4B8D_B758_1F728A8C3410_.wvu.Cols" localSheetId="5" hidden="1">'Wip Ar'!$J:$K</definedName>
    <definedName name="Z_D81EDAC4_75AE_4B8D_B758_1F728A8C3410_.wvu.Rows" localSheetId="2" hidden="1">' WIP Uninvoiced'!#REF!</definedName>
    <definedName name="Z_D81EDAC4_75AE_4B8D_B758_1F728A8C3410_.wvu.Rows" localSheetId="3" hidden="1">'AP Vendors'!#REF!</definedName>
    <definedName name="Z_D81EDAC4_75AE_4B8D_B758_1F728A8C3410_.wvu.Rows" localSheetId="1" hidden="1">AR!#REF!,AR!#REF!</definedName>
    <definedName name="Z_D81EDAC4_75AE_4B8D_B758_1F728A8C3410_.wvu.Rows" localSheetId="0" hidden="1">'Cash Flow'!#REF!,'Cash Flow'!$61:$61</definedName>
    <definedName name="Z_D81EDAC4_75AE_4B8D_B758_1F728A8C3410_.wvu.Rows" localSheetId="5" hidden="1">'Wip Ar'!$60:$60</definedName>
  </definedNames>
  <calcPr calcId="162913"/>
  <customWorkbookViews>
    <customWorkbookView name="Luann Jensen - Personal View" guid="{D81EDAC4-75AE-4B8D-B758-1F728A8C3410}" mergeInterval="0" personalView="1" maximized="1" windowWidth="1596" windowHeight="975" tabRatio="649" activeSheetId="1"/>
    <customWorkbookView name="Tania Haaf - Personal View" guid="{AADCD0DD-DFC9-4D0A-A6B7-7EBE73AAE341}" mergeInterval="0" personalView="1" maximized="1" windowWidth="1920" windowHeight="807" tabRatio="500" activeSheetId="2"/>
  </customWorkbookViews>
</workbook>
</file>

<file path=xl/calcChain.xml><?xml version="1.0" encoding="utf-8"?>
<calcChain xmlns="http://schemas.openxmlformats.org/spreadsheetml/2006/main">
  <c r="M63" i="1" l="1"/>
  <c r="O63" i="1"/>
  <c r="P63" i="1" l="1"/>
  <c r="I114" i="16"/>
  <c r="J114" i="16" s="1"/>
  <c r="K114" i="16" s="1"/>
  <c r="I82" i="16"/>
  <c r="J82" i="16" s="1"/>
  <c r="K82" i="16" s="1"/>
  <c r="L82" i="16" s="1"/>
  <c r="I46" i="16"/>
  <c r="J46" i="16" s="1"/>
  <c r="K46" i="16" s="1"/>
  <c r="L46" i="16" s="1"/>
  <c r="M46" i="16" s="1"/>
  <c r="H150" i="16"/>
  <c r="I150" i="16" s="1"/>
  <c r="J150" i="16" s="1"/>
  <c r="K150" i="16" s="1"/>
  <c r="H149" i="16"/>
  <c r="I149" i="16" s="1"/>
  <c r="J149" i="16" s="1"/>
  <c r="K149" i="16" s="1"/>
  <c r="H148" i="16"/>
  <c r="I148" i="16" s="1"/>
  <c r="J148" i="16" s="1"/>
  <c r="K148" i="16" s="1"/>
  <c r="H147" i="16"/>
  <c r="H146" i="16"/>
  <c r="I146" i="16" s="1"/>
  <c r="J146" i="16" s="1"/>
  <c r="K146" i="16" s="1"/>
  <c r="H145" i="16"/>
  <c r="I145" i="16" s="1"/>
  <c r="J145" i="16" s="1"/>
  <c r="K145" i="16" s="1"/>
  <c r="H144" i="16"/>
  <c r="I144" i="16" s="1"/>
  <c r="J144" i="16" s="1"/>
  <c r="K144" i="16" s="1"/>
  <c r="H143" i="16"/>
  <c r="H142" i="16"/>
  <c r="I142" i="16" s="1"/>
  <c r="J142" i="16" s="1"/>
  <c r="K142" i="16" s="1"/>
  <c r="H141" i="16"/>
  <c r="I141" i="16" s="1"/>
  <c r="H140" i="16"/>
  <c r="I140" i="16" s="1"/>
  <c r="J140" i="16" s="1"/>
  <c r="K140" i="16" s="1"/>
  <c r="H139" i="16"/>
  <c r="I139" i="16" s="1"/>
  <c r="J139" i="16" s="1"/>
  <c r="K139" i="16" s="1"/>
  <c r="H138" i="16"/>
  <c r="I138" i="16" s="1"/>
  <c r="J138" i="16" s="1"/>
  <c r="K138" i="16" s="1"/>
  <c r="H137" i="16"/>
  <c r="I137" i="16" s="1"/>
  <c r="J137" i="16" s="1"/>
  <c r="H136" i="16"/>
  <c r="I136" i="16" s="1"/>
  <c r="J136" i="16" s="1"/>
  <c r="K136" i="16" s="1"/>
  <c r="H135" i="16"/>
  <c r="H134" i="16"/>
  <c r="I134" i="16" s="1"/>
  <c r="J134" i="16" s="1"/>
  <c r="H133" i="16"/>
  <c r="I133" i="16" s="1"/>
  <c r="H132" i="16"/>
  <c r="I132" i="16" s="1"/>
  <c r="J132" i="16" s="1"/>
  <c r="K132" i="16" s="1"/>
  <c r="H131" i="16"/>
  <c r="H130" i="16"/>
  <c r="I130" i="16" s="1"/>
  <c r="J130" i="16" s="1"/>
  <c r="H129" i="16"/>
  <c r="I129" i="16" s="1"/>
  <c r="J129" i="16" s="1"/>
  <c r="H128" i="16"/>
  <c r="I128" i="16" s="1"/>
  <c r="J128" i="16" s="1"/>
  <c r="K128" i="16" s="1"/>
  <c r="H127" i="16"/>
  <c r="H126" i="16"/>
  <c r="I126" i="16" s="1"/>
  <c r="J126" i="16" s="1"/>
  <c r="K126" i="16" s="1"/>
  <c r="H125" i="16"/>
  <c r="I125" i="16" s="1"/>
  <c r="H124" i="16"/>
  <c r="I124" i="16" s="1"/>
  <c r="J124" i="16" s="1"/>
  <c r="K124" i="16" s="1"/>
  <c r="H123" i="16"/>
  <c r="I123" i="16" s="1"/>
  <c r="H122" i="16"/>
  <c r="I122" i="16" s="1"/>
  <c r="J122" i="16" s="1"/>
  <c r="K122" i="16" s="1"/>
  <c r="H121" i="16"/>
  <c r="I121" i="16" s="1"/>
  <c r="J121" i="16" s="1"/>
  <c r="H120" i="16"/>
  <c r="I120" i="16" s="1"/>
  <c r="J120" i="16" s="1"/>
  <c r="K120" i="16" s="1"/>
  <c r="H119" i="16"/>
  <c r="H118" i="16"/>
  <c r="I118" i="16" s="1"/>
  <c r="J118" i="16" s="1"/>
  <c r="K118" i="16" s="1"/>
  <c r="H117" i="16"/>
  <c r="I117" i="16" s="1"/>
  <c r="J117" i="16" s="1"/>
  <c r="K117" i="16" s="1"/>
  <c r="H116" i="16"/>
  <c r="I116" i="16" s="1"/>
  <c r="J116" i="16" s="1"/>
  <c r="K116" i="16" s="1"/>
  <c r="H115" i="16"/>
  <c r="H114" i="16"/>
  <c r="H113" i="16"/>
  <c r="I113" i="16" s="1"/>
  <c r="J113" i="16" s="1"/>
  <c r="K113" i="16" s="1"/>
  <c r="H112" i="16"/>
  <c r="I112" i="16" s="1"/>
  <c r="J112" i="16" s="1"/>
  <c r="K112" i="16" s="1"/>
  <c r="H111" i="16"/>
  <c r="H110" i="16"/>
  <c r="I110" i="16" s="1"/>
  <c r="J110" i="16" s="1"/>
  <c r="K110" i="16" s="1"/>
  <c r="H109" i="16"/>
  <c r="I109" i="16" s="1"/>
  <c r="J109" i="16" s="1"/>
  <c r="K109" i="16" s="1"/>
  <c r="H108" i="16"/>
  <c r="I108" i="16" s="1"/>
  <c r="J108" i="16" s="1"/>
  <c r="K108" i="16" s="1"/>
  <c r="H107" i="16"/>
  <c r="I107" i="16" s="1"/>
  <c r="J107" i="16" s="1"/>
  <c r="K107" i="16" s="1"/>
  <c r="L107" i="16" s="1"/>
  <c r="H106" i="16"/>
  <c r="I106" i="16" s="1"/>
  <c r="J106" i="16" s="1"/>
  <c r="K106" i="16" s="1"/>
  <c r="L106" i="16" s="1"/>
  <c r="H105" i="16"/>
  <c r="I105" i="16" s="1"/>
  <c r="H104" i="16"/>
  <c r="I104" i="16" s="1"/>
  <c r="J104" i="16" s="1"/>
  <c r="K104" i="16" s="1"/>
  <c r="L104" i="16" s="1"/>
  <c r="H103" i="16"/>
  <c r="H102" i="16"/>
  <c r="I102" i="16" s="1"/>
  <c r="J102" i="16" s="1"/>
  <c r="K102" i="16" s="1"/>
  <c r="L102" i="16" s="1"/>
  <c r="H101" i="16"/>
  <c r="I101" i="16" s="1"/>
  <c r="H100" i="16"/>
  <c r="I100" i="16" s="1"/>
  <c r="J100" i="16" s="1"/>
  <c r="K100" i="16" s="1"/>
  <c r="H99" i="16"/>
  <c r="H98" i="16"/>
  <c r="I98" i="16" s="1"/>
  <c r="J98" i="16" s="1"/>
  <c r="K98" i="16" s="1"/>
  <c r="L98" i="16" s="1"/>
  <c r="H97" i="16"/>
  <c r="I97" i="16" s="1"/>
  <c r="J97" i="16" s="1"/>
  <c r="K97" i="16" s="1"/>
  <c r="L97" i="16" s="1"/>
  <c r="H96" i="16"/>
  <c r="I96" i="16" s="1"/>
  <c r="J96" i="16" s="1"/>
  <c r="K96" i="16" s="1"/>
  <c r="H95" i="16"/>
  <c r="H94" i="16"/>
  <c r="I94" i="16" s="1"/>
  <c r="J94" i="16" s="1"/>
  <c r="K94" i="16" s="1"/>
  <c r="L94" i="16" s="1"/>
  <c r="H93" i="16"/>
  <c r="I93" i="16" s="1"/>
  <c r="J93" i="16" s="1"/>
  <c r="K93" i="16" s="1"/>
  <c r="L93" i="16" s="1"/>
  <c r="H92" i="16"/>
  <c r="I92" i="16" s="1"/>
  <c r="J92" i="16" s="1"/>
  <c r="K92" i="16" s="1"/>
  <c r="H91" i="16"/>
  <c r="I91" i="16" s="1"/>
  <c r="J91" i="16" s="1"/>
  <c r="H90" i="16"/>
  <c r="I90" i="16" s="1"/>
  <c r="J90" i="16" s="1"/>
  <c r="H89" i="16"/>
  <c r="I89" i="16" s="1"/>
  <c r="J89" i="16" s="1"/>
  <c r="K89" i="16" s="1"/>
  <c r="L89" i="16" s="1"/>
  <c r="H88" i="16"/>
  <c r="I88" i="16" s="1"/>
  <c r="J88" i="16" s="1"/>
  <c r="H87" i="16"/>
  <c r="H86" i="16"/>
  <c r="I86" i="16" s="1"/>
  <c r="H85" i="16"/>
  <c r="I85" i="16" s="1"/>
  <c r="H84" i="16"/>
  <c r="I84" i="16" s="1"/>
  <c r="J84" i="16" s="1"/>
  <c r="K84" i="16" s="1"/>
  <c r="H83" i="16"/>
  <c r="H82" i="16"/>
  <c r="H81" i="16"/>
  <c r="I81" i="16" s="1"/>
  <c r="J81" i="16" s="1"/>
  <c r="K81" i="16" s="1"/>
  <c r="L81" i="16" s="1"/>
  <c r="H80" i="16"/>
  <c r="I80" i="16" s="1"/>
  <c r="J80" i="16" s="1"/>
  <c r="K80" i="16" s="1"/>
  <c r="H79" i="16"/>
  <c r="H78" i="16"/>
  <c r="I78" i="16" s="1"/>
  <c r="J78" i="16" s="1"/>
  <c r="H77" i="16"/>
  <c r="I77" i="16" s="1"/>
  <c r="H76" i="16"/>
  <c r="I76" i="16" s="1"/>
  <c r="J76" i="16" s="1"/>
  <c r="K76" i="16" s="1"/>
  <c r="H75" i="16"/>
  <c r="I75" i="16" s="1"/>
  <c r="J75" i="16" s="1"/>
  <c r="K75" i="16" s="1"/>
  <c r="L75" i="16" s="1"/>
  <c r="H74" i="16"/>
  <c r="I74" i="16" s="1"/>
  <c r="J74" i="16" s="1"/>
  <c r="H73" i="16"/>
  <c r="I73" i="16" s="1"/>
  <c r="J73" i="16" s="1"/>
  <c r="K73" i="16" s="1"/>
  <c r="L73" i="16" s="1"/>
  <c r="H72" i="16"/>
  <c r="I72" i="16" s="1"/>
  <c r="J72" i="16" s="1"/>
  <c r="K72" i="16" s="1"/>
  <c r="L72" i="16" s="1"/>
  <c r="H71" i="16"/>
  <c r="H70" i="16"/>
  <c r="I70" i="16" s="1"/>
  <c r="H69" i="16"/>
  <c r="I69" i="16" s="1"/>
  <c r="H68" i="16"/>
  <c r="I68" i="16" s="1"/>
  <c r="J68" i="16" s="1"/>
  <c r="H67" i="16"/>
  <c r="H66" i="16"/>
  <c r="I66" i="16" s="1"/>
  <c r="J66" i="16" s="1"/>
  <c r="K66" i="16" s="1"/>
  <c r="L66" i="16" s="1"/>
  <c r="H65" i="16"/>
  <c r="I65" i="16" s="1"/>
  <c r="J65" i="16" s="1"/>
  <c r="K65" i="16" s="1"/>
  <c r="H64" i="16"/>
  <c r="I64" i="16" s="1"/>
  <c r="J64" i="16" s="1"/>
  <c r="H63" i="16"/>
  <c r="H62" i="16"/>
  <c r="I62" i="16" s="1"/>
  <c r="H61" i="16"/>
  <c r="I61" i="16" s="1"/>
  <c r="H60" i="16"/>
  <c r="I60" i="16" s="1"/>
  <c r="J60" i="16" s="1"/>
  <c r="K60" i="16" s="1"/>
  <c r="L60" i="16" s="1"/>
  <c r="H59" i="16"/>
  <c r="I59" i="16" s="1"/>
  <c r="J59" i="16" s="1"/>
  <c r="K59" i="16" s="1"/>
  <c r="H58" i="16"/>
  <c r="I58" i="16" s="1"/>
  <c r="J58" i="16" s="1"/>
  <c r="K58" i="16" s="1"/>
  <c r="L58" i="16" s="1"/>
  <c r="H57" i="16"/>
  <c r="I57" i="16" s="1"/>
  <c r="J57" i="16" s="1"/>
  <c r="H56" i="16"/>
  <c r="I56" i="16" s="1"/>
  <c r="J56" i="16" s="1"/>
  <c r="K56" i="16" s="1"/>
  <c r="L56" i="16" s="1"/>
  <c r="H55" i="16"/>
  <c r="H54" i="16"/>
  <c r="I54" i="16" s="1"/>
  <c r="J54" i="16" s="1"/>
  <c r="K54" i="16" s="1"/>
  <c r="H53" i="16"/>
  <c r="I53" i="16" s="1"/>
  <c r="J53" i="16" s="1"/>
  <c r="K53" i="16" s="1"/>
  <c r="L53" i="16" s="1"/>
  <c r="H52" i="16"/>
  <c r="I52" i="16" s="1"/>
  <c r="J52" i="16" s="1"/>
  <c r="K52" i="16" s="1"/>
  <c r="H51" i="16"/>
  <c r="H50" i="16"/>
  <c r="I50" i="16" s="1"/>
  <c r="J50" i="16" s="1"/>
  <c r="K50" i="16" s="1"/>
  <c r="L50" i="16" s="1"/>
  <c r="H49" i="16"/>
  <c r="I49" i="16" s="1"/>
  <c r="J49" i="16" s="1"/>
  <c r="K49" i="16" s="1"/>
  <c r="L49" i="16" s="1"/>
  <c r="H48" i="16"/>
  <c r="I48" i="16" s="1"/>
  <c r="J48" i="16" s="1"/>
  <c r="K48" i="16" s="1"/>
  <c r="H47" i="16"/>
  <c r="H46" i="16"/>
  <c r="H45" i="16"/>
  <c r="I45" i="16" s="1"/>
  <c r="J45" i="16" s="1"/>
  <c r="K45" i="16" s="1"/>
  <c r="L45" i="16" s="1"/>
  <c r="H44" i="16"/>
  <c r="I44" i="16" s="1"/>
  <c r="J44" i="16" s="1"/>
  <c r="K44" i="16" s="1"/>
  <c r="H43" i="16"/>
  <c r="I43" i="16" s="1"/>
  <c r="J43" i="16" s="1"/>
  <c r="K43" i="16" s="1"/>
  <c r="H42" i="16"/>
  <c r="I42" i="16" s="1"/>
  <c r="J42" i="16" s="1"/>
  <c r="K42" i="16" s="1"/>
  <c r="H41" i="16"/>
  <c r="I41" i="16" s="1"/>
  <c r="H40" i="16"/>
  <c r="I40" i="16" s="1"/>
  <c r="J40" i="16" s="1"/>
  <c r="K40" i="16" s="1"/>
  <c r="H39" i="16"/>
  <c r="H38" i="16"/>
  <c r="I38" i="16" s="1"/>
  <c r="J38" i="16" s="1"/>
  <c r="K38" i="16" s="1"/>
  <c r="H37" i="16"/>
  <c r="I37" i="16" s="1"/>
  <c r="H36" i="16"/>
  <c r="I36" i="16" s="1"/>
  <c r="J36" i="16" s="1"/>
  <c r="K36" i="16" s="1"/>
  <c r="H35" i="16"/>
  <c r="H34" i="16"/>
  <c r="I34" i="16" s="1"/>
  <c r="J34" i="16" s="1"/>
  <c r="K34" i="16" s="1"/>
  <c r="H33" i="16"/>
  <c r="I33" i="16" s="1"/>
  <c r="J33" i="16" s="1"/>
  <c r="H32" i="16"/>
  <c r="I32" i="16" s="1"/>
  <c r="J32" i="16" s="1"/>
  <c r="K32" i="16" s="1"/>
  <c r="H31" i="16"/>
  <c r="H30" i="16"/>
  <c r="I30" i="16" s="1"/>
  <c r="J30" i="16" s="1"/>
  <c r="K30" i="16" s="1"/>
  <c r="H29" i="16"/>
  <c r="I29" i="16" s="1"/>
  <c r="J29" i="16" s="1"/>
  <c r="K29" i="16" s="1"/>
  <c r="H28" i="16"/>
  <c r="I28" i="16" s="1"/>
  <c r="J28" i="16" s="1"/>
  <c r="K28" i="16" s="1"/>
  <c r="H27" i="16"/>
  <c r="I27" i="16" s="1"/>
  <c r="J27" i="16" s="1"/>
  <c r="H26" i="16"/>
  <c r="I26" i="16" s="1"/>
  <c r="H25" i="16"/>
  <c r="H24" i="16"/>
  <c r="I24" i="16" s="1"/>
  <c r="H23" i="16"/>
  <c r="I23" i="16" s="1"/>
  <c r="J23" i="16" s="1"/>
  <c r="H22" i="16"/>
  <c r="I22" i="16" s="1"/>
  <c r="H21" i="16"/>
  <c r="I21" i="16" s="1"/>
  <c r="H20" i="16"/>
  <c r="I20" i="16" s="1"/>
  <c r="H19" i="16"/>
  <c r="I19" i="16" s="1"/>
  <c r="H18" i="16"/>
  <c r="H17" i="16"/>
  <c r="I17" i="16" s="1"/>
  <c r="H16" i="16"/>
  <c r="H15" i="16"/>
  <c r="H14" i="16"/>
  <c r="H13" i="16"/>
  <c r="I13" i="16" s="1"/>
  <c r="H12" i="16"/>
  <c r="H11" i="16"/>
  <c r="I11" i="16" s="1"/>
  <c r="H10" i="16"/>
  <c r="H9" i="16"/>
  <c r="I9" i="16" s="1"/>
  <c r="H8" i="16"/>
  <c r="I8" i="16" s="1"/>
  <c r="H7" i="16"/>
  <c r="J123" i="16" l="1"/>
  <c r="I31" i="16"/>
  <c r="J31" i="16" s="1"/>
  <c r="I35" i="16"/>
  <c r="J35" i="16" s="1"/>
  <c r="I39" i="16"/>
  <c r="J39" i="16" s="1"/>
  <c r="I47" i="16"/>
  <c r="J47" i="16" s="1"/>
  <c r="K47" i="16" s="1"/>
  <c r="L47" i="16" s="1"/>
  <c r="M47" i="16" s="1"/>
  <c r="I51" i="16"/>
  <c r="J51" i="16" s="1"/>
  <c r="K51" i="16" s="1"/>
  <c r="L51" i="16" s="1"/>
  <c r="I55" i="16"/>
  <c r="J55" i="16" s="1"/>
  <c r="I63" i="16"/>
  <c r="J63" i="16" s="1"/>
  <c r="I67" i="16"/>
  <c r="J67" i="16" s="1"/>
  <c r="I71" i="16"/>
  <c r="J71" i="16" s="1"/>
  <c r="I79" i="16"/>
  <c r="J79" i="16" s="1"/>
  <c r="I83" i="16"/>
  <c r="J83" i="16" s="1"/>
  <c r="I87" i="16"/>
  <c r="I95" i="16"/>
  <c r="J95" i="16" s="1"/>
  <c r="I99" i="16"/>
  <c r="I103" i="16"/>
  <c r="J103" i="16" s="1"/>
  <c r="K103" i="16" s="1"/>
  <c r="L103" i="16" s="1"/>
  <c r="I111" i="16"/>
  <c r="J111" i="16" s="1"/>
  <c r="K111" i="16" s="1"/>
  <c r="I115" i="16"/>
  <c r="J115" i="16" s="1"/>
  <c r="I119" i="16"/>
  <c r="J119" i="16" s="1"/>
  <c r="I127" i="16"/>
  <c r="J127" i="16" s="1"/>
  <c r="I131" i="16"/>
  <c r="J131" i="16" s="1"/>
  <c r="I135" i="16"/>
  <c r="J135" i="16" s="1"/>
  <c r="K135" i="16" s="1"/>
  <c r="L135" i="16" s="1"/>
  <c r="M135" i="16" s="1"/>
  <c r="N135" i="16" s="1"/>
  <c r="O135" i="16" s="1"/>
  <c r="I143" i="16"/>
  <c r="J143" i="16" s="1"/>
  <c r="K143" i="16" s="1"/>
  <c r="L143" i="16" s="1"/>
  <c r="I147" i="16"/>
  <c r="J147" i="16" s="1"/>
  <c r="K147" i="16" s="1"/>
  <c r="L147" i="16" s="1"/>
  <c r="K33" i="16"/>
  <c r="L33" i="16" s="1"/>
  <c r="K57" i="16"/>
  <c r="L57" i="16" s="1"/>
  <c r="K74" i="16"/>
  <c r="L74" i="16" s="1"/>
  <c r="K90" i="16"/>
  <c r="K121" i="16"/>
  <c r="L121" i="16" s="1"/>
  <c r="K129" i="16"/>
  <c r="L129" i="16" s="1"/>
  <c r="M129" i="16" s="1"/>
  <c r="K137" i="16"/>
  <c r="L137" i="16" s="1"/>
  <c r="M137" i="16" s="1"/>
  <c r="K134" i="16"/>
  <c r="L134" i="16" s="1"/>
  <c r="J37" i="16"/>
  <c r="K37" i="16" s="1"/>
  <c r="J41" i="16"/>
  <c r="K41" i="16" s="1"/>
  <c r="L41" i="16" s="1"/>
  <c r="J61" i="16"/>
  <c r="K61" i="16" s="1"/>
  <c r="L61" i="16" s="1"/>
  <c r="M61" i="16" s="1"/>
  <c r="J69" i="16"/>
  <c r="K69" i="16" s="1"/>
  <c r="L69" i="16" s="1"/>
  <c r="M69" i="16" s="1"/>
  <c r="J77" i="16"/>
  <c r="J85" i="16"/>
  <c r="K85" i="16" s="1"/>
  <c r="J101" i="16"/>
  <c r="K101" i="16" s="1"/>
  <c r="L101" i="16" s="1"/>
  <c r="J105" i="16"/>
  <c r="K105" i="16" s="1"/>
  <c r="J125" i="16"/>
  <c r="K125" i="16" s="1"/>
  <c r="J133" i="16"/>
  <c r="K133" i="16" s="1"/>
  <c r="L133" i="16" s="1"/>
  <c r="J141" i="16"/>
  <c r="K141" i="16" s="1"/>
  <c r="L141" i="16" s="1"/>
  <c r="K130" i="16"/>
  <c r="L130" i="16" s="1"/>
  <c r="J62" i="16"/>
  <c r="J70" i="16"/>
  <c r="J86" i="16"/>
  <c r="L44" i="16"/>
  <c r="M44" i="16" s="1"/>
  <c r="L52" i="16"/>
  <c r="M52" i="16" s="1"/>
  <c r="N52" i="16" s="1"/>
  <c r="K64" i="16"/>
  <c r="L64" i="16" s="1"/>
  <c r="M64" i="16" s="1"/>
  <c r="K88" i="16"/>
  <c r="L88" i="16" s="1"/>
  <c r="M88" i="16" s="1"/>
  <c r="K68" i="16"/>
  <c r="K78" i="16"/>
  <c r="L78" i="16" s="1"/>
  <c r="M78" i="16" s="1"/>
  <c r="N78" i="16" s="1"/>
  <c r="O78" i="16" s="1"/>
  <c r="K91" i="16"/>
  <c r="L91" i="16" s="1"/>
  <c r="L48" i="16"/>
  <c r="M48" i="16" s="1"/>
  <c r="J21" i="16"/>
  <c r="K21" i="16" s="1"/>
  <c r="L21" i="16" s="1"/>
  <c r="K27" i="16"/>
  <c r="L27" i="16" s="1"/>
  <c r="J26" i="16"/>
  <c r="K26" i="16" s="1"/>
  <c r="I25" i="16"/>
  <c r="J24" i="16"/>
  <c r="K24" i="16" s="1"/>
  <c r="K23" i="16"/>
  <c r="L23" i="16" s="1"/>
  <c r="J22" i="16"/>
  <c r="K22" i="16" s="1"/>
  <c r="L22" i="16" s="1"/>
  <c r="J20" i="16"/>
  <c r="K20" i="16" s="1"/>
  <c r="J19" i="16"/>
  <c r="K19" i="16" s="1"/>
  <c r="L19" i="16" s="1"/>
  <c r="I18" i="16"/>
  <c r="J17" i="16"/>
  <c r="K17" i="16" s="1"/>
  <c r="L17" i="16" s="1"/>
  <c r="I16" i="16"/>
  <c r="J16" i="16" s="1"/>
  <c r="I15" i="16"/>
  <c r="I14" i="16"/>
  <c r="J14" i="16" s="1"/>
  <c r="J13" i="16"/>
  <c r="K13" i="16" s="1"/>
  <c r="L13" i="16" s="1"/>
  <c r="I12" i="16"/>
  <c r="J11" i="16"/>
  <c r="K11" i="16" s="1"/>
  <c r="L11" i="16" s="1"/>
  <c r="I10" i="16"/>
  <c r="J10" i="16" s="1"/>
  <c r="J9" i="16"/>
  <c r="K9" i="16" s="1"/>
  <c r="L9" i="16" s="1"/>
  <c r="H152" i="16"/>
  <c r="F57" i="1" s="1"/>
  <c r="J8" i="16"/>
  <c r="K8" i="16" s="1"/>
  <c r="I7" i="16"/>
  <c r="L28" i="16"/>
  <c r="M28" i="16" s="1"/>
  <c r="N28" i="16" s="1"/>
  <c r="L29" i="16"/>
  <c r="L30" i="16"/>
  <c r="M30" i="16" s="1"/>
  <c r="N30" i="16" s="1"/>
  <c r="L32" i="16"/>
  <c r="M32" i="16" s="1"/>
  <c r="N32" i="16" s="1"/>
  <c r="L34" i="16"/>
  <c r="M34" i="16" s="1"/>
  <c r="N34" i="16" s="1"/>
  <c r="L36" i="16"/>
  <c r="M36" i="16" s="1"/>
  <c r="N36" i="16" s="1"/>
  <c r="L132" i="16"/>
  <c r="M132" i="16" s="1"/>
  <c r="L136" i="16"/>
  <c r="M136" i="16" s="1"/>
  <c r="N136" i="16" s="1"/>
  <c r="L38" i="16"/>
  <c r="L40" i="16"/>
  <c r="L42" i="16"/>
  <c r="L43" i="16"/>
  <c r="M49" i="16"/>
  <c r="N49" i="16" s="1"/>
  <c r="O49" i="16" s="1"/>
  <c r="M50" i="16"/>
  <c r="N50" i="16" s="1"/>
  <c r="L54" i="16"/>
  <c r="L80" i="16"/>
  <c r="L96" i="16"/>
  <c r="L120" i="16"/>
  <c r="M120" i="16" s="1"/>
  <c r="N120" i="16" s="1"/>
  <c r="L140" i="16"/>
  <c r="M140" i="16" s="1"/>
  <c r="L144" i="16"/>
  <c r="M144" i="16" s="1"/>
  <c r="N144" i="16" s="1"/>
  <c r="L146" i="16"/>
  <c r="N44" i="16"/>
  <c r="M45" i="16"/>
  <c r="N46" i="16"/>
  <c r="M53" i="16"/>
  <c r="L59" i="16"/>
  <c r="M59" i="16" s="1"/>
  <c r="L76" i="16"/>
  <c r="L92" i="16"/>
  <c r="L108" i="16"/>
  <c r="M108" i="16" s="1"/>
  <c r="L112" i="16"/>
  <c r="M112" i="16" s="1"/>
  <c r="N112" i="16" s="1"/>
  <c r="L114" i="16"/>
  <c r="M114" i="16" s="1"/>
  <c r="L122" i="16"/>
  <c r="M122" i="16" s="1"/>
  <c r="L139" i="16"/>
  <c r="L65" i="16"/>
  <c r="M72" i="16"/>
  <c r="N72" i="16" s="1"/>
  <c r="O72" i="16" s="1"/>
  <c r="L84" i="16"/>
  <c r="M84" i="16" s="1"/>
  <c r="L100" i="16"/>
  <c r="M100" i="16" s="1"/>
  <c r="M104" i="16"/>
  <c r="N104" i="16" s="1"/>
  <c r="L109" i="16"/>
  <c r="L113" i="16"/>
  <c r="M113" i="16" s="1"/>
  <c r="L117" i="16"/>
  <c r="L124" i="16"/>
  <c r="M124" i="16" s="1"/>
  <c r="L145" i="16"/>
  <c r="M145" i="16" s="1"/>
  <c r="N145" i="16" s="1"/>
  <c r="L149" i="16"/>
  <c r="M149" i="16" s="1"/>
  <c r="M56" i="16"/>
  <c r="N56" i="16" s="1"/>
  <c r="M58" i="16"/>
  <c r="N58" i="16" s="1"/>
  <c r="M60" i="16"/>
  <c r="M66" i="16"/>
  <c r="N66" i="16" s="1"/>
  <c r="M82" i="16"/>
  <c r="N82" i="16" s="1"/>
  <c r="M94" i="16"/>
  <c r="N94" i="16" s="1"/>
  <c r="M98" i="16"/>
  <c r="N98" i="16" s="1"/>
  <c r="M102" i="16"/>
  <c r="N102" i="16" s="1"/>
  <c r="M106" i="16"/>
  <c r="N106" i="16" s="1"/>
  <c r="L116" i="16"/>
  <c r="M116" i="16" s="1"/>
  <c r="L128" i="16"/>
  <c r="L138" i="16"/>
  <c r="L148" i="16"/>
  <c r="M73" i="16"/>
  <c r="M75" i="16"/>
  <c r="M81" i="16"/>
  <c r="M89" i="16"/>
  <c r="M93" i="16"/>
  <c r="M97" i="16"/>
  <c r="M107" i="16"/>
  <c r="L110" i="16"/>
  <c r="L118" i="16"/>
  <c r="L126" i="16"/>
  <c r="L142" i="16"/>
  <c r="L150" i="16"/>
  <c r="M74" i="16" l="1"/>
  <c r="N74" i="16" s="1"/>
  <c r="O74" i="16" s="1"/>
  <c r="M121" i="16"/>
  <c r="N121" i="16" s="1"/>
  <c r="O121" i="16" s="1"/>
  <c r="N137" i="16"/>
  <c r="O137" i="16" s="1"/>
  <c r="P137" i="16" s="1"/>
  <c r="J87" i="16"/>
  <c r="K87" i="16" s="1"/>
  <c r="K115" i="16"/>
  <c r="L115" i="16" s="1"/>
  <c r="K39" i="16"/>
  <c r="L39" i="16"/>
  <c r="L105" i="16"/>
  <c r="M105" i="16" s="1"/>
  <c r="N105" i="16" s="1"/>
  <c r="K95" i="16"/>
  <c r="L95" i="16" s="1"/>
  <c r="K71" i="16"/>
  <c r="L71" i="16" s="1"/>
  <c r="K31" i="16"/>
  <c r="L31" i="16" s="1"/>
  <c r="K131" i="16"/>
  <c r="L131" i="16" s="1"/>
  <c r="K119" i="16"/>
  <c r="L119" i="16" s="1"/>
  <c r="M119" i="16" s="1"/>
  <c r="N119" i="16"/>
  <c r="K79" i="16"/>
  <c r="L79" i="16" s="1"/>
  <c r="K55" i="16"/>
  <c r="L55" i="16" s="1"/>
  <c r="M55" i="16" s="1"/>
  <c r="K35" i="16"/>
  <c r="L35" i="16" s="1"/>
  <c r="M103" i="16"/>
  <c r="N103" i="16" s="1"/>
  <c r="O103" i="16" s="1"/>
  <c r="K63" i="16"/>
  <c r="L63" i="16" s="1"/>
  <c r="M63" i="16" s="1"/>
  <c r="N63" i="16" s="1"/>
  <c r="K127" i="16"/>
  <c r="L127" i="16" s="1"/>
  <c r="K123" i="16"/>
  <c r="M147" i="16"/>
  <c r="N147" i="16" s="1"/>
  <c r="J99" i="16"/>
  <c r="K99" i="16" s="1"/>
  <c r="L99" i="16" s="1"/>
  <c r="M99" i="16" s="1"/>
  <c r="K83" i="16"/>
  <c r="L83" i="16" s="1"/>
  <c r="N48" i="16"/>
  <c r="O48" i="16" s="1"/>
  <c r="M91" i="16"/>
  <c r="N91" i="16" s="1"/>
  <c r="L90" i="16"/>
  <c r="M90" i="16" s="1"/>
  <c r="N90" i="16" s="1"/>
  <c r="K67" i="16"/>
  <c r="L67" i="16" s="1"/>
  <c r="L85" i="16"/>
  <c r="N85" i="16" s="1"/>
  <c r="M85" i="16"/>
  <c r="M127" i="16"/>
  <c r="K70" i="16"/>
  <c r="L70" i="16" s="1"/>
  <c r="M101" i="16"/>
  <c r="N101" i="16" s="1"/>
  <c r="L125" i="16"/>
  <c r="K62" i="16"/>
  <c r="M51" i="16"/>
  <c r="N51" i="16" s="1"/>
  <c r="O51" i="16" s="1"/>
  <c r="P51" i="16" s="1"/>
  <c r="K77" i="16"/>
  <c r="L77" i="16" s="1"/>
  <c r="L37" i="16"/>
  <c r="M37" i="16" s="1"/>
  <c r="K86" i="16"/>
  <c r="L86" i="16" s="1"/>
  <c r="M143" i="16"/>
  <c r="N143" i="16" s="1"/>
  <c r="O143" i="16" s="1"/>
  <c r="L68" i="16"/>
  <c r="M68" i="16" s="1"/>
  <c r="N68" i="16" s="1"/>
  <c r="L111" i="16"/>
  <c r="M111" i="16" s="1"/>
  <c r="K10" i="16"/>
  <c r="L10" i="16" s="1"/>
  <c r="M10" i="16" s="1"/>
  <c r="N61" i="16"/>
  <c r="O61" i="16" s="1"/>
  <c r="P61" i="16" s="1"/>
  <c r="M54" i="16"/>
  <c r="N129" i="16"/>
  <c r="O129" i="16" s="1"/>
  <c r="P129" i="16" s="1"/>
  <c r="N108" i="16"/>
  <c r="O108" i="16" s="1"/>
  <c r="P108" i="16" s="1"/>
  <c r="N122" i="16"/>
  <c r="O122" i="16" s="1"/>
  <c r="P122" i="16" s="1"/>
  <c r="Q122" i="16" s="1"/>
  <c r="R122" i="16" s="1"/>
  <c r="P74" i="16"/>
  <c r="Q74" i="16" s="1"/>
  <c r="R74" i="16" s="1"/>
  <c r="O66" i="16"/>
  <c r="P66" i="16" s="1"/>
  <c r="N114" i="16"/>
  <c r="O114" i="16" s="1"/>
  <c r="P114" i="16" s="1"/>
  <c r="O58" i="16"/>
  <c r="P58" i="16" s="1"/>
  <c r="Q58" i="16" s="1"/>
  <c r="P49" i="16"/>
  <c r="Q49" i="16" s="1"/>
  <c r="R49" i="16" s="1"/>
  <c r="K14" i="16"/>
  <c r="L14" i="16" s="1"/>
  <c r="J15" i="16"/>
  <c r="J18" i="16"/>
  <c r="L26" i="16"/>
  <c r="M26" i="16" s="1"/>
  <c r="J25" i="16"/>
  <c r="L24" i="16"/>
  <c r="M24" i="16" s="1"/>
  <c r="M22" i="16"/>
  <c r="N22" i="16" s="1"/>
  <c r="L20" i="16"/>
  <c r="M20" i="16" s="1"/>
  <c r="N20" i="16" s="1"/>
  <c r="K16" i="16"/>
  <c r="L16" i="16" s="1"/>
  <c r="J12" i="16"/>
  <c r="L8" i="16"/>
  <c r="M8" i="16" s="1"/>
  <c r="O112" i="16"/>
  <c r="P112" i="16" s="1"/>
  <c r="O120" i="16"/>
  <c r="P135" i="16"/>
  <c r="Q135" i="16" s="1"/>
  <c r="R135" i="16" s="1"/>
  <c r="N59" i="16"/>
  <c r="O59" i="16" s="1"/>
  <c r="N93" i="16"/>
  <c r="O93" i="16" s="1"/>
  <c r="P93" i="16" s="1"/>
  <c r="M141" i="16"/>
  <c r="N113" i="16"/>
  <c r="O113" i="16" s="1"/>
  <c r="N84" i="16"/>
  <c r="O84" i="16" s="1"/>
  <c r="P84" i="16" s="1"/>
  <c r="Q84" i="16" s="1"/>
  <c r="O106" i="16"/>
  <c r="N45" i="16"/>
  <c r="O45" i="16" s="1"/>
  <c r="O46" i="16"/>
  <c r="P46" i="16" s="1"/>
  <c r="Q46" i="16" s="1"/>
  <c r="O34" i="16"/>
  <c r="P34" i="16" s="1"/>
  <c r="O30" i="16"/>
  <c r="P30" i="16" s="1"/>
  <c r="M138" i="16"/>
  <c r="N116" i="16"/>
  <c r="O116" i="16" s="1"/>
  <c r="P116" i="16" s="1"/>
  <c r="O102" i="16"/>
  <c r="P102" i="16" s="1"/>
  <c r="Q102" i="16" s="1"/>
  <c r="R102" i="16" s="1"/>
  <c r="O98" i="16"/>
  <c r="O82" i="16"/>
  <c r="P82" i="16" s="1"/>
  <c r="P78" i="16"/>
  <c r="Q78" i="16" s="1"/>
  <c r="R78" i="16" s="1"/>
  <c r="N53" i="16"/>
  <c r="O53" i="16" s="1"/>
  <c r="O145" i="16"/>
  <c r="M139" i="16"/>
  <c r="N139" i="16" s="1"/>
  <c r="N69" i="16"/>
  <c r="O52" i="16"/>
  <c r="P52" i="16" s="1"/>
  <c r="Q52" i="16" s="1"/>
  <c r="N140" i="16"/>
  <c r="O140" i="16" s="1"/>
  <c r="M92" i="16"/>
  <c r="N92" i="16" s="1"/>
  <c r="M76" i="16"/>
  <c r="N107" i="16"/>
  <c r="M96" i="16"/>
  <c r="N75" i="16"/>
  <c r="N47" i="16"/>
  <c r="M42" i="16"/>
  <c r="M40" i="16"/>
  <c r="M38" i="16"/>
  <c r="N132" i="16"/>
  <c r="O94" i="16"/>
  <c r="M33" i="16"/>
  <c r="N33" i="16" s="1"/>
  <c r="M29" i="16"/>
  <c r="N29" i="16" s="1"/>
  <c r="M21" i="16"/>
  <c r="N21" i="16" s="1"/>
  <c r="M17" i="16"/>
  <c r="N17" i="16" s="1"/>
  <c r="M13" i="16"/>
  <c r="N13" i="16" s="1"/>
  <c r="M9" i="16"/>
  <c r="O44" i="16"/>
  <c r="P44" i="16" s="1"/>
  <c r="M150" i="16"/>
  <c r="N150" i="16" s="1"/>
  <c r="O150" i="16" s="1"/>
  <c r="P150" i="16" s="1"/>
  <c r="Q150" i="16" s="1"/>
  <c r="M142" i="16"/>
  <c r="N142" i="16" s="1"/>
  <c r="M134" i="16"/>
  <c r="N134" i="16" s="1"/>
  <c r="M126" i="16"/>
  <c r="N126" i="16" s="1"/>
  <c r="M118" i="16"/>
  <c r="N118" i="16" s="1"/>
  <c r="O118" i="16" s="1"/>
  <c r="M110" i="16"/>
  <c r="N110" i="16" s="1"/>
  <c r="N97" i="16"/>
  <c r="O97" i="16" s="1"/>
  <c r="N89" i="16"/>
  <c r="N81" i="16"/>
  <c r="O81" i="16" s="1"/>
  <c r="P81" i="16" s="1"/>
  <c r="N73" i="16"/>
  <c r="M128" i="16"/>
  <c r="N128" i="16" s="1"/>
  <c r="M125" i="16"/>
  <c r="N125" i="16" s="1"/>
  <c r="O56" i="16"/>
  <c r="M65" i="16"/>
  <c r="M57" i="16"/>
  <c r="O144" i="16"/>
  <c r="P144" i="16" s="1"/>
  <c r="O136" i="16"/>
  <c r="P136" i="16" s="1"/>
  <c r="Q136" i="16" s="1"/>
  <c r="R136" i="16" s="1"/>
  <c r="O32" i="16"/>
  <c r="P32" i="16" s="1"/>
  <c r="O28" i="16"/>
  <c r="P28" i="16" s="1"/>
  <c r="O119" i="16"/>
  <c r="M148" i="16"/>
  <c r="N149" i="16"/>
  <c r="O149" i="16" s="1"/>
  <c r="M133" i="16"/>
  <c r="N133" i="16" s="1"/>
  <c r="N124" i="16"/>
  <c r="M117" i="16"/>
  <c r="M109" i="16"/>
  <c r="O104" i="16"/>
  <c r="P104" i="16" s="1"/>
  <c r="Q104" i="16" s="1"/>
  <c r="N88" i="16"/>
  <c r="O88" i="16" s="1"/>
  <c r="P72" i="16"/>
  <c r="N100" i="16"/>
  <c r="O100" i="16" s="1"/>
  <c r="N64" i="16"/>
  <c r="O50" i="16"/>
  <c r="M146" i="16"/>
  <c r="N146" i="16" s="1"/>
  <c r="N60" i="16"/>
  <c r="M80" i="16"/>
  <c r="M43" i="16"/>
  <c r="M41" i="16"/>
  <c r="M130" i="16"/>
  <c r="N130" i="16" s="1"/>
  <c r="M27" i="16"/>
  <c r="N27" i="16" s="1"/>
  <c r="M23" i="16"/>
  <c r="M19" i="16"/>
  <c r="N19" i="16" s="1"/>
  <c r="M11" i="16"/>
  <c r="N11" i="16" s="1"/>
  <c r="O36" i="16"/>
  <c r="F8" i="1"/>
  <c r="F9" i="1"/>
  <c r="F47" i="1"/>
  <c r="F55" i="1"/>
  <c r="F58" i="1"/>
  <c r="P121" i="16" l="1"/>
  <c r="Q121" i="16" s="1"/>
  <c r="R121" i="16" s="1"/>
  <c r="P48" i="16"/>
  <c r="Q48" i="16" s="1"/>
  <c r="R48" i="16" s="1"/>
  <c r="Q137" i="16"/>
  <c r="R137" i="16" s="1"/>
  <c r="N55" i="16"/>
  <c r="O55" i="16" s="1"/>
  <c r="O91" i="16"/>
  <c r="N127" i="16"/>
  <c r="M83" i="16"/>
  <c r="N83" i="16" s="1"/>
  <c r="M131" i="16"/>
  <c r="N131" i="16" s="1"/>
  <c r="M115" i="16"/>
  <c r="N115" i="16" s="1"/>
  <c r="O115" i="16"/>
  <c r="P115" i="16" s="1"/>
  <c r="Q115" i="16" s="1"/>
  <c r="R115" i="16" s="1"/>
  <c r="L87" i="16"/>
  <c r="M87" i="16" s="1"/>
  <c r="M71" i="16"/>
  <c r="N71" i="16" s="1"/>
  <c r="O71" i="16" s="1"/>
  <c r="M39" i="16"/>
  <c r="M31" i="16"/>
  <c r="N31" i="16" s="1"/>
  <c r="O127" i="16"/>
  <c r="P127" i="16" s="1"/>
  <c r="M35" i="16"/>
  <c r="N35" i="16" s="1"/>
  <c r="O90" i="16"/>
  <c r="P90" i="16" s="1"/>
  <c r="Q90" i="16" s="1"/>
  <c r="P103" i="16"/>
  <c r="Q103" i="16" s="1"/>
  <c r="L123" i="16"/>
  <c r="M123" i="16" s="1"/>
  <c r="N123" i="16" s="1"/>
  <c r="N99" i="16"/>
  <c r="O99" i="16" s="1"/>
  <c r="P99" i="16" s="1"/>
  <c r="O63" i="16"/>
  <c r="P63" i="16" s="1"/>
  <c r="Q63" i="16" s="1"/>
  <c r="R63" i="16" s="1"/>
  <c r="M67" i="16"/>
  <c r="M79" i="16"/>
  <c r="N79" i="16" s="1"/>
  <c r="M95" i="16"/>
  <c r="M70" i="16"/>
  <c r="N70" i="16" s="1"/>
  <c r="L62" i="16"/>
  <c r="M62" i="16" s="1"/>
  <c r="N62" i="16" s="1"/>
  <c r="O62" i="16" s="1"/>
  <c r="P62" i="16" s="1"/>
  <c r="Q62" i="16" s="1"/>
  <c r="M86" i="16"/>
  <c r="M77" i="16"/>
  <c r="N77" i="16" s="1"/>
  <c r="N111" i="16"/>
  <c r="O111" i="16" s="1"/>
  <c r="P143" i="16"/>
  <c r="Q143" i="16" s="1"/>
  <c r="R143" i="16" s="1"/>
  <c r="O125" i="16"/>
  <c r="P125" i="16" s="1"/>
  <c r="Q125" i="16" s="1"/>
  <c r="N54" i="16"/>
  <c r="O54" i="16" s="1"/>
  <c r="P54" i="16" s="1"/>
  <c r="Q54" i="16" s="1"/>
  <c r="O134" i="16"/>
  <c r="Q66" i="16"/>
  <c r="R66" i="16" s="1"/>
  <c r="O132" i="16"/>
  <c r="P132" i="16" s="1"/>
  <c r="Q132" i="16" s="1"/>
  <c r="R132" i="16" s="1"/>
  <c r="O128" i="16"/>
  <c r="P128" i="16" s="1"/>
  <c r="Q128" i="16" s="1"/>
  <c r="O126" i="16"/>
  <c r="P126" i="16" s="1"/>
  <c r="P36" i="16"/>
  <c r="Q36" i="16" s="1"/>
  <c r="R36" i="16" s="1"/>
  <c r="O101" i="16"/>
  <c r="P101" i="16" s="1"/>
  <c r="P118" i="16"/>
  <c r="Q118" i="16" s="1"/>
  <c r="R118" i="16" s="1"/>
  <c r="O60" i="16"/>
  <c r="P60" i="16" s="1"/>
  <c r="Q129" i="16"/>
  <c r="R129" i="16" s="1"/>
  <c r="P45" i="16"/>
  <c r="Q45" i="16" s="1"/>
  <c r="P88" i="16"/>
  <c r="P120" i="16"/>
  <c r="Q120" i="16" s="1"/>
  <c r="R120" i="16" s="1"/>
  <c r="Q81" i="16"/>
  <c r="R81" i="16" s="1"/>
  <c r="Q28" i="16"/>
  <c r="R28" i="16" s="1"/>
  <c r="R52" i="16"/>
  <c r="Q32" i="16"/>
  <c r="R32" i="16" s="1"/>
  <c r="R84" i="16"/>
  <c r="R58" i="16"/>
  <c r="M14" i="16"/>
  <c r="N14" i="16" s="1"/>
  <c r="K15" i="16"/>
  <c r="L15" i="16" s="1"/>
  <c r="K18" i="16"/>
  <c r="L18" i="16" s="1"/>
  <c r="M18" i="16" s="1"/>
  <c r="O22" i="16"/>
  <c r="P22" i="16" s="1"/>
  <c r="Q22" i="16" s="1"/>
  <c r="R22" i="16" s="1"/>
  <c r="N26" i="16"/>
  <c r="O26" i="16" s="1"/>
  <c r="K25" i="16"/>
  <c r="N24" i="16"/>
  <c r="O24" i="16" s="1"/>
  <c r="P24" i="16" s="1"/>
  <c r="O21" i="16"/>
  <c r="P21" i="16" s="1"/>
  <c r="O20" i="16"/>
  <c r="P20" i="16" s="1"/>
  <c r="Q20" i="16" s="1"/>
  <c r="M16" i="16"/>
  <c r="N16" i="16" s="1"/>
  <c r="K12" i="16"/>
  <c r="N10" i="16"/>
  <c r="O10" i="16" s="1"/>
  <c r="P10" i="16" s="1"/>
  <c r="Q10" i="16" s="1"/>
  <c r="R10" i="16" s="1"/>
  <c r="N8" i="16"/>
  <c r="O8" i="16" s="1"/>
  <c r="P8" i="16" s="1"/>
  <c r="O68" i="16"/>
  <c r="Q61" i="16"/>
  <c r="R61" i="16" s="1"/>
  <c r="O83" i="16"/>
  <c r="P83" i="16" s="1"/>
  <c r="O147" i="16"/>
  <c r="P147" i="16" s="1"/>
  <c r="Q147" i="16" s="1"/>
  <c r="R147" i="16" s="1"/>
  <c r="N9" i="16"/>
  <c r="O9" i="16" s="1"/>
  <c r="P9" i="16" s="1"/>
  <c r="O107" i="16"/>
  <c r="P107" i="16" s="1"/>
  <c r="Q144" i="16"/>
  <c r="R144" i="16" s="1"/>
  <c r="P145" i="16"/>
  <c r="Q145" i="16" s="1"/>
  <c r="Q72" i="16"/>
  <c r="R72" i="16" s="1"/>
  <c r="P56" i="16"/>
  <c r="Q56" i="16" s="1"/>
  <c r="R56" i="16" s="1"/>
  <c r="O89" i="16"/>
  <c r="P89" i="16" s="1"/>
  <c r="O75" i="16"/>
  <c r="P75" i="16" s="1"/>
  <c r="Q114" i="16"/>
  <c r="R114" i="16" s="1"/>
  <c r="Q108" i="16"/>
  <c r="R108" i="16" s="1"/>
  <c r="P119" i="16"/>
  <c r="Q119" i="16" s="1"/>
  <c r="N23" i="16"/>
  <c r="O23" i="16" s="1"/>
  <c r="P50" i="16"/>
  <c r="N65" i="16"/>
  <c r="O65" i="16" s="1"/>
  <c r="P65" i="16" s="1"/>
  <c r="Q65" i="16" s="1"/>
  <c r="R65" i="16" s="1"/>
  <c r="O69" i="16"/>
  <c r="R46" i="16"/>
  <c r="Q93" i="16"/>
  <c r="R93" i="16" s="1"/>
  <c r="P59" i="16"/>
  <c r="Q59" i="16" s="1"/>
  <c r="R59" i="16" s="1"/>
  <c r="P113" i="16"/>
  <c r="N148" i="16"/>
  <c r="O148" i="16" s="1"/>
  <c r="Q51" i="16"/>
  <c r="R51" i="16" s="1"/>
  <c r="Q112" i="16"/>
  <c r="R112" i="16" s="1"/>
  <c r="O130" i="16"/>
  <c r="P130" i="16" s="1"/>
  <c r="Q130" i="16" s="1"/>
  <c r="N43" i="16"/>
  <c r="O43" i="16" s="1"/>
  <c r="P43" i="16" s="1"/>
  <c r="Q43" i="16" s="1"/>
  <c r="P106" i="16"/>
  <c r="Q106" i="16" s="1"/>
  <c r="R106" i="16" s="1"/>
  <c r="P149" i="16"/>
  <c r="Q149" i="16" s="1"/>
  <c r="R149" i="16" s="1"/>
  <c r="P98" i="16"/>
  <c r="O27" i="16"/>
  <c r="P27" i="16" s="1"/>
  <c r="O92" i="16"/>
  <c r="P92" i="16" s="1"/>
  <c r="N109" i="16"/>
  <c r="O109" i="16" s="1"/>
  <c r="P109" i="16" s="1"/>
  <c r="Q109" i="16" s="1"/>
  <c r="N138" i="16"/>
  <c r="O138" i="16" s="1"/>
  <c r="N141" i="16"/>
  <c r="O64" i="16"/>
  <c r="Q30" i="16"/>
  <c r="R30" i="16" s="1"/>
  <c r="O13" i="16"/>
  <c r="P13" i="16" s="1"/>
  <c r="Q13" i="16" s="1"/>
  <c r="O29" i="16"/>
  <c r="P29" i="16" s="1"/>
  <c r="N96" i="16"/>
  <c r="O96" i="16" s="1"/>
  <c r="P96" i="16" s="1"/>
  <c r="O146" i="16"/>
  <c r="P146" i="16" s="1"/>
  <c r="O124" i="16"/>
  <c r="P124" i="16" s="1"/>
  <c r="Q34" i="16"/>
  <c r="R34" i="16" s="1"/>
  <c r="O47" i="16"/>
  <c r="R104" i="16"/>
  <c r="P140" i="16"/>
  <c r="Q140" i="16" s="1"/>
  <c r="O85" i="16"/>
  <c r="O31" i="16"/>
  <c r="Q44" i="16"/>
  <c r="R44" i="16" s="1"/>
  <c r="P91" i="16"/>
  <c r="Q91" i="16" s="1"/>
  <c r="R91" i="16" s="1"/>
  <c r="P97" i="16"/>
  <c r="R150" i="16"/>
  <c r="Q82" i="16"/>
  <c r="R82" i="16" s="1"/>
  <c r="N39" i="16"/>
  <c r="O133" i="16"/>
  <c r="P133" i="16" s="1"/>
  <c r="N40" i="16"/>
  <c r="O40" i="16" s="1"/>
  <c r="P53" i="16"/>
  <c r="Q53" i="16" s="1"/>
  <c r="O11" i="16"/>
  <c r="N67" i="16"/>
  <c r="O67" i="16" s="1"/>
  <c r="N37" i="16"/>
  <c r="N41" i="16"/>
  <c r="N80" i="16"/>
  <c r="P100" i="16"/>
  <c r="N117" i="16"/>
  <c r="O73" i="16"/>
  <c r="P73" i="16" s="1"/>
  <c r="O105" i="16"/>
  <c r="O110" i="16"/>
  <c r="P134" i="16"/>
  <c r="Q134" i="16" s="1"/>
  <c r="O142" i="16"/>
  <c r="O17" i="16"/>
  <c r="O33" i="16"/>
  <c r="N38" i="16"/>
  <c r="N42" i="16"/>
  <c r="O42" i="16" s="1"/>
  <c r="N76" i="16"/>
  <c r="N57" i="16"/>
  <c r="O57" i="16" s="1"/>
  <c r="P57" i="16" s="1"/>
  <c r="O139" i="16"/>
  <c r="P139" i="16" s="1"/>
  <c r="P94" i="16"/>
  <c r="Q116" i="16"/>
  <c r="R116" i="16" s="1"/>
  <c r="O19" i="16"/>
  <c r="F13" i="1"/>
  <c r="F15" i="1" s="1"/>
  <c r="N2" i="2"/>
  <c r="O2" i="2" s="1"/>
  <c r="P2" i="2" s="1"/>
  <c r="G3" i="1"/>
  <c r="P55" i="16" l="1"/>
  <c r="Q55" i="16" s="1"/>
  <c r="R55" i="16" s="1"/>
  <c r="O79" i="16"/>
  <c r="P79" i="16" s="1"/>
  <c r="Q79" i="16" s="1"/>
  <c r="R79" i="16" s="1"/>
  <c r="O131" i="16"/>
  <c r="R103" i="16"/>
  <c r="N95" i="16"/>
  <c r="O95" i="16" s="1"/>
  <c r="N87" i="16"/>
  <c r="P71" i="16"/>
  <c r="O35" i="16"/>
  <c r="P35" i="16" s="1"/>
  <c r="Q35" i="16" s="1"/>
  <c r="Q127" i="16"/>
  <c r="R127" i="16" s="1"/>
  <c r="O77" i="16"/>
  <c r="P77" i="16"/>
  <c r="Q77" i="16" s="1"/>
  <c r="P111" i="16"/>
  <c r="Q111" i="16" s="1"/>
  <c r="R111" i="16" s="1"/>
  <c r="N86" i="16"/>
  <c r="O70" i="16"/>
  <c r="R128" i="16"/>
  <c r="R62" i="16"/>
  <c r="R54" i="16"/>
  <c r="Q126" i="16"/>
  <c r="R126" i="16" s="1"/>
  <c r="O123" i="16"/>
  <c r="P123" i="16" s="1"/>
  <c r="R45" i="16"/>
  <c r="Q60" i="16"/>
  <c r="R60" i="16" s="1"/>
  <c r="Q101" i="16"/>
  <c r="R101" i="16" s="1"/>
  <c r="P148" i="16"/>
  <c r="Q148" i="16" s="1"/>
  <c r="R148" i="16" s="1"/>
  <c r="P42" i="16"/>
  <c r="Q42" i="16" s="1"/>
  <c r="R42" i="16" s="1"/>
  <c r="Q27" i="16"/>
  <c r="R27" i="16" s="1"/>
  <c r="Q92" i="16"/>
  <c r="R92" i="16" s="1"/>
  <c r="R119" i="16"/>
  <c r="Q83" i="16"/>
  <c r="R83" i="16" s="1"/>
  <c r="Q21" i="16"/>
  <c r="R21" i="16" s="1"/>
  <c r="Q88" i="16"/>
  <c r="R88" i="16" s="1"/>
  <c r="R145" i="16"/>
  <c r="Q96" i="16"/>
  <c r="R96" i="16" s="1"/>
  <c r="R109" i="16"/>
  <c r="R90" i="16"/>
  <c r="O14" i="16"/>
  <c r="M15" i="16"/>
  <c r="O16" i="16"/>
  <c r="P16" i="16" s="1"/>
  <c r="Q16" i="16" s="1"/>
  <c r="R16" i="16" s="1"/>
  <c r="N18" i="16"/>
  <c r="O18" i="16" s="1"/>
  <c r="P18" i="16" s="1"/>
  <c r="Q18" i="16" s="1"/>
  <c r="R18" i="16" s="1"/>
  <c r="P26" i="16"/>
  <c r="L25" i="16"/>
  <c r="Q24" i="16"/>
  <c r="R24" i="16" s="1"/>
  <c r="L12" i="16"/>
  <c r="Q107" i="16"/>
  <c r="R107" i="16" s="1"/>
  <c r="Q146" i="16"/>
  <c r="R146" i="16" s="1"/>
  <c r="Q133" i="16"/>
  <c r="R133" i="16" s="1"/>
  <c r="O76" i="16"/>
  <c r="O37" i="16"/>
  <c r="P37" i="16" s="1"/>
  <c r="Q37" i="16" s="1"/>
  <c r="R125" i="16"/>
  <c r="R140" i="16"/>
  <c r="P31" i="16"/>
  <c r="Q29" i="16"/>
  <c r="R29" i="16" s="1"/>
  <c r="P85" i="16"/>
  <c r="Q85" i="16" s="1"/>
  <c r="R85" i="16" s="1"/>
  <c r="P138" i="16"/>
  <c r="Q138" i="16" s="1"/>
  <c r="P69" i="16"/>
  <c r="Q69" i="16" s="1"/>
  <c r="R69" i="16" s="1"/>
  <c r="P47" i="16"/>
  <c r="Q47" i="16" s="1"/>
  <c r="R47" i="16" s="1"/>
  <c r="Q8" i="16"/>
  <c r="R8" i="16" s="1"/>
  <c r="O39" i="16"/>
  <c r="P142" i="16"/>
  <c r="Q142" i="16" s="1"/>
  <c r="Q73" i="16"/>
  <c r="R73" i="16" s="1"/>
  <c r="O41" i="16"/>
  <c r="P67" i="16"/>
  <c r="R134" i="16"/>
  <c r="R53" i="16"/>
  <c r="P40" i="16"/>
  <c r="Q40" i="16" s="1"/>
  <c r="R40" i="16" s="1"/>
  <c r="Q124" i="16"/>
  <c r="R124" i="16" s="1"/>
  <c r="R13" i="16"/>
  <c r="P64" i="16"/>
  <c r="Q64" i="16" s="1"/>
  <c r="R64" i="16" s="1"/>
  <c r="Q99" i="16"/>
  <c r="R99" i="16" s="1"/>
  <c r="P131" i="16"/>
  <c r="P11" i="16"/>
  <c r="Q11" i="16" s="1"/>
  <c r="R11" i="16" s="1"/>
  <c r="R43" i="16"/>
  <c r="R130" i="16"/>
  <c r="Q50" i="16"/>
  <c r="R50" i="16" s="1"/>
  <c r="Q113" i="16"/>
  <c r="R113" i="16" s="1"/>
  <c r="Q98" i="16"/>
  <c r="R98" i="16" s="1"/>
  <c r="Q75" i="16"/>
  <c r="R75" i="16" s="1"/>
  <c r="Q89" i="16"/>
  <c r="R89" i="16" s="1"/>
  <c r="Q9" i="16"/>
  <c r="R9" i="16" s="1"/>
  <c r="P68" i="16"/>
  <c r="Q68" i="16" s="1"/>
  <c r="Q139" i="16"/>
  <c r="R139" i="16" s="1"/>
  <c r="P33" i="16"/>
  <c r="Q33" i="16" s="1"/>
  <c r="R33" i="16" s="1"/>
  <c r="O141" i="16"/>
  <c r="P141" i="16" s="1"/>
  <c r="Q141" i="16" s="1"/>
  <c r="R141" i="16" s="1"/>
  <c r="P105" i="16"/>
  <c r="P19" i="16"/>
  <c r="Q57" i="16"/>
  <c r="R57" i="16" s="1"/>
  <c r="O38" i="16"/>
  <c r="P17" i="16"/>
  <c r="P110" i="16"/>
  <c r="Q110" i="16" s="1"/>
  <c r="Q100" i="16"/>
  <c r="R100" i="16" s="1"/>
  <c r="O80" i="16"/>
  <c r="P80" i="16" s="1"/>
  <c r="O117" i="16"/>
  <c r="P117" i="16" s="1"/>
  <c r="Q117" i="16" s="1"/>
  <c r="Q97" i="16"/>
  <c r="R97" i="16" s="1"/>
  <c r="R20" i="16"/>
  <c r="P23" i="16"/>
  <c r="Q23" i="16" s="1"/>
  <c r="Q94" i="16"/>
  <c r="R94" i="16" s="1"/>
  <c r="M9" i="2"/>
  <c r="M10" i="2"/>
  <c r="M11" i="2"/>
  <c r="M12" i="2"/>
  <c r="M13" i="2"/>
  <c r="M14" i="2"/>
  <c r="M16" i="2"/>
  <c r="M17" i="2"/>
  <c r="M18" i="2"/>
  <c r="M20" i="2"/>
  <c r="O87" i="16" l="1"/>
  <c r="P87" i="16" s="1"/>
  <c r="Q87" i="16" s="1"/>
  <c r="R87" i="16" s="1"/>
  <c r="P95" i="16"/>
  <c r="Q95" i="16"/>
  <c r="R95" i="16" s="1"/>
  <c r="R77" i="16"/>
  <c r="Q71" i="16"/>
  <c r="R71" i="16" s="1"/>
  <c r="P70" i="16"/>
  <c r="Q70" i="16"/>
  <c r="R70" i="16" s="1"/>
  <c r="O86" i="16"/>
  <c r="P86" i="16" s="1"/>
  <c r="Q123" i="16"/>
  <c r="R123" i="16" s="1"/>
  <c r="P38" i="16"/>
  <c r="Q38" i="16" s="1"/>
  <c r="R38" i="16" s="1"/>
  <c r="R110" i="16"/>
  <c r="R35" i="16"/>
  <c r="P14" i="16"/>
  <c r="Q14" i="16" s="1"/>
  <c r="N15" i="16"/>
  <c r="O15" i="16" s="1"/>
  <c r="Q26" i="16"/>
  <c r="R26" i="16" s="1"/>
  <c r="M25" i="16"/>
  <c r="N25" i="16" s="1"/>
  <c r="O25" i="16" s="1"/>
  <c r="R23" i="16"/>
  <c r="M12" i="16"/>
  <c r="N12" i="16" s="1"/>
  <c r="O12" i="16" s="1"/>
  <c r="Q19" i="16"/>
  <c r="R19" i="16" s="1"/>
  <c r="Q105" i="16"/>
  <c r="R105" i="16" s="1"/>
  <c r="R138" i="16"/>
  <c r="P41" i="16"/>
  <c r="Q41" i="16" s="1"/>
  <c r="Q131" i="16"/>
  <c r="R131" i="16" s="1"/>
  <c r="Q31" i="16"/>
  <c r="R31" i="16" s="1"/>
  <c r="R37" i="16"/>
  <c r="R117" i="16"/>
  <c r="Q17" i="16"/>
  <c r="R17" i="16" s="1"/>
  <c r="R68" i="16"/>
  <c r="Q67" i="16"/>
  <c r="R67" i="16" s="1"/>
  <c r="Q80" i="16"/>
  <c r="R80" i="16" s="1"/>
  <c r="R142" i="16"/>
  <c r="P76" i="16"/>
  <c r="Q76" i="16" s="1"/>
  <c r="P39" i="16"/>
  <c r="Q39" i="16" s="1"/>
  <c r="R39" i="16" s="1"/>
  <c r="M68" i="2"/>
  <c r="E1" i="1"/>
  <c r="Q86" i="16" l="1"/>
  <c r="R86" i="16" s="1"/>
  <c r="R14" i="16"/>
  <c r="R41" i="16"/>
  <c r="R76" i="16"/>
  <c r="P12" i="16"/>
  <c r="Q12" i="16" s="1"/>
  <c r="R12" i="16" s="1"/>
  <c r="P15" i="16"/>
  <c r="Q15" i="16" s="1"/>
  <c r="R15" i="16" s="1"/>
  <c r="P25" i="16"/>
  <c r="Q25" i="16" s="1"/>
  <c r="R25" i="16" s="1"/>
  <c r="P45" i="2"/>
  <c r="Y45" i="2" s="1"/>
  <c r="J45" i="2"/>
  <c r="I45" i="2"/>
  <c r="P44" i="2"/>
  <c r="Y44" i="2" s="1"/>
  <c r="J44" i="2"/>
  <c r="I44" i="2"/>
  <c r="U64" i="2"/>
  <c r="Y64" i="2" s="1"/>
  <c r="J64" i="2"/>
  <c r="I64" i="2"/>
  <c r="S54" i="2"/>
  <c r="Y54" i="2" s="1"/>
  <c r="J54" i="2"/>
  <c r="I54" i="2"/>
  <c r="S56" i="2" l="1"/>
  <c r="Y56" i="2" s="1"/>
  <c r="J56" i="2"/>
  <c r="I56" i="2"/>
  <c r="S55" i="2"/>
  <c r="Y55" i="2" s="1"/>
  <c r="J55" i="2"/>
  <c r="I55" i="2"/>
  <c r="G24" i="3" l="1"/>
  <c r="P21" i="2"/>
  <c r="Y21" i="2" s="1"/>
  <c r="J21" i="2"/>
  <c r="I21" i="2"/>
  <c r="X28" i="3" l="1"/>
  <c r="X29" i="3"/>
  <c r="L38" i="3"/>
  <c r="M38" i="3"/>
  <c r="G9" i="1" s="1"/>
  <c r="N38" i="3"/>
  <c r="H9" i="1" s="1"/>
  <c r="X3" i="3"/>
  <c r="X6" i="3"/>
  <c r="X7" i="3"/>
  <c r="X35" i="3"/>
  <c r="G35" i="3"/>
  <c r="F35" i="3"/>
  <c r="F28" i="3"/>
  <c r="G6" i="3"/>
  <c r="F6" i="3"/>
  <c r="G28" i="3"/>
  <c r="G38" i="3" l="1"/>
  <c r="F38" i="3"/>
  <c r="H24" i="3" l="1"/>
  <c r="H14" i="3"/>
  <c r="H26" i="3"/>
  <c r="H17" i="3"/>
  <c r="H27" i="3"/>
  <c r="H23" i="3"/>
  <c r="H30" i="3"/>
  <c r="V30" i="3" s="1"/>
  <c r="H4" i="3"/>
  <c r="H5" i="3"/>
  <c r="H22" i="3"/>
  <c r="H15" i="3"/>
  <c r="H19" i="3"/>
  <c r="H25" i="3"/>
  <c r="H20" i="3"/>
  <c r="H16" i="3"/>
  <c r="H10" i="3"/>
  <c r="H11" i="3"/>
  <c r="H8" i="3"/>
  <c r="H13" i="3"/>
  <c r="H12" i="3"/>
  <c r="H18" i="3"/>
  <c r="H9" i="3"/>
  <c r="H31" i="3"/>
  <c r="V31" i="3" s="1"/>
  <c r="H32" i="3"/>
  <c r="V32" i="3" s="1"/>
  <c r="H33" i="3"/>
  <c r="V33" i="3" s="1"/>
  <c r="H34" i="3"/>
  <c r="V34" i="3" s="1"/>
  <c r="H21" i="3"/>
  <c r="K24" i="3"/>
  <c r="K14" i="3"/>
  <c r="K26" i="3"/>
  <c r="K17" i="3"/>
  <c r="K27" i="3"/>
  <c r="K23" i="3"/>
  <c r="K30" i="3"/>
  <c r="K4" i="3"/>
  <c r="K5" i="3"/>
  <c r="K22" i="3"/>
  <c r="K15" i="3"/>
  <c r="K19" i="3"/>
  <c r="K25" i="3"/>
  <c r="K20" i="3"/>
  <c r="K16" i="3"/>
  <c r="K10" i="3"/>
  <c r="K11" i="3"/>
  <c r="K8" i="3"/>
  <c r="K13" i="3"/>
  <c r="K12" i="3"/>
  <c r="K18" i="3"/>
  <c r="K9" i="3"/>
  <c r="K31" i="3"/>
  <c r="K32" i="3"/>
  <c r="K33" i="3"/>
  <c r="K34" i="3"/>
  <c r="K21" i="3"/>
  <c r="H28" i="3" l="1"/>
  <c r="H6" i="3"/>
  <c r="H35" i="3"/>
  <c r="H38" i="3" l="1"/>
  <c r="P40" i="2" l="1"/>
  <c r="Y40" i="2" s="1"/>
  <c r="J40" i="2"/>
  <c r="I40" i="2"/>
  <c r="P36" i="2"/>
  <c r="Y36" i="2" s="1"/>
  <c r="J36" i="2"/>
  <c r="I36" i="2"/>
  <c r="P42" i="2" l="1"/>
  <c r="Y42" i="2" s="1"/>
  <c r="J42" i="2"/>
  <c r="I42" i="2"/>
  <c r="U63" i="2"/>
  <c r="Y63" i="2" s="1"/>
  <c r="J63" i="2"/>
  <c r="I63" i="2"/>
  <c r="P43" i="2" l="1"/>
  <c r="Y43" i="2" s="1"/>
  <c r="J43" i="2"/>
  <c r="I43" i="2"/>
  <c r="R53" i="2"/>
  <c r="Y53" i="2" s="1"/>
  <c r="J53" i="2"/>
  <c r="I53" i="2"/>
  <c r="Q52" i="2" l="1"/>
  <c r="Y52" i="2" s="1"/>
  <c r="J52" i="2"/>
  <c r="I52" i="2"/>
  <c r="Q51" i="2"/>
  <c r="Y51" i="2" s="1"/>
  <c r="J51" i="2"/>
  <c r="I51" i="2"/>
  <c r="O29" i="2" l="1"/>
  <c r="Y29" i="2" s="1"/>
  <c r="J29" i="2"/>
  <c r="I29" i="2"/>
  <c r="O28" i="2"/>
  <c r="Y28" i="2" s="1"/>
  <c r="J28" i="2"/>
  <c r="I28" i="2"/>
  <c r="T62" i="2"/>
  <c r="Y62" i="2" s="1"/>
  <c r="J62" i="2"/>
  <c r="I62" i="2"/>
  <c r="T61" i="2"/>
  <c r="Y61" i="2" s="1"/>
  <c r="J61" i="2"/>
  <c r="I61" i="2"/>
  <c r="T60" i="2" l="1"/>
  <c r="Y60" i="2" s="1"/>
  <c r="J60" i="2"/>
  <c r="I60" i="2"/>
  <c r="T59" i="2"/>
  <c r="Y59" i="2" s="1"/>
  <c r="J59" i="2"/>
  <c r="I59" i="2"/>
  <c r="R50" i="2" l="1"/>
  <c r="Y50" i="2" s="1"/>
  <c r="J50" i="2"/>
  <c r="I50" i="2"/>
  <c r="P35" i="2"/>
  <c r="Y35" i="2" s="1"/>
  <c r="J35" i="2"/>
  <c r="I35" i="2"/>
  <c r="P34" i="2"/>
  <c r="Y34" i="2" s="1"/>
  <c r="J34" i="2"/>
  <c r="I34" i="2"/>
  <c r="O27" i="2" l="1"/>
  <c r="Y27" i="2" s="1"/>
  <c r="J27" i="2"/>
  <c r="I27" i="2"/>
  <c r="Q49" i="2" l="1"/>
  <c r="Y49" i="2" s="1"/>
  <c r="J49" i="2"/>
  <c r="I49" i="2"/>
  <c r="S57" i="2"/>
  <c r="Y57" i="2" s="1"/>
  <c r="J57" i="2"/>
  <c r="I57" i="2"/>
  <c r="Y14" i="2" l="1"/>
  <c r="J14" i="2"/>
  <c r="I14" i="2"/>
  <c r="Y13" i="2"/>
  <c r="J13" i="2"/>
  <c r="I13" i="2"/>
  <c r="O30" i="2"/>
  <c r="Y30" i="2" s="1"/>
  <c r="J30" i="2"/>
  <c r="I30" i="2"/>
  <c r="Q47" i="2" l="1"/>
  <c r="Y47" i="2" s="1"/>
  <c r="J47" i="2"/>
  <c r="I47" i="2"/>
  <c r="O26" i="2" l="1"/>
  <c r="Y26" i="2" s="1"/>
  <c r="J26" i="2"/>
  <c r="I26" i="2"/>
  <c r="P39" i="2"/>
  <c r="Y39" i="2" s="1"/>
  <c r="J39" i="2"/>
  <c r="I39" i="2"/>
  <c r="P38" i="2"/>
  <c r="Y38" i="2" s="1"/>
  <c r="J38" i="2"/>
  <c r="I38" i="2"/>
  <c r="O37" i="2" l="1"/>
  <c r="Y37" i="2" s="1"/>
  <c r="J37" i="2"/>
  <c r="I37" i="2"/>
  <c r="Y20" i="2"/>
  <c r="J20" i="2"/>
  <c r="I20" i="2"/>
  <c r="O31" i="2"/>
  <c r="Y31" i="2" s="1"/>
  <c r="J31" i="2"/>
  <c r="I31" i="2"/>
  <c r="Q48" i="2" l="1"/>
  <c r="Y48" i="2" s="1"/>
  <c r="J48" i="2"/>
  <c r="I48" i="2"/>
  <c r="P33" i="2" l="1"/>
  <c r="Y33" i="2" s="1"/>
  <c r="J33" i="2"/>
  <c r="I33" i="2"/>
  <c r="O32" i="2" l="1"/>
  <c r="Y32" i="2" s="1"/>
  <c r="J32" i="2"/>
  <c r="I32" i="2"/>
  <c r="Y46" i="2"/>
  <c r="Q46" i="2"/>
  <c r="J46" i="2"/>
  <c r="I46" i="2"/>
  <c r="P41" i="2" l="1"/>
  <c r="Y41" i="2" s="1"/>
  <c r="J41" i="2"/>
  <c r="I41" i="2"/>
  <c r="I16" i="2" l="1"/>
  <c r="J16" i="2"/>
  <c r="N22" i="2" l="1"/>
  <c r="Y22" i="2" s="1"/>
  <c r="J22" i="2"/>
  <c r="I22" i="2"/>
  <c r="N25" i="2" l="1"/>
  <c r="Y25" i="2" s="1"/>
  <c r="J25" i="2"/>
  <c r="I25" i="2"/>
  <c r="N24" i="2" l="1"/>
  <c r="Y24" i="2" s="1"/>
  <c r="J24" i="2"/>
  <c r="I24" i="2"/>
  <c r="N23" i="2"/>
  <c r="Y23" i="2" s="1"/>
  <c r="J23" i="2"/>
  <c r="I23" i="2"/>
  <c r="N19" i="1" l="1"/>
  <c r="I19" i="1"/>
  <c r="N41" i="1"/>
  <c r="I41" i="1"/>
  <c r="M40" i="1"/>
  <c r="H39" i="1"/>
  <c r="H40" i="1"/>
  <c r="H38" i="1"/>
  <c r="L31" i="1"/>
  <c r="L32" i="1"/>
  <c r="L33" i="1"/>
  <c r="L34" i="1"/>
  <c r="L35" i="1"/>
  <c r="L36" i="1"/>
  <c r="L37" i="1"/>
  <c r="O27" i="1"/>
  <c r="O28" i="1"/>
  <c r="O29" i="1"/>
  <c r="K28" i="1"/>
  <c r="K29" i="1"/>
  <c r="K27" i="1"/>
  <c r="O25" i="1"/>
  <c r="O24" i="1"/>
  <c r="J25" i="1"/>
  <c r="J24" i="1"/>
  <c r="N18" i="1"/>
  <c r="N20" i="1"/>
  <c r="N21" i="1"/>
  <c r="N23" i="1"/>
  <c r="Q68" i="2"/>
  <c r="R68" i="2"/>
  <c r="K8" i="1" s="1"/>
  <c r="S68" i="2"/>
  <c r="L8" i="1" s="1"/>
  <c r="U68" i="2"/>
  <c r="V68" i="2"/>
  <c r="O8" i="1" s="1"/>
  <c r="W68" i="2"/>
  <c r="P8" i="1" s="1"/>
  <c r="J43" i="1"/>
  <c r="K43" i="1"/>
  <c r="L43" i="1"/>
  <c r="M43" i="1"/>
  <c r="N43" i="1"/>
  <c r="O43" i="1"/>
  <c r="P43" i="1"/>
  <c r="J49" i="1"/>
  <c r="K49" i="1"/>
  <c r="L49" i="1"/>
  <c r="M49" i="1"/>
  <c r="N49" i="1"/>
  <c r="O49" i="1"/>
  <c r="P49" i="1"/>
  <c r="J52" i="1"/>
  <c r="K52" i="1"/>
  <c r="L52" i="1"/>
  <c r="M52" i="1"/>
  <c r="N52" i="1"/>
  <c r="O52" i="1"/>
  <c r="P52" i="1"/>
  <c r="J53" i="1"/>
  <c r="K53" i="1"/>
  <c r="L53" i="1"/>
  <c r="M53" i="1"/>
  <c r="N53" i="1"/>
  <c r="O53" i="1"/>
  <c r="P53" i="1"/>
  <c r="J58" i="1"/>
  <c r="K58" i="1"/>
  <c r="L58" i="1"/>
  <c r="M58" i="1"/>
  <c r="N58" i="1"/>
  <c r="O58" i="1"/>
  <c r="P58" i="1"/>
  <c r="X117" i="3"/>
  <c r="X118" i="3"/>
  <c r="X119" i="3"/>
  <c r="O55" i="1" l="1"/>
  <c r="T143" i="16"/>
  <c r="T147" i="16"/>
  <c r="T38" i="16"/>
  <c r="T98" i="16"/>
  <c r="T150" i="16"/>
  <c r="T146" i="16"/>
  <c r="T137" i="16"/>
  <c r="T97" i="16"/>
  <c r="T37" i="16"/>
  <c r="T149" i="16"/>
  <c r="T122" i="16"/>
  <c r="T64" i="16"/>
  <c r="T28" i="16"/>
  <c r="T145" i="16"/>
  <c r="T148" i="16"/>
  <c r="T144" i="16"/>
  <c r="T121" i="16"/>
  <c r="T63" i="16"/>
  <c r="J47" i="1"/>
  <c r="N47" i="1"/>
  <c r="M55" i="1"/>
  <c r="N8" i="1"/>
  <c r="J8" i="1"/>
  <c r="L47" i="1"/>
  <c r="P55" i="1"/>
  <c r="K55" i="1"/>
  <c r="N55" i="1"/>
  <c r="P47" i="1"/>
  <c r="L55" i="1"/>
  <c r="J55" i="1"/>
  <c r="O47" i="1"/>
  <c r="M47" i="1"/>
  <c r="K47" i="1"/>
  <c r="Y10" i="2" l="1"/>
  <c r="J10" i="2"/>
  <c r="I10" i="2"/>
  <c r="N19" i="2"/>
  <c r="Y19" i="2" s="1"/>
  <c r="J19" i="2"/>
  <c r="I19" i="2"/>
  <c r="Y12" i="2" l="1"/>
  <c r="J12" i="2"/>
  <c r="I12" i="2"/>
  <c r="Y15" i="2"/>
  <c r="J15" i="2"/>
  <c r="I15" i="2"/>
  <c r="Y17" i="2" l="1"/>
  <c r="J17" i="2"/>
  <c r="I17" i="2"/>
  <c r="Y18" i="2" l="1"/>
  <c r="Y16" i="2"/>
  <c r="Y11" i="2" l="1"/>
  <c r="J11" i="2"/>
  <c r="I11" i="2"/>
  <c r="J18" i="2"/>
  <c r="I18" i="2"/>
  <c r="T58" i="2" l="1"/>
  <c r="F68" i="2"/>
  <c r="Y58" i="2" l="1"/>
  <c r="T68" i="2"/>
  <c r="Y9" i="2"/>
  <c r="J9" i="2"/>
  <c r="I9" i="2"/>
  <c r="M8" i="1" l="1"/>
  <c r="J58" i="2" l="1"/>
  <c r="I58" i="2"/>
  <c r="T142" i="16" l="1"/>
  <c r="T141" i="16"/>
  <c r="T140" i="16"/>
  <c r="T139" i="16"/>
  <c r="T138" i="16"/>
  <c r="T136" i="16"/>
  <c r="T135" i="16"/>
  <c r="T134" i="16"/>
  <c r="T133" i="16"/>
  <c r="T132" i="16"/>
  <c r="T131" i="16"/>
  <c r="T130" i="16"/>
  <c r="T129" i="16"/>
  <c r="T128" i="16"/>
  <c r="T127" i="16"/>
  <c r="T126" i="16"/>
  <c r="T125" i="16"/>
  <c r="T124" i="16"/>
  <c r="T123" i="16"/>
  <c r="T120" i="16"/>
  <c r="T119" i="16"/>
  <c r="T118" i="16"/>
  <c r="T117" i="16"/>
  <c r="T116" i="16"/>
  <c r="T115" i="16"/>
  <c r="T114" i="16"/>
  <c r="T113" i="16"/>
  <c r="T112" i="16"/>
  <c r="T110" i="16"/>
  <c r="T109" i="16"/>
  <c r="T108" i="16"/>
  <c r="T107" i="16"/>
  <c r="T111" i="16"/>
  <c r="T106" i="16"/>
  <c r="T105" i="16"/>
  <c r="T104" i="16"/>
  <c r="T103" i="16"/>
  <c r="T102" i="16"/>
  <c r="T101" i="16"/>
  <c r="T100" i="16"/>
  <c r="T99" i="16"/>
  <c r="T95" i="16"/>
  <c r="T96" i="16"/>
  <c r="T94" i="16"/>
  <c r="T93" i="16"/>
  <c r="T92" i="16"/>
  <c r="T91" i="16"/>
  <c r="T90" i="16"/>
  <c r="T89" i="16"/>
  <c r="T88" i="16"/>
  <c r="T87" i="16"/>
  <c r="T86" i="16"/>
  <c r="T85" i="16"/>
  <c r="T83" i="16"/>
  <c r="T82" i="16"/>
  <c r="T84" i="16"/>
  <c r="T81" i="16"/>
  <c r="T80" i="16"/>
  <c r="T79" i="16"/>
  <c r="T78" i="16"/>
  <c r="T77" i="16"/>
  <c r="T76" i="16"/>
  <c r="T75" i="16"/>
  <c r="T74" i="16"/>
  <c r="T73" i="16"/>
  <c r="T72" i="16"/>
  <c r="T71" i="16"/>
  <c r="T70" i="16"/>
  <c r="T69" i="16"/>
  <c r="T68" i="16"/>
  <c r="T67" i="16"/>
  <c r="T66" i="16"/>
  <c r="T65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50" i="16"/>
  <c r="T48" i="16"/>
  <c r="T47" i="16"/>
  <c r="T46" i="16"/>
  <c r="T49" i="16"/>
  <c r="T45" i="16"/>
  <c r="T44" i="16"/>
  <c r="T43" i="16"/>
  <c r="T42" i="16"/>
  <c r="T41" i="16"/>
  <c r="T40" i="16"/>
  <c r="T39" i="16"/>
  <c r="T36" i="16"/>
  <c r="T35" i="16"/>
  <c r="T34" i="16"/>
  <c r="T33" i="16"/>
  <c r="T32" i="16"/>
  <c r="T31" i="16"/>
  <c r="T30" i="16"/>
  <c r="T29" i="16"/>
  <c r="T27" i="16"/>
  <c r="T26" i="16"/>
  <c r="T25" i="16"/>
  <c r="T24" i="16"/>
  <c r="I54" i="1" l="1"/>
  <c r="H31" i="1"/>
  <c r="H32" i="1"/>
  <c r="H33" i="1"/>
  <c r="H34" i="1"/>
  <c r="H35" i="1"/>
  <c r="H36" i="1"/>
  <c r="H37" i="1"/>
  <c r="G28" i="1"/>
  <c r="G29" i="1"/>
  <c r="I23" i="1"/>
  <c r="I21" i="1"/>
  <c r="I18" i="1"/>
  <c r="I20" i="1"/>
  <c r="Y69" i="2"/>
  <c r="O68" i="2"/>
  <c r="H8" i="1" s="1"/>
  <c r="G43" i="1"/>
  <c r="H43" i="1"/>
  <c r="I43" i="1"/>
  <c r="G49" i="1"/>
  <c r="H49" i="1"/>
  <c r="I49" i="1"/>
  <c r="G52" i="1"/>
  <c r="H52" i="1"/>
  <c r="I52" i="1"/>
  <c r="G53" i="1"/>
  <c r="H53" i="1"/>
  <c r="I53" i="1"/>
  <c r="G58" i="1"/>
  <c r="H58" i="1"/>
  <c r="I58" i="1"/>
  <c r="X36" i="3"/>
  <c r="X37" i="3"/>
  <c r="G55" i="1" l="1"/>
  <c r="H55" i="1"/>
  <c r="I55" i="1"/>
  <c r="G47" i="1"/>
  <c r="I47" i="1"/>
  <c r="P68" i="2"/>
  <c r="I8" i="1" s="1"/>
  <c r="J8" i="2" l="1"/>
  <c r="I8" i="2"/>
  <c r="Y8" i="2" l="1"/>
  <c r="D152" i="16" l="1"/>
  <c r="N7" i="2" l="1"/>
  <c r="Y7" i="2" s="1"/>
  <c r="J7" i="2"/>
  <c r="I7" i="2"/>
  <c r="N5" i="2" l="1"/>
  <c r="Y5" i="2" l="1"/>
  <c r="N6" i="2" l="1"/>
  <c r="N68" i="2" s="1"/>
  <c r="J6" i="2"/>
  <c r="I6" i="2"/>
  <c r="G8" i="1" l="1"/>
  <c r="Y6" i="2"/>
  <c r="Z65" i="2" l="1"/>
  <c r="C50" i="1" l="1"/>
  <c r="J5" i="2" l="1"/>
  <c r="I5" i="2"/>
  <c r="H47" i="1" l="1"/>
  <c r="W38" i="3" l="1"/>
  <c r="AJ76" i="12" l="1"/>
  <c r="AI76" i="12"/>
  <c r="AG76" i="12"/>
  <c r="AF76" i="12"/>
  <c r="AB76" i="12"/>
  <c r="W76" i="12"/>
  <c r="V76" i="12"/>
  <c r="U76" i="12"/>
  <c r="T76" i="12"/>
  <c r="S76" i="12"/>
  <c r="R76" i="12"/>
  <c r="Q76" i="12"/>
  <c r="P76" i="12"/>
  <c r="O76" i="12"/>
  <c r="N76" i="12"/>
  <c r="M76" i="12"/>
  <c r="G76" i="12"/>
  <c r="F76" i="12"/>
  <c r="Z75" i="12"/>
  <c r="K75" i="12"/>
  <c r="L75" i="12" s="1"/>
  <c r="I75" i="12"/>
  <c r="AA74" i="12"/>
  <c r="K74" i="12"/>
  <c r="L74" i="12" s="1"/>
  <c r="I74" i="12"/>
  <c r="Z73" i="12"/>
  <c r="K73" i="12"/>
  <c r="L73" i="12" s="1"/>
  <c r="I73" i="12"/>
  <c r="AG72" i="12"/>
  <c r="K72" i="12"/>
  <c r="L72" i="12" s="1"/>
  <c r="I72" i="12"/>
  <c r="Z71" i="12"/>
  <c r="K71" i="12"/>
  <c r="L71" i="12" s="1"/>
  <c r="I71" i="12"/>
  <c r="AA70" i="12"/>
  <c r="K70" i="12"/>
  <c r="L70" i="12" s="1"/>
  <c r="I70" i="12"/>
  <c r="AH69" i="12"/>
  <c r="AH76" i="12" s="1"/>
  <c r="K69" i="12"/>
  <c r="L69" i="12" s="1"/>
  <c r="I69" i="12"/>
  <c r="AF68" i="12"/>
  <c r="K68" i="12"/>
  <c r="L68" i="12" s="1"/>
  <c r="AE67" i="12"/>
  <c r="AE76" i="12" s="1"/>
  <c r="K67" i="12"/>
  <c r="L67" i="12" s="1"/>
  <c r="AD66" i="12"/>
  <c r="AD76" i="12" s="1"/>
  <c r="L66" i="12"/>
  <c r="K66" i="12"/>
  <c r="AC65" i="12"/>
  <c r="L65" i="12"/>
  <c r="K65" i="12"/>
  <c r="AB64" i="12"/>
  <c r="K64" i="12"/>
  <c r="L64" i="12" s="1"/>
  <c r="AA63" i="12"/>
  <c r="K63" i="12"/>
  <c r="L63" i="12" s="1"/>
  <c r="Z62" i="12"/>
  <c r="Z76" i="12" s="1"/>
  <c r="L62" i="12"/>
  <c r="K62" i="12"/>
  <c r="Y61" i="12"/>
  <c r="Y76" i="12" s="1"/>
  <c r="L61" i="12"/>
  <c r="K61" i="12"/>
  <c r="X60" i="12"/>
  <c r="K60" i="12"/>
  <c r="L60" i="12" s="1"/>
  <c r="AA59" i="12"/>
  <c r="AA76" i="12" s="1"/>
  <c r="I59" i="12"/>
  <c r="K59" i="12" s="1"/>
  <c r="L59" i="12" s="1"/>
  <c r="AC58" i="12"/>
  <c r="I58" i="12"/>
  <c r="K58" i="12" s="1"/>
  <c r="L58" i="12" s="1"/>
  <c r="AC57" i="12"/>
  <c r="AC76" i="12" s="1"/>
  <c r="I57" i="12"/>
  <c r="K57" i="12" s="1"/>
  <c r="L57" i="12" s="1"/>
  <c r="X56" i="12"/>
  <c r="X76" i="12" s="1"/>
  <c r="I56" i="12"/>
  <c r="K56" i="12" s="1"/>
  <c r="L56" i="12" s="1"/>
  <c r="AI52" i="12"/>
  <c r="AH52" i="12"/>
  <c r="AG52" i="12"/>
  <c r="AF52" i="12"/>
  <c r="AE52" i="12"/>
  <c r="AD52" i="12"/>
  <c r="AC52" i="12"/>
  <c r="AA52" i="12"/>
  <c r="Z52" i="12"/>
  <c r="X52" i="12"/>
  <c r="Q52" i="12"/>
  <c r="P52" i="12"/>
  <c r="O52" i="12"/>
  <c r="N52" i="12"/>
  <c r="M51" i="12"/>
  <c r="AJ51" i="12" s="1"/>
  <c r="AJ52" i="12" s="1"/>
  <c r="L51" i="12"/>
  <c r="K51" i="12"/>
  <c r="G51" i="12"/>
  <c r="L50" i="12"/>
  <c r="K50" i="12"/>
  <c r="G50" i="12"/>
  <c r="M50" i="12" s="1"/>
  <c r="Y50" i="12" s="1"/>
  <c r="L49" i="12"/>
  <c r="K49" i="12"/>
  <c r="G49" i="12"/>
  <c r="M49" i="12" s="1"/>
  <c r="U49" i="12" s="1"/>
  <c r="M48" i="12"/>
  <c r="AB48" i="12" s="1"/>
  <c r="L48" i="12"/>
  <c r="K48" i="12"/>
  <c r="G48" i="12"/>
  <c r="M47" i="12"/>
  <c r="U47" i="12" s="1"/>
  <c r="U52" i="12" s="1"/>
  <c r="L47" i="12"/>
  <c r="K47" i="12"/>
  <c r="G47" i="12"/>
  <c r="L46" i="12"/>
  <c r="K46" i="12"/>
  <c r="G46" i="12"/>
  <c r="M46" i="12" s="1"/>
  <c r="Y46" i="12" s="1"/>
  <c r="L45" i="12"/>
  <c r="K45" i="12"/>
  <c r="G45" i="12"/>
  <c r="M45" i="12" s="1"/>
  <c r="AB45" i="12" s="1"/>
  <c r="M44" i="12"/>
  <c r="Y44" i="12" s="1"/>
  <c r="Y52" i="12" s="1"/>
  <c r="L44" i="12"/>
  <c r="K44" i="12"/>
  <c r="G44" i="12"/>
  <c r="L43" i="12"/>
  <c r="K43" i="12"/>
  <c r="G43" i="12"/>
  <c r="M43" i="12" s="1"/>
  <c r="AB43" i="12" s="1"/>
  <c r="L42" i="12"/>
  <c r="K42" i="12"/>
  <c r="G42" i="12"/>
  <c r="M42" i="12" s="1"/>
  <c r="AB42" i="12" s="1"/>
  <c r="L41" i="12"/>
  <c r="K41" i="12"/>
  <c r="G41" i="12"/>
  <c r="M41" i="12" s="1"/>
  <c r="W41" i="12" s="1"/>
  <c r="M40" i="12"/>
  <c r="W40" i="12" s="1"/>
  <c r="L40" i="12"/>
  <c r="K40" i="12"/>
  <c r="G40" i="12"/>
  <c r="L39" i="12"/>
  <c r="K39" i="12"/>
  <c r="G39" i="12"/>
  <c r="M39" i="12" s="1"/>
  <c r="T39" i="12" s="1"/>
  <c r="L38" i="12"/>
  <c r="K38" i="12"/>
  <c r="G38" i="12"/>
  <c r="M38" i="12" s="1"/>
  <c r="W38" i="12" s="1"/>
  <c r="L37" i="12"/>
  <c r="K37" i="12"/>
  <c r="G37" i="12"/>
  <c r="M37" i="12" s="1"/>
  <c r="W37" i="12" s="1"/>
  <c r="M36" i="12"/>
  <c r="V36" i="12" s="1"/>
  <c r="V52" i="12" s="1"/>
  <c r="L36" i="12"/>
  <c r="K36" i="12"/>
  <c r="G36" i="12"/>
  <c r="L35" i="12"/>
  <c r="K35" i="12"/>
  <c r="G35" i="12"/>
  <c r="M35" i="12" s="1"/>
  <c r="T35" i="12" s="1"/>
  <c r="L34" i="12"/>
  <c r="I34" i="12"/>
  <c r="K34" i="12" s="1"/>
  <c r="G34" i="12"/>
  <c r="M34" i="12" s="1"/>
  <c r="T34" i="12" s="1"/>
  <c r="F34" i="12"/>
  <c r="F52" i="12" s="1"/>
  <c r="F80" i="12" s="1"/>
  <c r="M33" i="12"/>
  <c r="T33" i="12" s="1"/>
  <c r="L33" i="12"/>
  <c r="I33" i="12"/>
  <c r="K33" i="12" s="1"/>
  <c r="G33" i="12"/>
  <c r="L32" i="12"/>
  <c r="K32" i="12"/>
  <c r="I32" i="12"/>
  <c r="G32" i="12"/>
  <c r="M32" i="12" s="1"/>
  <c r="T32" i="12" s="1"/>
  <c r="L31" i="12"/>
  <c r="I31" i="12"/>
  <c r="K31" i="12" s="1"/>
  <c r="G31" i="12"/>
  <c r="M31" i="12" s="1"/>
  <c r="T31" i="12" s="1"/>
  <c r="L30" i="12"/>
  <c r="K30" i="12"/>
  <c r="G30" i="12"/>
  <c r="M30" i="12" s="1"/>
  <c r="S30" i="12" s="1"/>
  <c r="M29" i="12"/>
  <c r="L29" i="12"/>
  <c r="K29" i="12"/>
  <c r="G29" i="12"/>
  <c r="F25" i="12"/>
  <c r="L24" i="12"/>
  <c r="K24" i="12"/>
  <c r="I24" i="12"/>
  <c r="G24" i="12"/>
  <c r="G25" i="12" s="1"/>
  <c r="L23" i="12"/>
  <c r="I23" i="12"/>
  <c r="K23" i="12" s="1"/>
  <c r="G23" i="12"/>
  <c r="M23" i="12" s="1"/>
  <c r="F21" i="12"/>
  <c r="L20" i="12"/>
  <c r="K20" i="12"/>
  <c r="I20" i="12"/>
  <c r="G20" i="12"/>
  <c r="M20" i="12" s="1"/>
  <c r="R20" i="12" s="1"/>
  <c r="M19" i="12"/>
  <c r="R19" i="12" s="1"/>
  <c r="L19" i="12"/>
  <c r="I19" i="12"/>
  <c r="K19" i="12" s="1"/>
  <c r="G19" i="12"/>
  <c r="L18" i="12"/>
  <c r="K18" i="12"/>
  <c r="I18" i="12"/>
  <c r="G18" i="12"/>
  <c r="M18" i="12" s="1"/>
  <c r="R18" i="12" s="1"/>
  <c r="L17" i="12"/>
  <c r="I17" i="12"/>
  <c r="K17" i="12" s="1"/>
  <c r="G17" i="12"/>
  <c r="G21" i="12" s="1"/>
  <c r="L16" i="12"/>
  <c r="K16" i="12"/>
  <c r="I16" i="12"/>
  <c r="G16" i="12"/>
  <c r="M16" i="12" s="1"/>
  <c r="F14" i="12"/>
  <c r="M13" i="12"/>
  <c r="S13" i="12" s="1"/>
  <c r="L13" i="12"/>
  <c r="K13" i="12"/>
  <c r="G13" i="12"/>
  <c r="L12" i="12"/>
  <c r="K12" i="12"/>
  <c r="G12" i="12"/>
  <c r="M12" i="12" s="1"/>
  <c r="S12" i="12" s="1"/>
  <c r="L11" i="12"/>
  <c r="I11" i="12"/>
  <c r="K11" i="12" s="1"/>
  <c r="G11" i="12"/>
  <c r="M11" i="12" s="1"/>
  <c r="R11" i="12" s="1"/>
  <c r="M10" i="12"/>
  <c r="T10" i="12" s="1"/>
  <c r="L10" i="12"/>
  <c r="K10" i="12"/>
  <c r="G10" i="12"/>
  <c r="G8" i="12"/>
  <c r="F8" i="12"/>
  <c r="F53" i="12" s="1"/>
  <c r="M7" i="12"/>
  <c r="S7" i="12" s="1"/>
  <c r="L7" i="12"/>
  <c r="K7" i="12"/>
  <c r="G7" i="12"/>
  <c r="M6" i="12"/>
  <c r="S6" i="12" s="1"/>
  <c r="L6" i="12"/>
  <c r="K6" i="12"/>
  <c r="G6" i="12"/>
  <c r="L4" i="12"/>
  <c r="K4" i="12"/>
  <c r="I4" i="12"/>
  <c r="G4" i="12"/>
  <c r="R2" i="12"/>
  <c r="S2" i="12" s="1"/>
  <c r="T2" i="12" s="1"/>
  <c r="U2" i="12" s="1"/>
  <c r="V2" i="12" s="1"/>
  <c r="W2" i="12" s="1"/>
  <c r="X2" i="12" s="1"/>
  <c r="Y2" i="12" s="1"/>
  <c r="Z2" i="12" s="1"/>
  <c r="AA2" i="12" s="1"/>
  <c r="AB2" i="12" s="1"/>
  <c r="AC2" i="12" s="1"/>
  <c r="AD2" i="12" s="1"/>
  <c r="AE2" i="12" s="1"/>
  <c r="AF2" i="12" s="1"/>
  <c r="AG2" i="12" s="1"/>
  <c r="AH2" i="12" s="1"/>
  <c r="AI2" i="12" s="1"/>
  <c r="AJ2" i="12" s="1"/>
  <c r="O2" i="12"/>
  <c r="P2" i="12" s="1"/>
  <c r="Q2" i="12" s="1"/>
  <c r="AL63" i="10"/>
  <c r="AK63" i="10"/>
  <c r="AJ63" i="10"/>
  <c r="AI63" i="10"/>
  <c r="AH63" i="10"/>
  <c r="AG63" i="10"/>
  <c r="AF63" i="10"/>
  <c r="AE63" i="10"/>
  <c r="AD63" i="10"/>
  <c r="AC63" i="10"/>
  <c r="AB63" i="10"/>
  <c r="Z63" i="10"/>
  <c r="Y63" i="10"/>
  <c r="X63" i="10"/>
  <c r="V63" i="10"/>
  <c r="T63" i="10"/>
  <c r="S63" i="10"/>
  <c r="F63" i="10"/>
  <c r="J57" i="10"/>
  <c r="I57" i="10"/>
  <c r="AA57" i="10" s="1"/>
  <c r="AA63" i="10" s="1"/>
  <c r="J56" i="10"/>
  <c r="I56" i="10"/>
  <c r="W56" i="10" s="1"/>
  <c r="W55" i="10"/>
  <c r="W63" i="10" s="1"/>
  <c r="J55" i="10"/>
  <c r="I55" i="10"/>
  <c r="J54" i="10"/>
  <c r="H54" i="10"/>
  <c r="I54" i="10" s="1"/>
  <c r="U54" i="10" s="1"/>
  <c r="U63" i="10" s="1"/>
  <c r="R53" i="10"/>
  <c r="R63" i="10" s="1"/>
  <c r="J53" i="10"/>
  <c r="I53" i="10"/>
  <c r="J52" i="10"/>
  <c r="I52" i="10"/>
  <c r="Q52" i="10" s="1"/>
  <c r="J51" i="10"/>
  <c r="I51" i="10"/>
  <c r="Q51" i="10" s="1"/>
  <c r="Q50" i="10"/>
  <c r="J50" i="10"/>
  <c r="I50" i="10"/>
  <c r="P49" i="10"/>
  <c r="J49" i="10"/>
  <c r="I49" i="10"/>
  <c r="J48" i="10"/>
  <c r="I48" i="10"/>
  <c r="P48" i="10" s="1"/>
  <c r="J47" i="10"/>
  <c r="I47" i="10"/>
  <c r="P47" i="10" s="1"/>
  <c r="P46" i="10"/>
  <c r="J46" i="10"/>
  <c r="I46" i="10"/>
  <c r="P45" i="10"/>
  <c r="J45" i="10"/>
  <c r="I45" i="10"/>
  <c r="J44" i="10"/>
  <c r="I44" i="10"/>
  <c r="P44" i="10" s="1"/>
  <c r="J43" i="10"/>
  <c r="I43" i="10"/>
  <c r="P43" i="10" s="1"/>
  <c r="P42" i="10"/>
  <c r="J42" i="10"/>
  <c r="I42" i="10"/>
  <c r="P41" i="10"/>
  <c r="J41" i="10"/>
  <c r="I41" i="10"/>
  <c r="J40" i="10"/>
  <c r="I40" i="10"/>
  <c r="P40" i="10" s="1"/>
  <c r="J39" i="10"/>
  <c r="I39" i="10"/>
  <c r="P39" i="10" s="1"/>
  <c r="P38" i="10"/>
  <c r="J38" i="10"/>
  <c r="I38" i="10"/>
  <c r="P37" i="10"/>
  <c r="J37" i="10"/>
  <c r="I37" i="10"/>
  <c r="J36" i="10"/>
  <c r="I36" i="10"/>
  <c r="P36" i="10" s="1"/>
  <c r="J35" i="10"/>
  <c r="I35" i="10"/>
  <c r="P35" i="10" s="1"/>
  <c r="H35" i="10"/>
  <c r="J34" i="10"/>
  <c r="I34" i="10"/>
  <c r="P34" i="10" s="1"/>
  <c r="P33" i="10"/>
  <c r="J33" i="10"/>
  <c r="I33" i="10"/>
  <c r="O32" i="10"/>
  <c r="J32" i="10"/>
  <c r="I32" i="10"/>
  <c r="J31" i="10"/>
  <c r="I31" i="10"/>
  <c r="O31" i="10" s="1"/>
  <c r="J30" i="10"/>
  <c r="I30" i="10"/>
  <c r="O30" i="10" s="1"/>
  <c r="O29" i="10"/>
  <c r="J29" i="10"/>
  <c r="I29" i="10"/>
  <c r="O28" i="10"/>
  <c r="J28" i="10"/>
  <c r="I28" i="10"/>
  <c r="J27" i="10"/>
  <c r="I27" i="10"/>
  <c r="O27" i="10" s="1"/>
  <c r="J26" i="10"/>
  <c r="I26" i="10"/>
  <c r="O26" i="10" s="1"/>
  <c r="O25" i="10"/>
  <c r="J25" i="10"/>
  <c r="I25" i="10"/>
  <c r="O24" i="10"/>
  <c r="J24" i="10"/>
  <c r="I24" i="10"/>
  <c r="J23" i="10"/>
  <c r="I23" i="10"/>
  <c r="N23" i="10" s="1"/>
  <c r="J22" i="10"/>
  <c r="I22" i="10"/>
  <c r="N22" i="10" s="1"/>
  <c r="N21" i="10"/>
  <c r="N63" i="10" s="1"/>
  <c r="J21" i="10"/>
  <c r="I21" i="10"/>
  <c r="M20" i="10"/>
  <c r="J20" i="10"/>
  <c r="I20" i="10"/>
  <c r="J19" i="10"/>
  <c r="I19" i="10"/>
  <c r="M19" i="10" s="1"/>
  <c r="J18" i="10"/>
  <c r="I18" i="10"/>
  <c r="M18" i="10" s="1"/>
  <c r="M17" i="10"/>
  <c r="J17" i="10"/>
  <c r="I17" i="10"/>
  <c r="M16" i="10"/>
  <c r="J16" i="10"/>
  <c r="I16" i="10"/>
  <c r="J15" i="10"/>
  <c r="I15" i="10"/>
  <c r="M15" i="10" s="1"/>
  <c r="J14" i="10"/>
  <c r="I14" i="10"/>
  <c r="M14" i="10" s="1"/>
  <c r="M13" i="10"/>
  <c r="J13" i="10"/>
  <c r="I13" i="10"/>
  <c r="M12" i="10"/>
  <c r="J12" i="10"/>
  <c r="I12" i="10"/>
  <c r="J11" i="10"/>
  <c r="I11" i="10"/>
  <c r="M11" i="10" s="1"/>
  <c r="J10" i="10"/>
  <c r="I10" i="10"/>
  <c r="M10" i="10" s="1"/>
  <c r="M9" i="10"/>
  <c r="J9" i="10"/>
  <c r="I9" i="10"/>
  <c r="J8" i="10"/>
  <c r="H8" i="10"/>
  <c r="I8" i="10" s="1"/>
  <c r="M8" i="10" s="1"/>
  <c r="M7" i="10"/>
  <c r="J7" i="10"/>
  <c r="I7" i="10"/>
  <c r="J6" i="10"/>
  <c r="I6" i="10"/>
  <c r="M6" i="10" s="1"/>
  <c r="J5" i="10"/>
  <c r="I5" i="10"/>
  <c r="M5" i="10" s="1"/>
  <c r="M4" i="10"/>
  <c r="J4" i="10"/>
  <c r="I4" i="10"/>
  <c r="M3" i="10"/>
  <c r="J3" i="10"/>
  <c r="I3" i="10"/>
  <c r="J2" i="10"/>
  <c r="I2" i="10"/>
  <c r="M2" i="10" s="1"/>
  <c r="P1" i="10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AG1" i="10" s="1"/>
  <c r="AH1" i="10" s="1"/>
  <c r="AI1" i="10" s="1"/>
  <c r="AJ1" i="10" s="1"/>
  <c r="AK1" i="10" s="1"/>
  <c r="AL1" i="10" s="1"/>
  <c r="O1" i="10"/>
  <c r="N1" i="10"/>
  <c r="X46" i="9"/>
  <c r="S46" i="9"/>
  <c r="R46" i="9"/>
  <c r="Q46" i="9"/>
  <c r="P46" i="9"/>
  <c r="O46" i="9"/>
  <c r="N46" i="9"/>
  <c r="M46" i="9"/>
  <c r="L46" i="9"/>
  <c r="F46" i="9"/>
  <c r="X45" i="9"/>
  <c r="I45" i="9"/>
  <c r="W44" i="9"/>
  <c r="W46" i="9" s="1"/>
  <c r="I44" i="9"/>
  <c r="V43" i="9"/>
  <c r="I43" i="9"/>
  <c r="V42" i="9"/>
  <c r="V46" i="9" s="1"/>
  <c r="I42" i="9"/>
  <c r="U41" i="9"/>
  <c r="I41" i="9"/>
  <c r="U40" i="9"/>
  <c r="I40" i="9"/>
  <c r="U39" i="9"/>
  <c r="I39" i="9"/>
  <c r="U38" i="9"/>
  <c r="U46" i="9" s="1"/>
  <c r="I38" i="9"/>
  <c r="T37" i="9"/>
  <c r="I37" i="9"/>
  <c r="T36" i="9"/>
  <c r="I36" i="9"/>
  <c r="T35" i="9"/>
  <c r="I35" i="9"/>
  <c r="T34" i="9"/>
  <c r="T46" i="9" s="1"/>
  <c r="I34" i="9"/>
  <c r="T33" i="9"/>
  <c r="I33" i="9"/>
  <c r="W29" i="9"/>
  <c r="U29" i="9"/>
  <c r="S29" i="9"/>
  <c r="P29" i="9"/>
  <c r="O29" i="9"/>
  <c r="N29" i="9"/>
  <c r="M29" i="9"/>
  <c r="L29" i="9"/>
  <c r="F29" i="9"/>
  <c r="T28" i="9"/>
  <c r="J28" i="9"/>
  <c r="I28" i="9"/>
  <c r="J27" i="9"/>
  <c r="R27" i="9" s="1"/>
  <c r="I27" i="9"/>
  <c r="J26" i="9"/>
  <c r="R26" i="9" s="1"/>
  <c r="I26" i="9"/>
  <c r="X25" i="9"/>
  <c r="X29" i="9" s="1"/>
  <c r="J25" i="9"/>
  <c r="I25" i="9"/>
  <c r="T24" i="9"/>
  <c r="J24" i="9"/>
  <c r="I24" i="9"/>
  <c r="J23" i="9"/>
  <c r="T23" i="9" s="1"/>
  <c r="I23" i="9"/>
  <c r="J22" i="9"/>
  <c r="T22" i="9" s="1"/>
  <c r="I22" i="9"/>
  <c r="Q21" i="9"/>
  <c r="J21" i="9"/>
  <c r="I21" i="9"/>
  <c r="Q20" i="9"/>
  <c r="J20" i="9"/>
  <c r="I20" i="9"/>
  <c r="J19" i="9"/>
  <c r="Q19" i="9" s="1"/>
  <c r="I19" i="9"/>
  <c r="J18" i="9"/>
  <c r="Q18" i="9" s="1"/>
  <c r="I18" i="9"/>
  <c r="Q17" i="9"/>
  <c r="J17" i="9"/>
  <c r="I17" i="9"/>
  <c r="Q16" i="9"/>
  <c r="J16" i="9"/>
  <c r="I16" i="9"/>
  <c r="J15" i="9"/>
  <c r="T15" i="9" s="1"/>
  <c r="I15" i="9"/>
  <c r="J14" i="9"/>
  <c r="Q14" i="9" s="1"/>
  <c r="I14" i="9"/>
  <c r="R13" i="9"/>
  <c r="J13" i="9"/>
  <c r="I13" i="9"/>
  <c r="V12" i="9"/>
  <c r="J12" i="9"/>
  <c r="I12" i="9"/>
  <c r="J11" i="9"/>
  <c r="V11" i="9" s="1"/>
  <c r="V29" i="9" s="1"/>
  <c r="I11" i="9"/>
  <c r="J10" i="9"/>
  <c r="R10" i="9" s="1"/>
  <c r="I10" i="9"/>
  <c r="R9" i="9"/>
  <c r="J9" i="9"/>
  <c r="I9" i="9"/>
  <c r="R8" i="9"/>
  <c r="R29" i="9" s="1"/>
  <c r="J8" i="9"/>
  <c r="I8" i="9"/>
  <c r="J7" i="9"/>
  <c r="Q7" i="9" s="1"/>
  <c r="I7" i="9"/>
  <c r="J6" i="9"/>
  <c r="Q6" i="9" s="1"/>
  <c r="I6" i="9"/>
  <c r="Q5" i="9"/>
  <c r="J5" i="9"/>
  <c r="I5" i="9"/>
  <c r="T4" i="9"/>
  <c r="T29" i="9" s="1"/>
  <c r="J4" i="9"/>
  <c r="I4" i="9"/>
  <c r="J3" i="9"/>
  <c r="J29" i="9" s="1"/>
  <c r="I3" i="9"/>
  <c r="N2" i="9"/>
  <c r="O2" i="9" s="1"/>
  <c r="P2" i="9" s="1"/>
  <c r="Q2" i="9" s="1"/>
  <c r="R2" i="9" s="1"/>
  <c r="S2" i="9" s="1"/>
  <c r="T2" i="9" s="1"/>
  <c r="U2" i="9" s="1"/>
  <c r="V2" i="9" s="1"/>
  <c r="W2" i="9" s="1"/>
  <c r="X2" i="9" s="1"/>
  <c r="M2" i="9"/>
  <c r="D66" i="2"/>
  <c r="Q2" i="2"/>
  <c r="R2" i="2" s="1"/>
  <c r="S2" i="2" s="1"/>
  <c r="T2" i="2" s="1"/>
  <c r="U2" i="2" s="1"/>
  <c r="V2" i="2" s="1"/>
  <c r="W2" i="2" s="1"/>
  <c r="H3" i="1"/>
  <c r="I3" i="1" s="1"/>
  <c r="J3" i="1" s="1"/>
  <c r="K3" i="1" s="1"/>
  <c r="L3" i="1" s="1"/>
  <c r="M3" i="1" s="1"/>
  <c r="N3" i="1" s="1"/>
  <c r="O3" i="1" s="1"/>
  <c r="P3" i="1" s="1"/>
  <c r="Q63" i="10" l="1"/>
  <c r="Y46" i="9"/>
  <c r="M63" i="10"/>
  <c r="O63" i="10"/>
  <c r="P63" i="10"/>
  <c r="H63" i="10"/>
  <c r="I63" i="10"/>
  <c r="Q3" i="9"/>
  <c r="Q29" i="9" s="1"/>
  <c r="Y29" i="9" s="1"/>
  <c r="AB52" i="12"/>
  <c r="R16" i="12"/>
  <c r="R52" i="12" s="1"/>
  <c r="T23" i="12"/>
  <c r="S29" i="12"/>
  <c r="M52" i="12"/>
  <c r="M24" i="12"/>
  <c r="T24" i="12" s="1"/>
  <c r="W52" i="12"/>
  <c r="G53" i="12"/>
  <c r="M8" i="12"/>
  <c r="T52" i="12"/>
  <c r="G14" i="12"/>
  <c r="AK76" i="12"/>
  <c r="M14" i="12"/>
  <c r="M17" i="12"/>
  <c r="S17" i="12" s="1"/>
  <c r="M4" i="12"/>
  <c r="S4" i="12" s="1"/>
  <c r="G52" i="12"/>
  <c r="AM63" i="10" l="1"/>
  <c r="Y64" i="10"/>
  <c r="M21" i="12"/>
  <c r="M25" i="12"/>
  <c r="S52" i="12"/>
  <c r="W53" i="12" s="1"/>
  <c r="AM64" i="10"/>
  <c r="Y68" i="2"/>
  <c r="AK52" i="12" l="1"/>
  <c r="M2" i="3" l="1"/>
  <c r="N2" i="3" l="1"/>
  <c r="O2" i="3" l="1"/>
  <c r="O8" i="3" l="1"/>
  <c r="O11" i="3"/>
  <c r="O20" i="3"/>
  <c r="O12" i="3"/>
  <c r="O22" i="3"/>
  <c r="O31" i="3"/>
  <c r="O13" i="3"/>
  <c r="O14" i="3"/>
  <c r="O18" i="3"/>
  <c r="O24" i="3"/>
  <c r="O17" i="3"/>
  <c r="O21" i="3"/>
  <c r="O10" i="3"/>
  <c r="O23" i="3"/>
  <c r="O26" i="3"/>
  <c r="O34" i="3"/>
  <c r="O9" i="3"/>
  <c r="O16" i="3"/>
  <c r="O19" i="3"/>
  <c r="O5" i="3"/>
  <c r="O15" i="3"/>
  <c r="O27" i="3"/>
  <c r="O32" i="3"/>
  <c r="O25" i="3"/>
  <c r="O33" i="3"/>
  <c r="O4" i="3"/>
  <c r="O30" i="3"/>
  <c r="P2" i="3"/>
  <c r="X4" i="3" l="1"/>
  <c r="O38" i="3"/>
  <c r="I9" i="1" s="1"/>
  <c r="P21" i="3"/>
  <c r="P10" i="3"/>
  <c r="P16" i="3"/>
  <c r="P33" i="3"/>
  <c r="P8" i="3"/>
  <c r="P27" i="3"/>
  <c r="P12" i="3"/>
  <c r="P22" i="3"/>
  <c r="P17" i="3"/>
  <c r="P30" i="3"/>
  <c r="P20" i="3"/>
  <c r="P31" i="3"/>
  <c r="P11" i="3"/>
  <c r="P25" i="3"/>
  <c r="P24" i="3"/>
  <c r="P13" i="3"/>
  <c r="P23" i="3"/>
  <c r="P26" i="3"/>
  <c r="P34" i="3"/>
  <c r="P9" i="3"/>
  <c r="P19" i="3"/>
  <c r="P5" i="3"/>
  <c r="P14" i="3"/>
  <c r="P18" i="3"/>
  <c r="P15" i="3"/>
  <c r="P32" i="3"/>
  <c r="Q2" i="3"/>
  <c r="X5" i="3" l="1"/>
  <c r="P38" i="3"/>
  <c r="J9" i="1" s="1"/>
  <c r="Q21" i="3"/>
  <c r="Q13" i="3"/>
  <c r="Q23" i="3"/>
  <c r="Q9" i="3"/>
  <c r="Q14" i="3"/>
  <c r="Q18" i="3"/>
  <c r="Q15" i="3"/>
  <c r="Q12" i="3"/>
  <c r="Q20" i="3"/>
  <c r="Q30" i="3"/>
  <c r="Q17" i="3"/>
  <c r="Q25" i="3"/>
  <c r="Q26" i="3"/>
  <c r="Q16" i="3"/>
  <c r="Q19" i="3"/>
  <c r="Q33" i="3"/>
  <c r="Q27" i="3"/>
  <c r="Q24" i="3"/>
  <c r="Q32" i="3"/>
  <c r="Q8" i="3"/>
  <c r="Q11" i="3"/>
  <c r="Q22" i="3"/>
  <c r="Q31" i="3"/>
  <c r="Q10" i="3"/>
  <c r="Q34" i="3"/>
  <c r="G13" i="1"/>
  <c r="R2" i="3"/>
  <c r="H13" i="1"/>
  <c r="Q38" i="3" l="1"/>
  <c r="K9" i="1" s="1"/>
  <c r="R34" i="3"/>
  <c r="R19" i="3"/>
  <c r="R33" i="3"/>
  <c r="R11" i="3"/>
  <c r="R22" i="3"/>
  <c r="R12" i="3"/>
  <c r="R30" i="3"/>
  <c r="R10" i="3"/>
  <c r="R23" i="3"/>
  <c r="R9" i="3"/>
  <c r="X9" i="3" s="1"/>
  <c r="R18" i="3"/>
  <c r="R15" i="3"/>
  <c r="R17" i="3"/>
  <c r="R20" i="3"/>
  <c r="R21" i="3"/>
  <c r="R31" i="3"/>
  <c r="R13" i="3"/>
  <c r="R14" i="3"/>
  <c r="X14" i="3" s="1"/>
  <c r="R8" i="3"/>
  <c r="R25" i="3"/>
  <c r="R26" i="3"/>
  <c r="R16" i="3"/>
  <c r="R27" i="3"/>
  <c r="R24" i="3"/>
  <c r="R32" i="3"/>
  <c r="S2" i="3"/>
  <c r="R38" i="3" l="1"/>
  <c r="L9" i="1" s="1"/>
  <c r="S31" i="3"/>
  <c r="S24" i="3"/>
  <c r="S30" i="3"/>
  <c r="S22" i="3"/>
  <c r="S25" i="3"/>
  <c r="S26" i="3"/>
  <c r="S19" i="3"/>
  <c r="S27" i="3"/>
  <c r="S32" i="3"/>
  <c r="S20" i="3"/>
  <c r="S11" i="3"/>
  <c r="S17" i="3"/>
  <c r="X17" i="3" s="1"/>
  <c r="S23" i="3"/>
  <c r="S34" i="3"/>
  <c r="S33" i="3"/>
  <c r="S18" i="3"/>
  <c r="S15" i="3"/>
  <c r="X15" i="3" s="1"/>
  <c r="S21" i="3"/>
  <c r="S13" i="3"/>
  <c r="X13" i="3" s="1"/>
  <c r="S10" i="3"/>
  <c r="S16" i="3"/>
  <c r="X16" i="3" s="1"/>
  <c r="S8" i="3"/>
  <c r="S12" i="3"/>
  <c r="X12" i="3" s="1"/>
  <c r="J13" i="1"/>
  <c r="T2" i="3"/>
  <c r="I13" i="1"/>
  <c r="L13" i="1" l="1"/>
  <c r="K13" i="1"/>
  <c r="S38" i="3"/>
  <c r="M9" i="1" s="1"/>
  <c r="T25" i="3"/>
  <c r="T23" i="3"/>
  <c r="T26" i="3"/>
  <c r="T34" i="3"/>
  <c r="T19" i="3"/>
  <c r="X19" i="3" s="1"/>
  <c r="T18" i="3"/>
  <c r="X18" i="3" s="1"/>
  <c r="T24" i="3"/>
  <c r="T32" i="3"/>
  <c r="T21" i="3"/>
  <c r="T10" i="3"/>
  <c r="T8" i="3"/>
  <c r="T22" i="3"/>
  <c r="T30" i="3"/>
  <c r="T31" i="3"/>
  <c r="T33" i="3"/>
  <c r="T27" i="3"/>
  <c r="T11" i="3"/>
  <c r="T20" i="3"/>
  <c r="U2" i="3"/>
  <c r="T38" i="3" l="1"/>
  <c r="N9" i="1" s="1"/>
  <c r="U31" i="3"/>
  <c r="X31" i="3" s="1"/>
  <c r="U10" i="3"/>
  <c r="U20" i="3"/>
  <c r="U30" i="3"/>
  <c r="X30" i="3" s="1"/>
  <c r="U21" i="3"/>
  <c r="X21" i="3" s="1"/>
  <c r="U23" i="3"/>
  <c r="X23" i="3" s="1"/>
  <c r="U34" i="3"/>
  <c r="X34" i="3" s="1"/>
  <c r="U25" i="3"/>
  <c r="U26" i="3"/>
  <c r="U33" i="3"/>
  <c r="X33" i="3" s="1"/>
  <c r="U27" i="3"/>
  <c r="U24" i="3"/>
  <c r="X24" i="3" s="1"/>
  <c r="U32" i="3"/>
  <c r="X32" i="3" s="1"/>
  <c r="U22" i="3"/>
  <c r="X22" i="3" s="1"/>
  <c r="U8" i="3"/>
  <c r="U11" i="3"/>
  <c r="V2" i="3"/>
  <c r="U38" i="3" l="1"/>
  <c r="O9" i="1" s="1"/>
  <c r="V25" i="3"/>
  <c r="X25" i="3" s="1"/>
  <c r="V26" i="3"/>
  <c r="X26" i="3" s="1"/>
  <c r="V27" i="3"/>
  <c r="X27" i="3" s="1"/>
  <c r="V11" i="3"/>
  <c r="X11" i="3" s="1"/>
  <c r="V8" i="3"/>
  <c r="V10" i="3"/>
  <c r="X10" i="3" s="1"/>
  <c r="V20" i="3"/>
  <c r="X20" i="3" s="1"/>
  <c r="M13" i="1"/>
  <c r="X8" i="3" l="1"/>
  <c r="V38" i="3"/>
  <c r="P9" i="1" s="1"/>
  <c r="N13" i="1"/>
  <c r="O13" i="1"/>
  <c r="X38" i="3" l="1"/>
  <c r="P13" i="1" l="1"/>
  <c r="T19" i="16" l="1"/>
  <c r="T16" i="16"/>
  <c r="T17" i="16" l="1"/>
  <c r="T10" i="16" l="1"/>
  <c r="T9" i="16"/>
  <c r="T23" i="16"/>
  <c r="T13" i="16"/>
  <c r="T22" i="16"/>
  <c r="T20" i="16"/>
  <c r="T15" i="16" l="1"/>
  <c r="T21" i="16"/>
  <c r="T18" i="16"/>
  <c r="T11" i="16"/>
  <c r="T12" i="16"/>
  <c r="T14" i="16"/>
  <c r="T8" i="16" l="1"/>
  <c r="J7" i="16"/>
  <c r="J152" i="16" s="1"/>
  <c r="I152" i="16"/>
  <c r="G57" i="1" s="1"/>
  <c r="F60" i="1"/>
  <c r="F67" i="1" s="1"/>
  <c r="G5" i="1" s="1"/>
  <c r="G15" i="1" s="1"/>
  <c r="K7" i="16" l="1"/>
  <c r="L7" i="16" s="1"/>
  <c r="G60" i="1"/>
  <c r="G67" i="1" s="1"/>
  <c r="H5" i="1" s="1"/>
  <c r="H15" i="1" s="1"/>
  <c r="H57" i="1"/>
  <c r="K152" i="16"/>
  <c r="L152" i="16" l="1"/>
  <c r="J57" i="1" s="1"/>
  <c r="M7" i="16"/>
  <c r="M152" i="16" s="1"/>
  <c r="H60" i="1"/>
  <c r="H67" i="1" s="1"/>
  <c r="I5" i="1" s="1"/>
  <c r="I15" i="1" s="1"/>
  <c r="I57" i="1"/>
  <c r="I60" i="1" s="1"/>
  <c r="I67" i="1" l="1"/>
  <c r="J5" i="1" s="1"/>
  <c r="J15" i="1" s="1"/>
  <c r="N7" i="16"/>
  <c r="N152" i="16" s="1"/>
  <c r="J60" i="1"/>
  <c r="K57" i="1"/>
  <c r="J67" i="1" l="1"/>
  <c r="K5" i="1" s="1"/>
  <c r="K15" i="1" s="1"/>
  <c r="O7" i="16"/>
  <c r="P7" i="16" s="1"/>
  <c r="K60" i="1"/>
  <c r="L57" i="1"/>
  <c r="O152" i="16" l="1"/>
  <c r="M57" i="1" s="1"/>
  <c r="M60" i="1" s="1"/>
  <c r="K67" i="1"/>
  <c r="L5" i="1" s="1"/>
  <c r="L15" i="1" s="1"/>
  <c r="Q7" i="16"/>
  <c r="R7" i="16" s="1"/>
  <c r="P152" i="16"/>
  <c r="N57" i="1" s="1"/>
  <c r="N60" i="1" s="1"/>
  <c r="L60" i="1"/>
  <c r="L67" i="1" l="1"/>
  <c r="M5" i="1" s="1"/>
  <c r="M15" i="1" s="1"/>
  <c r="M67" i="1" s="1"/>
  <c r="N5" i="1" s="1"/>
  <c r="N15" i="1" s="1"/>
  <c r="N67" i="1" s="1"/>
  <c r="O5" i="1" s="1"/>
  <c r="O15" i="1" s="1"/>
  <c r="Q152" i="16"/>
  <c r="O57" i="1" s="1"/>
  <c r="O60" i="1" s="1"/>
  <c r="O67" i="1" l="1"/>
  <c r="P5" i="1" s="1"/>
  <c r="P15" i="1" s="1"/>
  <c r="R152" i="16"/>
  <c r="P57" i="1" s="1"/>
  <c r="P60" i="1" s="1"/>
  <c r="T7" i="16"/>
  <c r="T152" i="16" s="1"/>
  <c r="P67" i="1" l="1"/>
</calcChain>
</file>

<file path=xl/comments1.xml><?xml version="1.0" encoding="utf-8"?>
<comments xmlns="http://schemas.openxmlformats.org/spreadsheetml/2006/main">
  <authors>
    <author>Luann Jensen</author>
  </authors>
  <commentList>
    <comment ref="G34" authorId="0" shapeId="0">
      <text>
        <r>
          <rPr>
            <b/>
            <sz val="9"/>
            <color indexed="81"/>
            <rFont val="Tahoma"/>
            <family val="2"/>
          </rPr>
          <t>90%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<sst xmlns="http://schemas.openxmlformats.org/spreadsheetml/2006/main" count="1483" uniqueCount="725">
  <si>
    <t>Invoice
Number</t>
  </si>
  <si>
    <t>Vendor Name</t>
  </si>
  <si>
    <t>Inv Date</t>
  </si>
  <si>
    <t>Due Date</t>
  </si>
  <si>
    <t>Amount</t>
  </si>
  <si>
    <t>Other</t>
  </si>
  <si>
    <t>Total Cash Receipts</t>
  </si>
  <si>
    <t>Total Cash Available</t>
  </si>
  <si>
    <t>EFT</t>
  </si>
  <si>
    <t>West Bend Mutual</t>
  </si>
  <si>
    <t>Payroll &amp; Expenses</t>
  </si>
  <si>
    <t>PR tsf</t>
  </si>
  <si>
    <t>Weekly</t>
  </si>
  <si>
    <t>H.SA Weekly Payment</t>
  </si>
  <si>
    <t>H.SA Monthly Payment</t>
  </si>
  <si>
    <t>Total Cash Requirements</t>
  </si>
  <si>
    <t>Ending Cash Balance (Operating Account)</t>
  </si>
  <si>
    <t>Mutual of Omaha</t>
  </si>
  <si>
    <t>Rent</t>
  </si>
  <si>
    <t>Property Taxes</t>
  </si>
  <si>
    <t>Payroll &amp; Expenses/Temp Services</t>
  </si>
  <si>
    <t>Invoice
No.</t>
  </si>
  <si>
    <t>Due
Date</t>
  </si>
  <si>
    <t>DATE PD</t>
  </si>
  <si>
    <t>TWIN CITY DIE CASTING / MN</t>
  </si>
  <si>
    <t>NEBRASKA ALUM CASTINGS</t>
  </si>
  <si>
    <t>PLASTECH CORPORATION</t>
  </si>
  <si>
    <t>SANMINA - SCI COMPANY</t>
  </si>
  <si>
    <t>N60</t>
  </si>
  <si>
    <t>PACE IND/PRODUCT TECH DIV</t>
  </si>
  <si>
    <t>ADVANCED MOLDING TECHNOLOGIES</t>
  </si>
  <si>
    <t>EPC/OSCEOLA</t>
  </si>
  <si>
    <t>METAL TECHNOLOGIES</t>
  </si>
  <si>
    <t>DYNAMIC GROUP</t>
  </si>
  <si>
    <t>REO PLASTICS INC</t>
  </si>
  <si>
    <t>N30</t>
  </si>
  <si>
    <t>LESUEUR INC</t>
  </si>
  <si>
    <t>TORO COMPANY</t>
  </si>
  <si>
    <t>VITAL PLASTICS INC</t>
  </si>
  <si>
    <t>Customer</t>
  </si>
  <si>
    <t>Part #</t>
  </si>
  <si>
    <t>Price</t>
  </si>
  <si>
    <t>A6269-001</t>
  </si>
  <si>
    <t>Expected pay date</t>
  </si>
  <si>
    <t>JOB #</t>
  </si>
  <si>
    <t>PART #</t>
  </si>
  <si>
    <t>PART DESCRIPTION</t>
  </si>
  <si>
    <t>PL</t>
  </si>
  <si>
    <t>CUSTOMER</t>
  </si>
  <si>
    <t>SALES</t>
  </si>
  <si>
    <t>DUE DATE</t>
  </si>
  <si>
    <t>BALANCE</t>
  </si>
  <si>
    <t>009315-001</t>
  </si>
  <si>
    <t>8674</t>
  </si>
  <si>
    <t>HOPPER BASE</t>
  </si>
  <si>
    <t>R</t>
  </si>
  <si>
    <t>NORTH STATES</t>
  </si>
  <si>
    <t>009316-001</t>
  </si>
  <si>
    <t>8665</t>
  </si>
  <si>
    <t>HOPPER FEEDER LENS MOLD</t>
  </si>
  <si>
    <t>009339-001</t>
  </si>
  <si>
    <t>8749</t>
  </si>
  <si>
    <t>BRACKET GENERATOR MOUNT</t>
  </si>
  <si>
    <t>NORTHERN IOW</t>
  </si>
  <si>
    <t>009361-001</t>
  </si>
  <si>
    <t>A6208-001</t>
  </si>
  <si>
    <t>RING</t>
  </si>
  <si>
    <t>ENTEGRIS INC</t>
  </si>
  <si>
    <t>6 GAGE CRIMP DIE</t>
  </si>
  <si>
    <t>CARLISLE INT</t>
  </si>
  <si>
    <t>N30+4</t>
  </si>
  <si>
    <t>009305-001</t>
  </si>
  <si>
    <t>A6283-001</t>
  </si>
  <si>
    <t>GROMMET MOUNT</t>
  </si>
  <si>
    <t>D</t>
  </si>
  <si>
    <t>DECO PRODUCT</t>
  </si>
  <si>
    <t>009327-001</t>
  </si>
  <si>
    <t>A6113-001</t>
  </si>
  <si>
    <t>BOSCH BRACKET</t>
  </si>
  <si>
    <t>METAL TECHNO</t>
  </si>
  <si>
    <t>N30+7</t>
  </si>
  <si>
    <t>009334-001</t>
  </si>
  <si>
    <t>009274-001</t>
  </si>
  <si>
    <t>9214</t>
  </si>
  <si>
    <t>STATOR VANE</t>
  </si>
  <si>
    <t>WILLIAMS INT</t>
  </si>
  <si>
    <t>*</t>
  </si>
  <si>
    <t>009214-001</t>
  </si>
  <si>
    <t>009314-001</t>
  </si>
  <si>
    <t>A6284-001</t>
  </si>
  <si>
    <t>ROUND PART</t>
  </si>
  <si>
    <t>P</t>
  </si>
  <si>
    <t>VISTA TECHNO</t>
  </si>
  <si>
    <t>009328-001</t>
  </si>
  <si>
    <t>9328</t>
  </si>
  <si>
    <t>MEDUSA MOLD</t>
  </si>
  <si>
    <t>ADVANCED MOL</t>
  </si>
  <si>
    <t>N30+12</t>
  </si>
  <si>
    <t>009364-001</t>
  </si>
  <si>
    <t>9364</t>
  </si>
  <si>
    <t>Y MANIFOLD, PTA</t>
  </si>
  <si>
    <t>DYNAMIC GROU</t>
  </si>
  <si>
    <t>TWIN CITY DI</t>
  </si>
  <si>
    <t>N45</t>
  </si>
  <si>
    <t>NORTHLAND AL</t>
  </si>
  <si>
    <t>009348-001</t>
  </si>
  <si>
    <t>9348</t>
  </si>
  <si>
    <t>BOSCH NOSE CONE</t>
  </si>
  <si>
    <t>PACE IND/PRO</t>
  </si>
  <si>
    <t>N30+21</t>
  </si>
  <si>
    <t>009360-001</t>
  </si>
  <si>
    <t>A6291-001</t>
  </si>
  <si>
    <t>BODY</t>
  </si>
  <si>
    <t>009349-001</t>
  </si>
  <si>
    <t>A6290-001</t>
  </si>
  <si>
    <t>CAM BASE</t>
  </si>
  <si>
    <t>PACE IND / S</t>
  </si>
  <si>
    <t>009350-001</t>
  </si>
  <si>
    <t>9350</t>
  </si>
  <si>
    <t>009351-001</t>
  </si>
  <si>
    <t>9351</t>
  </si>
  <si>
    <t>2 GAGE CRIMP DIE</t>
  </si>
  <si>
    <t>009352-001</t>
  </si>
  <si>
    <t>9352</t>
  </si>
  <si>
    <t>1/0 GAGE CRIMP DIE</t>
  </si>
  <si>
    <t>009353-001</t>
  </si>
  <si>
    <t>9353</t>
  </si>
  <si>
    <t>2/0 GAGE CRIMP DIE</t>
  </si>
  <si>
    <t>009357-001</t>
  </si>
  <si>
    <t>9357</t>
  </si>
  <si>
    <t>TRACK PARTS</t>
  </si>
  <si>
    <t>M</t>
  </si>
  <si>
    <t>WATER GREMLI</t>
  </si>
  <si>
    <t>009277-001</t>
  </si>
  <si>
    <t>A6128-001</t>
  </si>
  <si>
    <t>PUMP HOUSING</t>
  </si>
  <si>
    <t>009319-001</t>
  </si>
  <si>
    <t>A6285-001</t>
  </si>
  <si>
    <t>BUTTON, CARTRIDGE RELEASE</t>
  </si>
  <si>
    <t>009320-001</t>
  </si>
  <si>
    <t>A6286-001</t>
  </si>
  <si>
    <t>SWITCH MOUNT</t>
  </si>
  <si>
    <t>009321-001</t>
  </si>
  <si>
    <t>A6287-001</t>
  </si>
  <si>
    <t>LOCK CARRIAGE</t>
  </si>
  <si>
    <t>009332-001</t>
  </si>
  <si>
    <t>9332</t>
  </si>
  <si>
    <t>RDS INS 0.4-3.8-28.6-7.9</t>
  </si>
  <si>
    <t>DONALDSON CO</t>
  </si>
  <si>
    <t>009330-001</t>
  </si>
  <si>
    <t>9330</t>
  </si>
  <si>
    <t>RD CR ASSY</t>
  </si>
  <si>
    <t>009331-001</t>
  </si>
  <si>
    <t>9331</t>
  </si>
  <si>
    <t>EXTRUSION TRANS 375</t>
  </si>
  <si>
    <t>SANMINA - SC</t>
  </si>
  <si>
    <t>009365-001</t>
  </si>
  <si>
    <t>9365</t>
  </si>
  <si>
    <t>CONDUIT BOX</t>
  </si>
  <si>
    <t>TECHNICAL DI</t>
  </si>
  <si>
    <t>009362-001</t>
  </si>
  <si>
    <t>A6088-001</t>
  </si>
  <si>
    <t>EATON ADAPTOR PLATE</t>
  </si>
  <si>
    <t>NEBRASKA ALU</t>
  </si>
  <si>
    <t>009323-001</t>
  </si>
  <si>
    <t>A6289-001</t>
  </si>
  <si>
    <t>RFID TUB</t>
  </si>
  <si>
    <t>009322-001</t>
  </si>
  <si>
    <t>A6288-001</t>
  </si>
  <si>
    <t>STRAIN RELIEF</t>
  </si>
  <si>
    <t>009304-001</t>
  </si>
  <si>
    <t>A6282-001</t>
  </si>
  <si>
    <t>GHOST CAKE PAN</t>
  </si>
  <si>
    <t>009145-001</t>
  </si>
  <si>
    <t>A6256-001</t>
  </si>
  <si>
    <t>COVER ACG INNER</t>
  </si>
  <si>
    <t>008252-001</t>
  </si>
  <si>
    <t>4860</t>
  </si>
  <si>
    <t>SHOT BLOCK</t>
  </si>
  <si>
    <t>*** Grand Totals ***</t>
  </si>
  <si>
    <t>TERMS PD</t>
  </si>
  <si>
    <t>EXPECTED PAY DATE</t>
  </si>
  <si>
    <t xml:space="preserve"># of   </t>
  </si>
  <si>
    <t>days</t>
  </si>
  <si>
    <t>Comments</t>
  </si>
  <si>
    <t>date</t>
  </si>
  <si>
    <t>Date</t>
  </si>
  <si>
    <t>1,2,3 or 0</t>
  </si>
  <si>
    <t>LOMONT MOLDING INC</t>
  </si>
  <si>
    <t>0026154</t>
  </si>
  <si>
    <t>1507 DUCT FAN</t>
  </si>
  <si>
    <t>COMBINED PRICE FOR ALL OPTIONS</t>
  </si>
  <si>
    <t>0026155</t>
  </si>
  <si>
    <t>LOUVER</t>
  </si>
  <si>
    <t>0026042</t>
  </si>
  <si>
    <t>1H75518</t>
  </si>
  <si>
    <t>FLANGE COMPRESSOR</t>
  </si>
  <si>
    <t>N</t>
  </si>
  <si>
    <t>0026043</t>
  </si>
  <si>
    <t>1H86418</t>
  </si>
  <si>
    <t>BRACKET</t>
  </si>
  <si>
    <t>0026044</t>
  </si>
  <si>
    <t>1H64306</t>
  </si>
  <si>
    <t>PLATE-MOUNTING GEN</t>
  </si>
  <si>
    <t>0026045</t>
  </si>
  <si>
    <t>1H81839</t>
  </si>
  <si>
    <t>BRACKET-COND MOTOR SUPPORT</t>
  </si>
  <si>
    <t>0026046</t>
  </si>
  <si>
    <t>1H56127</t>
  </si>
  <si>
    <t>BRACKET-ANGULAR</t>
  </si>
  <si>
    <t>0026053</t>
  </si>
  <si>
    <t>1H75425</t>
  </si>
  <si>
    <t>0026131</t>
  </si>
  <si>
    <t>0026178</t>
  </si>
  <si>
    <t>2540</t>
  </si>
  <si>
    <t>FINGERGRIP</t>
  </si>
  <si>
    <t>INNOVATIVE LIGHTING, INC</t>
  </si>
  <si>
    <t>0026192</t>
  </si>
  <si>
    <t>2974041</t>
  </si>
  <si>
    <t>UPPER BASKET</t>
  </si>
  <si>
    <t>0026193</t>
  </si>
  <si>
    <t>Q-010637</t>
  </si>
  <si>
    <t>BUNGEE STRAP</t>
  </si>
  <si>
    <t>0026207</t>
  </si>
  <si>
    <t>5965</t>
  </si>
  <si>
    <t>DATA CARD BASE</t>
  </si>
  <si>
    <t>0026145</t>
  </si>
  <si>
    <t>7231</t>
  </si>
  <si>
    <t>LOGO CHANGES</t>
  </si>
  <si>
    <t>0026151</t>
  </si>
  <si>
    <t>4021</t>
  </si>
  <si>
    <t>HINGED CONTAINER MOLD 6947</t>
  </si>
  <si>
    <t>4022</t>
  </si>
  <si>
    <t>HINGED CONTAINER MOLD 6509</t>
  </si>
  <si>
    <t>4023</t>
  </si>
  <si>
    <t>HINGED CONTAINER MOLD 6508</t>
  </si>
  <si>
    <t>4024</t>
  </si>
  <si>
    <t>HINGED CONTAINER MOLD 6510</t>
  </si>
  <si>
    <t>4025</t>
  </si>
  <si>
    <t>HINGED CONTAINER MOLD 6523</t>
  </si>
  <si>
    <t>TEAMVANTAGE MOLDING, INC</t>
  </si>
  <si>
    <t>0026197</t>
  </si>
  <si>
    <t>D000989</t>
  </si>
  <si>
    <t>DOOR MOLD MODIFICATION 2MM</t>
  </si>
  <si>
    <t>ELECTROLUX SHARED SERV</t>
  </si>
  <si>
    <t>0024525</t>
  </si>
  <si>
    <t>808702401</t>
  </si>
  <si>
    <t>BASKET - HALF HANGING</t>
  </si>
  <si>
    <t>0024527</t>
  </si>
  <si>
    <t>808618201</t>
  </si>
  <si>
    <t>U21 LOWER BASKET</t>
  </si>
  <si>
    <t>PLASTIC PRODUCTS COMPANY</t>
  </si>
  <si>
    <t>KENMORE HANDLE</t>
  </si>
  <si>
    <t>0025935</t>
  </si>
  <si>
    <t>3007164</t>
  </si>
  <si>
    <t>BEZEL</t>
  </si>
  <si>
    <t>0025958</t>
  </si>
  <si>
    <t>265C5H783</t>
  </si>
  <si>
    <t>0025961</t>
  </si>
  <si>
    <t>N/A</t>
  </si>
  <si>
    <t>NOSE CONE</t>
  </si>
  <si>
    <t>METRO MOLD &amp; DESIGN</t>
  </si>
  <si>
    <t>12-D-7916</t>
  </si>
  <si>
    <t>SIEMENS THRU BUS SUPPORT</t>
  </si>
  <si>
    <t>0026156</t>
  </si>
  <si>
    <t>1508 DUCT FAN</t>
  </si>
  <si>
    <t>NORTHLAND ALUMINUM PRODUCTS</t>
  </si>
  <si>
    <t>0026220</t>
  </si>
  <si>
    <t>FLARE WOK</t>
  </si>
  <si>
    <t>HOUSING BASE</t>
  </si>
  <si>
    <t>SUTTLE SOLUTIONS</t>
  </si>
  <si>
    <t>0025707</t>
  </si>
  <si>
    <t>011007-85</t>
  </si>
  <si>
    <t>PORT,DIVIDER</t>
  </si>
  <si>
    <t>0025720</t>
  </si>
  <si>
    <t>010952-85</t>
  </si>
  <si>
    <t>PORT,COUPLER</t>
  </si>
  <si>
    <t>0025843</t>
  </si>
  <si>
    <t>78-8055-5653-3</t>
  </si>
  <si>
    <t>BLOCK, HEATER</t>
  </si>
  <si>
    <t>PROTOTYPE</t>
  </si>
  <si>
    <t>MACHINING</t>
  </si>
  <si>
    <t>0025960</t>
  </si>
  <si>
    <t>7606-272/273</t>
  </si>
  <si>
    <t>VENT,UPPER SIDE PANEL,RH/LH</t>
  </si>
  <si>
    <t>0026166</t>
  </si>
  <si>
    <t>107-2950</t>
  </si>
  <si>
    <t>SUPPORT FRAME</t>
  </si>
  <si>
    <t>0026208</t>
  </si>
  <si>
    <t>950607</t>
  </si>
  <si>
    <t>STRATASYS SPOOL MOLD</t>
  </si>
  <si>
    <t>VANTEC INC.</t>
  </si>
  <si>
    <t>0026055-0026065</t>
  </si>
  <si>
    <t>ACCUMAX PROGRAM</t>
  </si>
  <si>
    <t>26000-XXC</t>
  </si>
  <si>
    <t>BACKPLATE</t>
  </si>
  <si>
    <t>26000-500C</t>
  </si>
  <si>
    <t>FRONT PLATE</t>
  </si>
  <si>
    <t>Quote #</t>
  </si>
  <si>
    <t>Quote date</t>
  </si>
  <si>
    <t>Description</t>
  </si>
  <si>
    <t>Product line</t>
  </si>
  <si>
    <t>Down $</t>
  </si>
  <si>
    <t>Est Order</t>
  </si>
  <si>
    <t>Est Down$</t>
  </si>
  <si>
    <t>Est Pay</t>
  </si>
  <si>
    <t>LESS DOWN PMTS</t>
  </si>
  <si>
    <t>009369-001</t>
  </si>
  <si>
    <t>A105052</t>
  </si>
  <si>
    <t>Monza Hopper</t>
  </si>
  <si>
    <t>STEINWALL</t>
  </si>
  <si>
    <t>N30,N60</t>
  </si>
  <si>
    <t>009370-001</t>
  </si>
  <si>
    <t>HEADLIGHT BEZEL</t>
  </si>
  <si>
    <t>PLASTECH CORP</t>
  </si>
  <si>
    <t>CAPITAL STORE</t>
  </si>
  <si>
    <t>009367-001</t>
  </si>
  <si>
    <t>PLATEN  SPACER</t>
  </si>
  <si>
    <t>IN AR</t>
  </si>
  <si>
    <t>009368-001</t>
  </si>
  <si>
    <t>9368</t>
  </si>
  <si>
    <t>CORE PIN</t>
  </si>
  <si>
    <t>WATER GREMLIN</t>
  </si>
  <si>
    <t>N30+</t>
  </si>
  <si>
    <t>009371-001</t>
  </si>
  <si>
    <t>MOLD PLATES</t>
  </si>
  <si>
    <t>009372-001</t>
  </si>
  <si>
    <t>BERGSTOM HOUSING</t>
  </si>
  <si>
    <t>009373-001</t>
  </si>
  <si>
    <t>A6127-001</t>
  </si>
  <si>
    <t>INNER TRAY SUPPORTS</t>
  </si>
  <si>
    <t>009375-001</t>
  </si>
  <si>
    <t>A6280-001</t>
  </si>
  <si>
    <t>MOUTH PIECE, LARGE</t>
  </si>
  <si>
    <t>009376-001</t>
  </si>
  <si>
    <t>MOUTH PIECE, SMALL</t>
  </si>
  <si>
    <t>Estimated # of days to pay</t>
  </si>
  <si>
    <t>Actual # days to pay</t>
  </si>
  <si>
    <t>009377-001</t>
  </si>
  <si>
    <t>009378-001</t>
  </si>
  <si>
    <t>009379-001</t>
  </si>
  <si>
    <t>TIP GLUE MANIFOLD</t>
  </si>
  <si>
    <t>ZTECH</t>
  </si>
  <si>
    <t>EST 45</t>
  </si>
  <si>
    <t>HOPPER</t>
  </si>
  <si>
    <t>LOMONT</t>
  </si>
  <si>
    <t>009380-001</t>
  </si>
  <si>
    <t>009381-001</t>
  </si>
  <si>
    <t>009382-001</t>
  </si>
  <si>
    <t>A6135-001</t>
  </si>
  <si>
    <t>AC OIL TANK</t>
  </si>
  <si>
    <t>PACE/PRODUCT TECH</t>
  </si>
  <si>
    <t>GRACO, RESERVOIR BODY</t>
  </si>
  <si>
    <t>KURT MFG</t>
  </si>
  <si>
    <t>END CAP</t>
  </si>
  <si>
    <t>N55</t>
  </si>
  <si>
    <t>009383-001</t>
  </si>
  <si>
    <t>A6089-001</t>
  </si>
  <si>
    <t xml:space="preserve">HOUSING   </t>
  </si>
  <si>
    <t>009384-001</t>
  </si>
  <si>
    <t>009385-001</t>
  </si>
  <si>
    <t>A6294-001</t>
  </si>
  <si>
    <t>PLATE - ANCHOR</t>
  </si>
  <si>
    <t>TORO</t>
  </si>
  <si>
    <t>009386-001</t>
  </si>
  <si>
    <t>A6295-001</t>
  </si>
  <si>
    <t>E</t>
  </si>
  <si>
    <t>A6267-001</t>
  </si>
  <si>
    <t>009194-002</t>
  </si>
  <si>
    <t>WO HUB</t>
  </si>
  <si>
    <t>009216-002</t>
  </si>
  <si>
    <t>PHILIPS ELBOW</t>
  </si>
  <si>
    <t>MN RUBBER</t>
  </si>
  <si>
    <t>DOWN $ FOR MOLD BILLETS</t>
  </si>
  <si>
    <t>MISC</t>
  </si>
  <si>
    <t>A6213-001</t>
  </si>
  <si>
    <t>ENCLOSURE DOOR</t>
  </si>
  <si>
    <t>0026225</t>
  </si>
  <si>
    <t>HOUSING</t>
  </si>
  <si>
    <t>0026265</t>
  </si>
  <si>
    <t>CM-0003-72-5</t>
  </si>
  <si>
    <t>TIPS EDGE GATE</t>
  </si>
  <si>
    <t>CM-0003-72-6</t>
  </si>
  <si>
    <t>TIPS CRADLE</t>
  </si>
  <si>
    <t>CM-0003-72-7</t>
  </si>
  <si>
    <t>TIPS REAR</t>
  </si>
  <si>
    <t>CM-0003-72-9</t>
  </si>
  <si>
    <t>TIPS LOWER HOUSING</t>
  </si>
  <si>
    <t>0026282</t>
  </si>
  <si>
    <t>1596</t>
  </si>
  <si>
    <t>HEAT SINK</t>
  </si>
  <si>
    <t>0026290</t>
  </si>
  <si>
    <t>200395-001</t>
  </si>
  <si>
    <t>TRI-CHANNEL CONNECTOR</t>
  </si>
  <si>
    <t>0026196</t>
  </si>
  <si>
    <t>OVERMOLD PHASE 4</t>
  </si>
  <si>
    <t>CAP OVERMOLD</t>
  </si>
  <si>
    <t>SUBSTRATE PHASE 4</t>
  </si>
  <si>
    <t>CAP SUBSTRATE</t>
  </si>
  <si>
    <t>PLASTOCON INCORPORATED</t>
  </si>
  <si>
    <t>0026246</t>
  </si>
  <si>
    <t>3158</t>
  </si>
  <si>
    <t>WS1 DRAIN ELBOW</t>
  </si>
  <si>
    <t>0026247</t>
  </si>
  <si>
    <t>V3149 &amp; V3797</t>
  </si>
  <si>
    <t>1" THREAD ELBOW (INTERCHANGABL</t>
  </si>
  <si>
    <t>0026275</t>
  </si>
  <si>
    <t>7411</t>
  </si>
  <si>
    <t>POLARIS FAIRING REVISION</t>
  </si>
  <si>
    <t>OFFSHORE MOLDS, INC.</t>
  </si>
  <si>
    <t>0026130</t>
  </si>
  <si>
    <t>5450523-5450524</t>
  </si>
  <si>
    <t>FOOTWELL LH-RH</t>
  </si>
  <si>
    <t>Subtotal</t>
  </si>
  <si>
    <t>Est Ship</t>
  </si>
  <si>
    <t>Advance or (paydown)</t>
  </si>
  <si>
    <t>Line of Credit transactions</t>
  </si>
  <si>
    <t>Lead time</t>
  </si>
  <si>
    <t>Handle Knob</t>
  </si>
  <si>
    <t>Handle Bracket</t>
  </si>
  <si>
    <t>0025610</t>
  </si>
  <si>
    <t>353989-002</t>
  </si>
  <si>
    <t>FRAME</t>
  </si>
  <si>
    <t>0025611</t>
  </si>
  <si>
    <t>359959-002</t>
  </si>
  <si>
    <t>LCD FRAME</t>
  </si>
  <si>
    <t>0025612</t>
  </si>
  <si>
    <t>386827</t>
  </si>
  <si>
    <t>PSARF LID</t>
  </si>
  <si>
    <t>Est Down</t>
  </si>
  <si>
    <t>0026281</t>
  </si>
  <si>
    <t>HOUSING TOP #1</t>
  </si>
  <si>
    <t>GENERATOR PARTS</t>
  </si>
  <si>
    <t>0026324</t>
  </si>
  <si>
    <t>44269F001        44</t>
  </si>
  <si>
    <t>COVER- FRONT AND BACK DIE CAST</t>
  </si>
  <si>
    <t>Misc unexpected orders</t>
  </si>
  <si>
    <t>Total</t>
  </si>
  <si>
    <t>** Customer Totals **</t>
  </si>
  <si>
    <t>Less Down Pmts</t>
  </si>
  <si>
    <t>Sales</t>
  </si>
  <si>
    <t>WASTE MANAGEMENT</t>
  </si>
  <si>
    <t>Shareholder Note</t>
  </si>
  <si>
    <t>WROTE OFF 12-16</t>
  </si>
  <si>
    <t>MAY</t>
  </si>
  <si>
    <t>JUNE</t>
  </si>
  <si>
    <t>`</t>
  </si>
  <si>
    <t>010227-001</t>
  </si>
  <si>
    <t>A6411-001</t>
  </si>
  <si>
    <t>010281-001</t>
  </si>
  <si>
    <t>10281</t>
  </si>
  <si>
    <t>days late</t>
  </si>
  <si>
    <t>15TH OF MONTH</t>
  </si>
  <si>
    <t>2ND WK OF MONTH</t>
  </si>
  <si>
    <t>Utilities XCEL</t>
  </si>
  <si>
    <t>Utilities MINNEGASCO</t>
  </si>
  <si>
    <t>28TH OF MONTH</t>
  </si>
  <si>
    <t>VERIZON</t>
  </si>
  <si>
    <t>1ST OF MONTH</t>
  </si>
  <si>
    <t>5TH OF MONTH</t>
  </si>
  <si>
    <t>WEEKLY</t>
  </si>
  <si>
    <t xml:space="preserve">MARCO BARRACUDA BACKUP - LEASE </t>
  </si>
  <si>
    <t>MARCO COPY MACHINE - LEASE</t>
  </si>
  <si>
    <t>25TH  OF MONTH</t>
  </si>
  <si>
    <t>COMCAST</t>
  </si>
  <si>
    <t>22ND OF MONTH</t>
  </si>
  <si>
    <t>SEMI ANNUAL 5-15 AND 10-15</t>
  </si>
  <si>
    <t>30TH OF MONTH</t>
  </si>
  <si>
    <t>UPS</t>
  </si>
  <si>
    <t>CITRIX SHAREFILE</t>
  </si>
  <si>
    <t>ADP PAYROLL FEE</t>
  </si>
  <si>
    <t>ADP 401K FEE</t>
  </si>
  <si>
    <t>27TH OF MONTH</t>
  </si>
  <si>
    <t>MIDWEST ONE LOAN PMT - 2020  LOC INT.</t>
  </si>
  <si>
    <t>BLUE CROSS BLUE SHIELD</t>
  </si>
  <si>
    <t>CHECK</t>
  </si>
  <si>
    <t>MEDICARBLUE RX</t>
  </si>
  <si>
    <t xml:space="preserve">MN SALES AND USE TAX </t>
  </si>
  <si>
    <t>NY LIFE INSURANCE</t>
  </si>
  <si>
    <t>18TH OF MONTH</t>
  </si>
  <si>
    <t>AMERIPRIDE</t>
  </si>
  <si>
    <t>WEEKLY AVERAGE 166/326</t>
  </si>
  <si>
    <t>UCARE</t>
  </si>
  <si>
    <t>9TH OF MONTH   QUARTERLY     MAR/JUNE/SEP/DEC</t>
  </si>
  <si>
    <t>AS NEEDED</t>
  </si>
  <si>
    <t>VERO SOFTWARE</t>
  </si>
  <si>
    <t>1ST OF MONTH/01-05 PER DENNIS THINGS NOT GOING TO GET</t>
  </si>
  <si>
    <t>010347-001</t>
  </si>
  <si>
    <t>A6430-001</t>
  </si>
  <si>
    <t>010348-001</t>
  </si>
  <si>
    <t>A6431-001</t>
  </si>
  <si>
    <t>APRIL</t>
  </si>
  <si>
    <t>1004029465</t>
  </si>
  <si>
    <t>1004036006</t>
  </si>
  <si>
    <t>MNTCY128455</t>
  </si>
  <si>
    <t>1-874077</t>
  </si>
  <si>
    <t>1-874274</t>
  </si>
  <si>
    <t>1-874512</t>
  </si>
  <si>
    <t>1-874511</t>
  </si>
  <si>
    <t>1-875049</t>
  </si>
  <si>
    <t>1-875058</t>
  </si>
  <si>
    <t>1-874948</t>
  </si>
  <si>
    <t>1-875050</t>
  </si>
  <si>
    <t>1-875051</t>
  </si>
  <si>
    <t>1-875214</t>
  </si>
  <si>
    <t>1-875059</t>
  </si>
  <si>
    <t>1-875706</t>
  </si>
  <si>
    <t>102488</t>
  </si>
  <si>
    <t>102512</t>
  </si>
  <si>
    <t>102557</t>
  </si>
  <si>
    <t>102598</t>
  </si>
  <si>
    <t>18372</t>
  </si>
  <si>
    <t>11168389</t>
  </si>
  <si>
    <t>11168534</t>
  </si>
  <si>
    <t>11168912</t>
  </si>
  <si>
    <t xml:space="preserve">Medica </t>
  </si>
  <si>
    <t>010379-001</t>
  </si>
  <si>
    <t>5013-001</t>
  </si>
  <si>
    <t>010380-001</t>
  </si>
  <si>
    <t>A6416-001</t>
  </si>
  <si>
    <t>OC11185775</t>
  </si>
  <si>
    <t>OC11205790</t>
  </si>
  <si>
    <t>OC11225858JAN</t>
  </si>
  <si>
    <t>OC11245346</t>
  </si>
  <si>
    <t>OC11265402</t>
  </si>
  <si>
    <t>1004042519</t>
  </si>
  <si>
    <t>1004048998</t>
  </si>
  <si>
    <t>1004055377</t>
  </si>
  <si>
    <t>1004061874</t>
  </si>
  <si>
    <t>32964841</t>
  </si>
  <si>
    <t>32968308</t>
  </si>
  <si>
    <t>32968383</t>
  </si>
  <si>
    <t>32968436</t>
  </si>
  <si>
    <t>004265452198A</t>
  </si>
  <si>
    <t>1780299002</t>
  </si>
  <si>
    <t>1867138002</t>
  </si>
  <si>
    <t>1887967001</t>
  </si>
  <si>
    <t>9614</t>
  </si>
  <si>
    <t>INV187950</t>
  </si>
  <si>
    <t>INV187951</t>
  </si>
  <si>
    <t>INV187952</t>
  </si>
  <si>
    <t>INV188100</t>
  </si>
  <si>
    <t>INV188101</t>
  </si>
  <si>
    <t>INV188388</t>
  </si>
  <si>
    <t>INV188389</t>
  </si>
  <si>
    <t>INV188390</t>
  </si>
  <si>
    <t>2589283</t>
  </si>
  <si>
    <t>MNTCY128829</t>
  </si>
  <si>
    <t>1564276</t>
  </si>
  <si>
    <t>88344643</t>
  </si>
  <si>
    <t>022318</t>
  </si>
  <si>
    <t>IN249933</t>
  </si>
  <si>
    <t>IN249956</t>
  </si>
  <si>
    <t>IN250125</t>
  </si>
  <si>
    <t>IN250136</t>
  </si>
  <si>
    <t>IN250235</t>
  </si>
  <si>
    <t>INV5013930</t>
  </si>
  <si>
    <t>57069373</t>
  </si>
  <si>
    <t>1-874728</t>
  </si>
  <si>
    <t>1-875556</t>
  </si>
  <si>
    <t>1-875213</t>
  </si>
  <si>
    <t>1-876223</t>
  </si>
  <si>
    <t>1-876233</t>
  </si>
  <si>
    <t>1-876432</t>
  </si>
  <si>
    <t>1-876520</t>
  </si>
  <si>
    <t>1-876547</t>
  </si>
  <si>
    <t>1-876663</t>
  </si>
  <si>
    <t>2-876909</t>
  </si>
  <si>
    <t>2-876914</t>
  </si>
  <si>
    <t>2-876912</t>
  </si>
  <si>
    <t>2-877444</t>
  </si>
  <si>
    <t>2-877181</t>
  </si>
  <si>
    <t>2-877299</t>
  </si>
  <si>
    <t>2-877442</t>
  </si>
  <si>
    <t>2-877443</t>
  </si>
  <si>
    <t>2-876911</t>
  </si>
  <si>
    <t>2-877568</t>
  </si>
  <si>
    <t>2-877639</t>
  </si>
  <si>
    <t>102697</t>
  </si>
  <si>
    <t>102706</t>
  </si>
  <si>
    <t>102765</t>
  </si>
  <si>
    <t>102775</t>
  </si>
  <si>
    <t>102776</t>
  </si>
  <si>
    <t>102787</t>
  </si>
  <si>
    <t>102795</t>
  </si>
  <si>
    <t>102797</t>
  </si>
  <si>
    <t>102823</t>
  </si>
  <si>
    <t>102828</t>
  </si>
  <si>
    <t>102896</t>
  </si>
  <si>
    <t>102993</t>
  </si>
  <si>
    <t>103012</t>
  </si>
  <si>
    <t>103030</t>
  </si>
  <si>
    <t>103034</t>
  </si>
  <si>
    <t>103077</t>
  </si>
  <si>
    <t>103112</t>
  </si>
  <si>
    <t>103121</t>
  </si>
  <si>
    <t>103122</t>
  </si>
  <si>
    <t>103145</t>
  </si>
  <si>
    <t>103157</t>
  </si>
  <si>
    <t>103166</t>
  </si>
  <si>
    <t>103231</t>
  </si>
  <si>
    <t>103233</t>
  </si>
  <si>
    <t>103276</t>
  </si>
  <si>
    <t>0167208-IN</t>
  </si>
  <si>
    <t>0167232-IN</t>
  </si>
  <si>
    <t>0167256-IN</t>
  </si>
  <si>
    <t>0167278-IN</t>
  </si>
  <si>
    <t>0167354-IN1</t>
  </si>
  <si>
    <t>0167354-IN2</t>
  </si>
  <si>
    <t>0167354-IN3</t>
  </si>
  <si>
    <t>0167354-IN4</t>
  </si>
  <si>
    <t>0167354-IN5</t>
  </si>
  <si>
    <t>0167499-IN</t>
  </si>
  <si>
    <t>004266452155A</t>
  </si>
  <si>
    <t>004266452158A</t>
  </si>
  <si>
    <t>004266452174A</t>
  </si>
  <si>
    <t>004266452184A</t>
  </si>
  <si>
    <t>004268552202A</t>
  </si>
  <si>
    <t>004268552204A</t>
  </si>
  <si>
    <t>004268552218A</t>
  </si>
  <si>
    <t>004268552223A</t>
  </si>
  <si>
    <t>705947805</t>
  </si>
  <si>
    <t>FEB 18 61151627</t>
  </si>
  <si>
    <t>FEB 18 61151622</t>
  </si>
  <si>
    <t>3406155</t>
  </si>
  <si>
    <t>11168794</t>
  </si>
  <si>
    <t>11170609</t>
  </si>
  <si>
    <t>11170683</t>
  </si>
  <si>
    <t>11170842</t>
  </si>
  <si>
    <t>11172729</t>
  </si>
  <si>
    <t>11172747</t>
  </si>
  <si>
    <t>11172789</t>
  </si>
  <si>
    <t>11172961</t>
  </si>
  <si>
    <t>11173302</t>
  </si>
  <si>
    <t>11174452</t>
  </si>
  <si>
    <t>2660270973</t>
  </si>
  <si>
    <t>180208018029</t>
  </si>
  <si>
    <t>180208022578</t>
  </si>
  <si>
    <t>62633FEB</t>
  </si>
  <si>
    <t>62633JAN</t>
  </si>
  <si>
    <t>011818 MG AUTO</t>
  </si>
  <si>
    <t>A6436-001</t>
  </si>
  <si>
    <t>A6437-001</t>
  </si>
  <si>
    <t>2-19 emailed,3-14;3-20</t>
  </si>
  <si>
    <t>emailed 3-20</t>
  </si>
  <si>
    <t>010402-001</t>
  </si>
  <si>
    <t>10192</t>
  </si>
  <si>
    <t>A6221-001</t>
  </si>
  <si>
    <t>010403-001</t>
  </si>
  <si>
    <t>A6350-001</t>
  </si>
  <si>
    <t>A6439-001</t>
  </si>
  <si>
    <t>010411-001</t>
  </si>
  <si>
    <t>A6315-001</t>
  </si>
  <si>
    <t>010409-001</t>
  </si>
  <si>
    <t>010424-001</t>
  </si>
  <si>
    <t>A6407-001</t>
  </si>
  <si>
    <t>010425-001</t>
  </si>
  <si>
    <t>A6408-001</t>
  </si>
  <si>
    <t>A6440-001</t>
  </si>
  <si>
    <t>010437-001</t>
  </si>
  <si>
    <t>10437</t>
  </si>
  <si>
    <t>010439-001</t>
  </si>
  <si>
    <t>A6382-001</t>
  </si>
  <si>
    <t>010431-001</t>
  </si>
  <si>
    <t>8868</t>
  </si>
  <si>
    <t>010416-002</t>
  </si>
  <si>
    <t>10416</t>
  </si>
  <si>
    <t>4-5 emailed, 4-24,5-1</t>
  </si>
  <si>
    <t>emailed 05-01</t>
  </si>
  <si>
    <t>emailed 5-01</t>
  </si>
  <si>
    <t>PO REC 05-01</t>
  </si>
  <si>
    <t>010384-000</t>
  </si>
  <si>
    <t>010385-000</t>
  </si>
  <si>
    <t>010435-000</t>
  </si>
  <si>
    <t>010236-005</t>
  </si>
  <si>
    <t>A6414-001</t>
  </si>
  <si>
    <t>010422-000</t>
  </si>
  <si>
    <t>A6393-001</t>
  </si>
  <si>
    <t>010452-001</t>
  </si>
  <si>
    <t>010453-001</t>
  </si>
  <si>
    <t>10191</t>
  </si>
  <si>
    <t>010454-001</t>
  </si>
  <si>
    <t>10326</t>
  </si>
  <si>
    <t>010455-001</t>
  </si>
  <si>
    <t>10266</t>
  </si>
  <si>
    <t>010456-001</t>
  </si>
  <si>
    <t>010457-001</t>
  </si>
  <si>
    <t>10457</t>
  </si>
  <si>
    <t>CASH FLOW FORECAST</t>
  </si>
  <si>
    <t xml:space="preserve">LAST UPDATE </t>
  </si>
  <si>
    <t>Week Ending</t>
  </si>
  <si>
    <t>CASH RECEIPTS</t>
  </si>
  <si>
    <t>LOAN PMT - 5125</t>
  </si>
  <si>
    <t>LOAN PMT - 5123</t>
  </si>
  <si>
    <t>LOAN PMT - 5122</t>
  </si>
  <si>
    <t>LOAN PMT - 5126</t>
  </si>
  <si>
    <t>PAYROLL AND EXPENSES</t>
  </si>
  <si>
    <t>AP VENDORS</t>
  </si>
  <si>
    <t>Professional Fees</t>
  </si>
  <si>
    <t>Legal Fees</t>
  </si>
  <si>
    <t>FIXED PAYMENTS</t>
  </si>
  <si>
    <t>Total Fixed Payments</t>
  </si>
  <si>
    <t>Beginning Cash on Hand (Operating Account)</t>
  </si>
  <si>
    <t>Life Insurance</t>
  </si>
  <si>
    <t>OTHER</t>
  </si>
  <si>
    <t>ACCOUNTS PAYABLE</t>
  </si>
  <si>
    <t>ACCOUNTS RECEIVABLE</t>
  </si>
  <si>
    <t>Total Accounts Receivable</t>
  </si>
  <si>
    <t>Customer Name</t>
  </si>
  <si>
    <t xml:space="preserve">Accounts Receivable Collections </t>
  </si>
  <si>
    <t>See AR Schedule</t>
  </si>
  <si>
    <t>See WIP Uninvoiced Schedule</t>
  </si>
  <si>
    <t>DESCRIPTION</t>
  </si>
  <si>
    <t>WIP Uninvoiced</t>
  </si>
  <si>
    <t>WIP Total</t>
  </si>
  <si>
    <t xml:space="preserve"> Shipped</t>
  </si>
  <si>
    <t>See AP Vendors Schedule</t>
  </si>
  <si>
    <t>Forecast Orders</t>
  </si>
  <si>
    <t>Work in Process - Uninvoiced</t>
  </si>
  <si>
    <t xml:space="preserve">Forecast  Materials </t>
  </si>
  <si>
    <t>Forecast Outside Purchases</t>
  </si>
  <si>
    <t>1ST OF MONTH, INC FROM 114 TO 197 01-01-120</t>
  </si>
  <si>
    <t xml:space="preserve">22ND OF MONTH (final pmt 12-23-19) </t>
  </si>
  <si>
    <t>22ND OF MONTH (final pmt 3-26-19)</t>
  </si>
  <si>
    <t>22ND OF MONTH (final pmt 5-7-20)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</si>
</sst>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;#,###.00\-"/>
    <numFmt numFmtId="165" formatCode="mm/dd/yy;@"/>
    <numFmt numFmtId="166" formatCode="_(* #,##0_);_(* \(#,##0\);_(* &quot;-&quot;??_);_(@_)"/>
    <numFmt numFmtId="167" formatCode="\ mm\/dd\/yy"/>
    <numFmt numFmtId="168" formatCode="m/d/yy;@"/>
    <numFmt numFmtId="169" formatCode="_(&quot;$&quot;* #,##0_);_(&quot;$&quot;* \(#,##0\);_(&quot;$&quot;* &quot;-&quot;??_);_(@_)"/>
    <numFmt numFmtId="170" formatCode="_(\$* #,##0.00_);_(\$* \(#,##0.00\);_(\$* \-??_);_(@_)"/>
    <numFmt numFmtId="171" formatCode="m/d"/>
  </numFmts>
  <fonts count="3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>
      <alignment vertical="top"/>
    </xf>
    <xf numFmtId="43" fontId="10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>
      <alignment vertical="top"/>
    </xf>
    <xf numFmtId="0" fontId="10" fillId="0" borderId="0">
      <alignment vertical="top"/>
    </xf>
    <xf numFmtId="9" fontId="10" fillId="0" borderId="0" applyFont="0" applyFill="0" applyBorder="0" applyAlignment="0" applyProtection="0">
      <alignment vertical="top"/>
    </xf>
    <xf numFmtId="0" fontId="9" fillId="0" borderId="0"/>
    <xf numFmtId="0" fontId="19" fillId="0" borderId="0">
      <alignment vertical="top"/>
    </xf>
    <xf numFmtId="44" fontId="10" fillId="0" borderId="0" applyFont="0" applyFill="0" applyBorder="0" applyAlignment="0" applyProtection="0"/>
    <xf numFmtId="0" fontId="8" fillId="0" borderId="0"/>
    <xf numFmtId="0" fontId="20" fillId="0" borderId="0">
      <alignment vertical="top"/>
    </xf>
    <xf numFmtId="0" fontId="7" fillId="0" borderId="0"/>
    <xf numFmtId="0" fontId="6" fillId="0" borderId="0"/>
    <xf numFmtId="0" fontId="5" fillId="0" borderId="0"/>
    <xf numFmtId="0" fontId="4" fillId="0" borderId="0"/>
    <xf numFmtId="0" fontId="21" fillId="0" borderId="0">
      <alignment vertical="top"/>
    </xf>
    <xf numFmtId="0" fontId="3" fillId="0" borderId="0"/>
    <xf numFmtId="0" fontId="2" fillId="0" borderId="0"/>
    <xf numFmtId="0" fontId="1" fillId="0" borderId="0"/>
  </cellStyleXfs>
  <cellXfs count="317">
    <xf numFmtId="0" fontId="0" fillId="0" borderId="0" xfId="0">
      <alignment vertical="top"/>
    </xf>
    <xf numFmtId="0" fontId="11" fillId="0" borderId="0" xfId="0" applyFont="1">
      <alignment vertical="top"/>
    </xf>
    <xf numFmtId="166" fontId="11" fillId="0" borderId="0" xfId="1" applyNumberFormat="1" applyFont="1">
      <alignment vertical="top"/>
    </xf>
    <xf numFmtId="0" fontId="12" fillId="0" borderId="0" xfId="0" applyFont="1">
      <alignment vertical="top"/>
    </xf>
    <xf numFmtId="0" fontId="0" fillId="3" borderId="0" xfId="0" applyFill="1">
      <alignment vertical="top"/>
    </xf>
    <xf numFmtId="14" fontId="0" fillId="0" borderId="0" xfId="0" applyNumberFormat="1" applyFill="1">
      <alignment vertical="top"/>
    </xf>
    <xf numFmtId="14" fontId="10" fillId="0" borderId="0" xfId="0" applyNumberFormat="1" applyFont="1" applyFill="1">
      <alignment vertical="top"/>
    </xf>
    <xf numFmtId="0" fontId="10" fillId="0" borderId="0" xfId="0" applyFont="1">
      <alignment vertical="top"/>
    </xf>
    <xf numFmtId="0" fontId="0" fillId="0" borderId="0" xfId="0" applyFill="1">
      <alignment vertical="top"/>
    </xf>
    <xf numFmtId="0" fontId="10" fillId="0" borderId="0" xfId="0" applyFont="1" applyFill="1">
      <alignment vertical="top"/>
    </xf>
    <xf numFmtId="14" fontId="0" fillId="0" borderId="0" xfId="0" applyNumberFormat="1">
      <alignment vertical="top"/>
    </xf>
    <xf numFmtId="0" fontId="13" fillId="0" borderId="0" xfId="3" applyFont="1">
      <alignment vertical="top"/>
    </xf>
    <xf numFmtId="166" fontId="13" fillId="0" borderId="0" xfId="1" applyNumberFormat="1" applyFont="1">
      <alignment vertical="top"/>
    </xf>
    <xf numFmtId="0" fontId="11" fillId="0" borderId="0" xfId="3" applyFont="1">
      <alignment vertical="top"/>
    </xf>
    <xf numFmtId="3" fontId="11" fillId="0" borderId="0" xfId="3" applyNumberFormat="1" applyFont="1">
      <alignment vertical="top"/>
    </xf>
    <xf numFmtId="167" fontId="11" fillId="0" borderId="0" xfId="3" applyNumberFormat="1" applyFont="1">
      <alignment vertical="top"/>
    </xf>
    <xf numFmtId="14" fontId="11" fillId="0" borderId="0" xfId="3" applyNumberFormat="1" applyFont="1">
      <alignment vertical="top"/>
    </xf>
    <xf numFmtId="0" fontId="11" fillId="0" borderId="0" xfId="3" applyFont="1" applyBorder="1">
      <alignment vertical="top"/>
    </xf>
    <xf numFmtId="3" fontId="11" fillId="0" borderId="0" xfId="3" applyNumberFormat="1" applyFont="1" applyBorder="1">
      <alignment vertical="top"/>
    </xf>
    <xf numFmtId="167" fontId="11" fillId="0" borderId="0" xfId="3" applyNumberFormat="1" applyFont="1" applyBorder="1">
      <alignment vertical="top"/>
    </xf>
    <xf numFmtId="166" fontId="11" fillId="0" borderId="0" xfId="1" applyNumberFormat="1" applyFont="1" applyBorder="1">
      <alignment vertical="top"/>
    </xf>
    <xf numFmtId="43" fontId="11" fillId="0" borderId="0" xfId="1" applyNumberFormat="1" applyFont="1">
      <alignment vertical="top"/>
    </xf>
    <xf numFmtId="0" fontId="0" fillId="0" borderId="0" xfId="0" applyAlignment="1"/>
    <xf numFmtId="166" fontId="0" fillId="0" borderId="0" xfId="1" applyNumberFormat="1" applyFont="1" applyAlignment="1"/>
    <xf numFmtId="166" fontId="0" fillId="0" borderId="1" xfId="1" applyNumberFormat="1" applyFont="1" applyBorder="1" applyAlignment="1"/>
    <xf numFmtId="14" fontId="14" fillId="0" borderId="0" xfId="0" applyNumberFormat="1" applyFont="1">
      <alignment vertical="top"/>
    </xf>
    <xf numFmtId="0" fontId="0" fillId="0" borderId="0" xfId="0" applyBorder="1">
      <alignment vertical="top"/>
    </xf>
    <xf numFmtId="165" fontId="0" fillId="0" borderId="0" xfId="0" applyNumberFormat="1">
      <alignment vertical="top"/>
    </xf>
    <xf numFmtId="166" fontId="0" fillId="0" borderId="0" xfId="1" applyNumberFormat="1" applyFo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0" fillId="0" borderId="0" xfId="0" applyFont="1" applyAlignment="1">
      <alignment vertical="top"/>
    </xf>
    <xf numFmtId="44" fontId="0" fillId="0" borderId="0" xfId="2" applyFont="1" applyAlignment="1">
      <alignment vertical="top"/>
    </xf>
    <xf numFmtId="49" fontId="10" fillId="0" borderId="0" xfId="0" applyNumberFormat="1" applyFont="1" applyFill="1">
      <alignment vertical="top"/>
    </xf>
    <xf numFmtId="14" fontId="10" fillId="0" borderId="0" xfId="0" applyNumberFormat="1" applyFont="1" applyFill="1" applyBorder="1">
      <alignment vertical="top"/>
    </xf>
    <xf numFmtId="44" fontId="0" fillId="0" borderId="0" xfId="2" applyFont="1" applyFill="1" applyAlignment="1">
      <alignment vertical="top"/>
    </xf>
    <xf numFmtId="0" fontId="0" fillId="3" borderId="0" xfId="0" applyFill="1" applyAlignment="1">
      <alignment vertical="top"/>
    </xf>
    <xf numFmtId="0" fontId="12" fillId="0" borderId="0" xfId="0" applyFont="1" applyAlignment="1">
      <alignment vertical="top"/>
    </xf>
    <xf numFmtId="49" fontId="10" fillId="0" borderId="0" xfId="0" applyNumberFormat="1" applyFont="1" applyFill="1" applyAlignment="1">
      <alignment vertical="top"/>
    </xf>
    <xf numFmtId="0" fontId="0" fillId="3" borderId="0" xfId="0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44" fontId="10" fillId="0" borderId="0" xfId="2" applyFont="1" applyFill="1" applyAlignment="1">
      <alignment vertical="top"/>
    </xf>
    <xf numFmtId="0" fontId="10" fillId="0" borderId="0" xfId="0" applyFont="1" applyAlignment="1"/>
    <xf numFmtId="14" fontId="0" fillId="0" borderId="0" xfId="0" applyNumberFormat="1" applyAlignment="1"/>
    <xf numFmtId="0" fontId="10" fillId="3" borderId="0" xfId="0" applyFont="1" applyFill="1" applyAlignment="1">
      <alignment vertical="top"/>
    </xf>
    <xf numFmtId="14" fontId="10" fillId="0" borderId="0" xfId="0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168" fontId="12" fillId="0" borderId="0" xfId="0" applyNumberFormat="1" applyFont="1">
      <alignment vertical="top"/>
    </xf>
    <xf numFmtId="14" fontId="12" fillId="0" borderId="0" xfId="0" applyNumberFormat="1" applyFont="1" applyFill="1">
      <alignment vertical="top"/>
    </xf>
    <xf numFmtId="0" fontId="12" fillId="0" borderId="0" xfId="0" applyFont="1" applyFill="1">
      <alignment vertical="top"/>
    </xf>
    <xf numFmtId="44" fontId="12" fillId="0" borderId="0" xfId="2" applyFont="1" applyFill="1" applyAlignment="1">
      <alignment vertical="top"/>
    </xf>
    <xf numFmtId="49" fontId="12" fillId="0" borderId="0" xfId="0" applyNumberFormat="1" applyFont="1" applyFill="1">
      <alignment vertical="top"/>
    </xf>
    <xf numFmtId="14" fontId="12" fillId="0" borderId="0" xfId="0" applyNumberFormat="1" applyFont="1" applyFill="1" applyBorder="1">
      <alignment vertical="top"/>
    </xf>
    <xf numFmtId="166" fontId="0" fillId="0" borderId="1" xfId="1" applyNumberFormat="1" applyFont="1" applyBorder="1">
      <alignment vertical="top"/>
    </xf>
    <xf numFmtId="165" fontId="0" fillId="0" borderId="0" xfId="1" applyNumberFormat="1" applyFont="1">
      <alignment vertical="top"/>
    </xf>
    <xf numFmtId="166" fontId="10" fillId="0" borderId="0" xfId="1" applyNumberFormat="1" applyFont="1" applyFill="1" applyBorder="1">
      <alignment vertical="top"/>
    </xf>
    <xf numFmtId="14" fontId="11" fillId="0" borderId="0" xfId="3" applyNumberFormat="1" applyFont="1" applyBorder="1">
      <alignment vertical="top"/>
    </xf>
    <xf numFmtId="3" fontId="11" fillId="0" borderId="3" xfId="3" applyNumberFormat="1" applyFont="1" applyBorder="1">
      <alignment vertical="top"/>
    </xf>
    <xf numFmtId="14" fontId="13" fillId="0" borderId="0" xfId="0" applyNumberFormat="1" applyFont="1">
      <alignment vertical="top"/>
    </xf>
    <xf numFmtId="0" fontId="11" fillId="0" borderId="0" xfId="3" quotePrefix="1" applyFont="1" applyBorder="1" applyAlignment="1">
      <alignment horizontal="left" vertical="top"/>
    </xf>
    <xf numFmtId="0" fontId="11" fillId="0" borderId="0" xfId="3" applyFont="1" applyBorder="1" applyAlignment="1">
      <alignment horizontal="left" vertical="top"/>
    </xf>
    <xf numFmtId="0" fontId="11" fillId="0" borderId="0" xfId="3" quotePrefix="1" applyFont="1" applyBorder="1">
      <alignment vertical="top"/>
    </xf>
    <xf numFmtId="167" fontId="11" fillId="0" borderId="0" xfId="0" applyNumberFormat="1" applyFont="1">
      <alignment vertical="top"/>
    </xf>
    <xf numFmtId="0" fontId="13" fillId="0" borderId="0" xfId="0" applyFont="1" applyFill="1">
      <alignment vertical="top"/>
    </xf>
    <xf numFmtId="14" fontId="13" fillId="0" borderId="0" xfId="0" applyNumberFormat="1" applyFont="1" applyFill="1">
      <alignment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>
      <alignment vertical="top"/>
    </xf>
    <xf numFmtId="14" fontId="11" fillId="0" borderId="0" xfId="0" applyNumberFormat="1" applyFont="1" applyFill="1" applyBorder="1">
      <alignment vertical="top"/>
    </xf>
    <xf numFmtId="0" fontId="11" fillId="0" borderId="0" xfId="0" applyFont="1" applyFill="1">
      <alignment vertical="top"/>
    </xf>
    <xf numFmtId="166" fontId="11" fillId="0" borderId="0" xfId="0" applyNumberFormat="1" applyFont="1" applyFill="1">
      <alignment vertical="top"/>
    </xf>
    <xf numFmtId="0" fontId="13" fillId="0" borderId="0" xfId="0" applyFont="1">
      <alignment vertical="top"/>
    </xf>
    <xf numFmtId="166" fontId="13" fillId="0" borderId="0" xfId="1" applyNumberFormat="1" applyFont="1" applyAlignment="1">
      <alignment vertical="top"/>
    </xf>
    <xf numFmtId="0" fontId="13" fillId="0" borderId="0" xfId="0" applyFont="1" applyFill="1" applyAlignment="1">
      <alignment horizontal="left" vertical="top"/>
    </xf>
    <xf numFmtId="9" fontId="13" fillId="0" borderId="0" xfId="4" applyFont="1" applyFill="1" applyAlignment="1">
      <alignment vertical="top"/>
    </xf>
    <xf numFmtId="49" fontId="13" fillId="0" borderId="0" xfId="0" applyNumberFormat="1" applyFont="1" applyFill="1">
      <alignment vertical="top"/>
    </xf>
    <xf numFmtId="14" fontId="13" fillId="0" borderId="0" xfId="0" applyNumberFormat="1" applyFont="1" applyFill="1" applyBorder="1">
      <alignment vertical="top"/>
    </xf>
    <xf numFmtId="0" fontId="11" fillId="0" borderId="0" xfId="0" applyFont="1" applyAlignment="1">
      <alignment vertical="top"/>
    </xf>
    <xf numFmtId="14" fontId="11" fillId="0" borderId="0" xfId="0" applyNumberFormat="1" applyFont="1" applyFill="1">
      <alignment vertical="top"/>
    </xf>
    <xf numFmtId="166" fontId="11" fillId="0" borderId="0" xfId="1" applyNumberFormat="1" applyFont="1" applyFill="1" applyAlignment="1">
      <alignment vertical="top"/>
    </xf>
    <xf numFmtId="166" fontId="11" fillId="0" borderId="0" xfId="1" applyNumberFormat="1" applyFont="1" applyAlignment="1">
      <alignment vertical="top"/>
    </xf>
    <xf numFmtId="49" fontId="11" fillId="0" borderId="0" xfId="0" applyNumberFormat="1" applyFont="1" applyFill="1">
      <alignment vertical="top"/>
    </xf>
    <xf numFmtId="14" fontId="11" fillId="0" borderId="0" xfId="0" applyNumberFormat="1" applyFont="1">
      <alignment vertical="top"/>
    </xf>
    <xf numFmtId="14" fontId="11" fillId="0" borderId="0" xfId="0" applyNumberFormat="1" applyFont="1" applyAlignment="1">
      <alignment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/>
    <xf numFmtId="14" fontId="11" fillId="0" borderId="0" xfId="0" applyNumberFormat="1" applyFont="1" applyAlignment="1"/>
    <xf numFmtId="0" fontId="11" fillId="0" borderId="0" xfId="0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14" fontId="11" fillId="0" borderId="0" xfId="0" applyNumberFormat="1" applyFont="1" applyFill="1" applyBorder="1" applyAlignment="1">
      <alignment vertical="top"/>
    </xf>
    <xf numFmtId="166" fontId="11" fillId="0" borderId="1" xfId="1" applyNumberFormat="1" applyFont="1" applyFill="1" applyBorder="1" applyAlignment="1">
      <alignment vertical="top"/>
    </xf>
    <xf numFmtId="166" fontId="11" fillId="0" borderId="0" xfId="1" applyNumberFormat="1" applyFont="1" applyFill="1" applyBorder="1" applyAlignment="1">
      <alignment vertical="top"/>
    </xf>
    <xf numFmtId="165" fontId="11" fillId="0" borderId="0" xfId="0" applyNumberFormat="1" applyFont="1" applyFill="1">
      <alignment vertical="top"/>
    </xf>
    <xf numFmtId="166" fontId="11" fillId="0" borderId="1" xfId="1" applyNumberFormat="1" applyFont="1" applyBorder="1" applyAlignment="1">
      <alignment vertical="top"/>
    </xf>
    <xf numFmtId="166" fontId="11" fillId="0" borderId="0" xfId="1" applyNumberFormat="1" applyFont="1" applyBorder="1" applyAlignment="1">
      <alignment vertical="top"/>
    </xf>
    <xf numFmtId="166" fontId="11" fillId="0" borderId="0" xfId="1" applyNumberFormat="1" applyFont="1" applyFill="1" applyAlignment="1">
      <alignment horizontal="center" vertical="top"/>
    </xf>
    <xf numFmtId="166" fontId="11" fillId="0" borderId="0" xfId="1" applyNumberFormat="1" applyFont="1" applyAlignment="1"/>
    <xf numFmtId="166" fontId="11" fillId="0" borderId="0" xfId="1" applyNumberFormat="1" applyFont="1" applyFill="1">
      <alignment vertical="top"/>
    </xf>
    <xf numFmtId="166" fontId="11" fillId="0" borderId="0" xfId="1" applyNumberFormat="1" applyFont="1" applyFill="1" applyBorder="1">
      <alignment vertical="top"/>
    </xf>
    <xf numFmtId="166" fontId="11" fillId="0" borderId="1" xfId="1" applyNumberFormat="1" applyFont="1" applyFill="1" applyBorder="1">
      <alignment vertical="top"/>
    </xf>
    <xf numFmtId="9" fontId="13" fillId="0" borderId="0" xfId="4" applyFont="1" applyFill="1">
      <alignment vertical="top"/>
    </xf>
    <xf numFmtId="166" fontId="13" fillId="0" borderId="0" xfId="1" applyNumberFormat="1" applyFont="1" applyBorder="1" applyAlignment="1">
      <alignment vertical="top"/>
    </xf>
    <xf numFmtId="166" fontId="13" fillId="0" borderId="0" xfId="1" applyNumberFormat="1" applyFont="1" applyFill="1" applyBorder="1" applyAlignment="1">
      <alignment vertical="top"/>
    </xf>
    <xf numFmtId="166" fontId="13" fillId="0" borderId="0" xfId="1" applyNumberFormat="1" applyFont="1" applyFill="1" applyAlignment="1">
      <alignment horizontal="center" vertical="top"/>
    </xf>
    <xf numFmtId="165" fontId="11" fillId="0" borderId="0" xfId="0" applyNumberFormat="1" applyFont="1" applyFill="1" applyBorder="1">
      <alignment vertical="top"/>
    </xf>
    <xf numFmtId="168" fontId="13" fillId="0" borderId="0" xfId="0" applyNumberFormat="1" applyFont="1" applyAlignment="1">
      <alignment horizontal="right" vertical="top"/>
    </xf>
    <xf numFmtId="166" fontId="13" fillId="0" borderId="0" xfId="1" applyNumberFormat="1" applyFont="1" applyFill="1" applyBorder="1" applyAlignment="1">
      <alignment horizontal="right" vertical="top"/>
    </xf>
    <xf numFmtId="43" fontId="11" fillId="0" borderId="0" xfId="1" applyFont="1" applyFill="1">
      <alignment vertical="top"/>
    </xf>
    <xf numFmtId="43" fontId="11" fillId="0" borderId="0" xfId="0" applyNumberFormat="1" applyFont="1" applyFill="1">
      <alignment vertical="top"/>
    </xf>
    <xf numFmtId="43" fontId="11" fillId="0" borderId="0" xfId="1" applyNumberFormat="1" applyFont="1" applyFill="1">
      <alignment vertical="top"/>
    </xf>
    <xf numFmtId="43" fontId="0" fillId="0" borderId="0" xfId="1" applyFont="1" applyFill="1">
      <alignment vertical="top"/>
    </xf>
    <xf numFmtId="0" fontId="18" fillId="0" borderId="0" xfId="0" applyFont="1" applyAlignment="1">
      <alignment vertical="center"/>
    </xf>
    <xf numFmtId="43" fontId="11" fillId="0" borderId="0" xfId="0" applyNumberFormat="1" applyFont="1" applyFill="1" applyBorder="1">
      <alignment vertical="top"/>
    </xf>
    <xf numFmtId="167" fontId="10" fillId="0" borderId="0" xfId="0" applyNumberFormat="1" applyFont="1">
      <alignment vertical="top"/>
    </xf>
    <xf numFmtId="43" fontId="10" fillId="0" borderId="0" xfId="1" applyFont="1" applyFill="1" applyBorder="1">
      <alignment vertical="top"/>
    </xf>
    <xf numFmtId="167" fontId="10" fillId="0" borderId="0" xfId="0" applyNumberFormat="1" applyFont="1" applyFill="1" applyBorder="1">
      <alignment vertical="top"/>
    </xf>
    <xf numFmtId="167" fontId="10" fillId="0" borderId="0" xfId="0" applyNumberFormat="1" applyFont="1" applyFill="1">
      <alignment vertical="top"/>
    </xf>
    <xf numFmtId="3" fontId="10" fillId="0" borderId="0" xfId="0" applyNumberFormat="1" applyFont="1">
      <alignment vertical="top"/>
    </xf>
    <xf numFmtId="3" fontId="10" fillId="0" borderId="0" xfId="0" applyNumberFormat="1" applyFont="1" applyBorder="1">
      <alignment vertical="top"/>
    </xf>
    <xf numFmtId="0" fontId="10" fillId="0" borderId="0" xfId="3" applyFont="1" applyFill="1" applyBorder="1">
      <alignment vertical="top"/>
    </xf>
    <xf numFmtId="0" fontId="10" fillId="0" borderId="0" xfId="3" applyFont="1" applyFill="1">
      <alignment vertical="top"/>
    </xf>
    <xf numFmtId="0" fontId="10" fillId="0" borderId="0" xfId="3" applyFont="1">
      <alignment vertical="top"/>
    </xf>
    <xf numFmtId="0" fontId="10" fillId="0" borderId="0" xfId="3" applyFont="1" applyAlignment="1">
      <alignment horizontal="left" vertical="top"/>
    </xf>
    <xf numFmtId="43" fontId="10" fillId="0" borderId="0" xfId="1" applyFont="1">
      <alignment vertical="top"/>
    </xf>
    <xf numFmtId="43" fontId="10" fillId="0" borderId="0" xfId="1" applyFont="1" applyBorder="1">
      <alignment vertical="top"/>
    </xf>
    <xf numFmtId="0" fontId="10" fillId="0" borderId="0" xfId="3" applyFont="1" applyBorder="1">
      <alignment vertical="top"/>
    </xf>
    <xf numFmtId="0" fontId="12" fillId="0" borderId="0" xfId="0" applyFont="1" applyBorder="1">
      <alignment vertical="top"/>
    </xf>
    <xf numFmtId="0" fontId="12" fillId="0" borderId="0" xfId="0" applyFont="1" applyBorder="1" applyAlignment="1">
      <alignment horizontal="left" vertical="top"/>
    </xf>
    <xf numFmtId="0" fontId="10" fillId="0" borderId="0" xfId="0" applyFont="1" applyBorder="1">
      <alignment vertical="top"/>
    </xf>
    <xf numFmtId="167" fontId="10" fillId="0" borderId="0" xfId="0" applyNumberFormat="1" applyFont="1" applyBorder="1">
      <alignment vertical="top"/>
    </xf>
    <xf numFmtId="0" fontId="10" fillId="0" borderId="0" xfId="3" applyFont="1" applyBorder="1" applyAlignment="1">
      <alignment horizontal="left" vertical="top"/>
    </xf>
    <xf numFmtId="1" fontId="10" fillId="0" borderId="0" xfId="3" applyNumberFormat="1" applyFont="1" applyBorder="1">
      <alignment vertical="top"/>
    </xf>
    <xf numFmtId="4" fontId="10" fillId="0" borderId="0" xfId="0" applyNumberFormat="1" applyFont="1" applyBorder="1">
      <alignment vertical="top"/>
    </xf>
    <xf numFmtId="1" fontId="10" fillId="0" borderId="0" xfId="1" applyNumberFormat="1" applyFont="1" applyBorder="1">
      <alignment vertical="top"/>
    </xf>
    <xf numFmtId="1" fontId="10" fillId="0" borderId="0" xfId="0" applyNumberFormat="1" applyFont="1" applyBorder="1">
      <alignment vertical="top"/>
    </xf>
    <xf numFmtId="0" fontId="22" fillId="0" borderId="0" xfId="0" applyFont="1" applyBorder="1" applyAlignment="1">
      <alignment wrapText="1"/>
    </xf>
    <xf numFmtId="43" fontId="10" fillId="0" borderId="0" xfId="1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165" fontId="22" fillId="0" borderId="0" xfId="0" applyNumberFormat="1" applyFont="1" applyBorder="1" applyAlignment="1">
      <alignment horizontal="center" wrapText="1"/>
    </xf>
    <xf numFmtId="171" fontId="22" fillId="0" borderId="0" xfId="2" applyNumberFormat="1" applyFont="1" applyFill="1" applyBorder="1" applyAlignment="1" applyProtection="1">
      <alignment horizontal="right" wrapText="1"/>
    </xf>
    <xf numFmtId="0" fontId="23" fillId="0" borderId="0" xfId="0" applyNumberFormat="1" applyFont="1" applyBorder="1" applyAlignment="1">
      <alignment horizontal="center" wrapText="1"/>
    </xf>
    <xf numFmtId="44" fontId="22" fillId="0" borderId="0" xfId="2" applyFont="1" applyFill="1" applyBorder="1" applyAlignment="1" applyProtection="1">
      <alignment horizontal="center" wrapText="1"/>
    </xf>
    <xf numFmtId="0" fontId="17" fillId="0" borderId="0" xfId="0" applyFont="1" applyBorder="1" applyAlignment="1">
      <alignment wrapText="1"/>
    </xf>
    <xf numFmtId="165" fontId="22" fillId="0" borderId="0" xfId="0" applyNumberFormat="1" applyFont="1" applyFill="1" applyBorder="1" applyAlignment="1">
      <alignment horizontal="center" wrapText="1"/>
    </xf>
    <xf numFmtId="165" fontId="17" fillId="0" borderId="0" xfId="2" applyNumberFormat="1" applyFont="1" applyFill="1" applyBorder="1" applyAlignment="1" applyProtection="1">
      <alignment horizontal="right" wrapText="1"/>
    </xf>
    <xf numFmtId="44" fontId="17" fillId="0" borderId="0" xfId="2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>
      <alignment horizontal="center" wrapText="1"/>
    </xf>
    <xf numFmtId="44" fontId="10" fillId="0" borderId="0" xfId="2" applyFont="1" applyFill="1" applyBorder="1" applyAlignment="1">
      <alignment horizontal="left"/>
    </xf>
    <xf numFmtId="171" fontId="17" fillId="0" borderId="0" xfId="2" applyNumberFormat="1" applyFont="1" applyFill="1" applyBorder="1" applyAlignment="1" applyProtection="1">
      <alignment horizontal="right" wrapText="1"/>
    </xf>
    <xf numFmtId="0" fontId="17" fillId="0" borderId="0" xfId="0" applyFont="1" applyFill="1" applyBorder="1" applyAlignment="1">
      <alignment horizontal="left"/>
    </xf>
    <xf numFmtId="170" fontId="22" fillId="0" borderId="0" xfId="0" applyNumberFormat="1" applyFont="1" applyBorder="1" applyAlignment="1"/>
    <xf numFmtId="43" fontId="10" fillId="0" borderId="0" xfId="1" applyFont="1" applyBorder="1" applyAlignment="1"/>
    <xf numFmtId="0" fontId="22" fillId="0" borderId="0" xfId="0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171" fontId="17" fillId="0" borderId="0" xfId="2" applyNumberFormat="1" applyFont="1" applyFill="1" applyBorder="1" applyAlignment="1" applyProtection="1">
      <alignment horizontal="right"/>
    </xf>
    <xf numFmtId="0" fontId="23" fillId="0" borderId="0" xfId="0" applyNumberFormat="1" applyFont="1" applyBorder="1" applyAlignment="1">
      <alignment horizontal="center"/>
    </xf>
    <xf numFmtId="44" fontId="22" fillId="0" borderId="0" xfId="2" applyFont="1" applyFill="1" applyBorder="1" applyAlignment="1" applyProtection="1">
      <alignment horizontal="center"/>
    </xf>
    <xf numFmtId="0" fontId="17" fillId="0" borderId="0" xfId="0" applyFont="1" applyBorder="1" applyAlignment="1"/>
    <xf numFmtId="44" fontId="17" fillId="0" borderId="0" xfId="2" applyFont="1" applyFill="1" applyBorder="1" applyAlignment="1" applyProtection="1"/>
    <xf numFmtId="0" fontId="22" fillId="0" borderId="0" xfId="0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5" fontId="22" fillId="0" borderId="0" xfId="0" applyNumberFormat="1" applyFont="1" applyBorder="1" applyAlignment="1">
      <alignment horizontal="center" vertical="center"/>
    </xf>
    <xf numFmtId="171" fontId="17" fillId="0" borderId="0" xfId="2" applyNumberFormat="1" applyFont="1" applyFill="1" applyBorder="1" applyAlignment="1" applyProtection="1">
      <alignment horizontal="right" vertical="center"/>
    </xf>
    <xf numFmtId="14" fontId="22" fillId="0" borderId="0" xfId="0" applyNumberFormat="1" applyFont="1" applyBorder="1" applyAlignment="1">
      <alignment horizontal="center" vertical="center"/>
    </xf>
    <xf numFmtId="43" fontId="22" fillId="0" borderId="0" xfId="2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44" fontId="17" fillId="0" borderId="0" xfId="2" applyFont="1" applyFill="1" applyBorder="1" applyAlignment="1" applyProtection="1">
      <alignment vertical="center"/>
    </xf>
    <xf numFmtId="0" fontId="12" fillId="0" borderId="0" xfId="3" applyFont="1" applyBorder="1" applyAlignment="1">
      <alignment horizontal="center" vertical="top"/>
    </xf>
    <xf numFmtId="4" fontId="12" fillId="0" borderId="0" xfId="1" applyNumberFormat="1" applyFont="1" applyBorder="1">
      <alignment vertical="top"/>
    </xf>
    <xf numFmtId="43" fontId="12" fillId="0" borderId="0" xfId="1" applyFont="1" applyBorder="1">
      <alignment vertical="top"/>
    </xf>
    <xf numFmtId="4" fontId="10" fillId="0" borderId="0" xfId="1" applyNumberFormat="1" applyFont="1" applyBorder="1">
      <alignment vertical="top"/>
    </xf>
    <xf numFmtId="43" fontId="10" fillId="0" borderId="0" xfId="1" applyNumberFormat="1" applyFont="1" applyBorder="1">
      <alignment vertical="top"/>
    </xf>
    <xf numFmtId="4" fontId="10" fillId="0" borderId="0" xfId="1" applyNumberFormat="1" applyFont="1">
      <alignment vertical="top"/>
    </xf>
    <xf numFmtId="43" fontId="10" fillId="0" borderId="0" xfId="1" applyNumberFormat="1" applyFont="1">
      <alignment vertical="top"/>
    </xf>
    <xf numFmtId="1" fontId="10" fillId="0" borderId="0" xfId="3" applyNumberFormat="1" applyFont="1">
      <alignment vertical="top"/>
    </xf>
    <xf numFmtId="0" fontId="14" fillId="0" borderId="0" xfId="3" applyFont="1" applyFill="1">
      <alignment vertical="top"/>
    </xf>
    <xf numFmtId="0" fontId="14" fillId="0" borderId="0" xfId="3" applyFont="1" applyFill="1" applyAlignment="1">
      <alignment horizontal="left" vertical="top"/>
    </xf>
    <xf numFmtId="0" fontId="14" fillId="0" borderId="0" xfId="3" applyFont="1">
      <alignment vertical="top"/>
    </xf>
    <xf numFmtId="43" fontId="14" fillId="0" borderId="0" xfId="1" applyFont="1">
      <alignment vertical="top"/>
    </xf>
    <xf numFmtId="4" fontId="14" fillId="0" borderId="0" xfId="1" applyNumberFormat="1" applyFont="1">
      <alignment vertical="top"/>
    </xf>
    <xf numFmtId="0" fontId="26" fillId="0" borderId="0" xfId="0" applyFont="1" applyFill="1" applyBorder="1">
      <alignment vertical="top"/>
    </xf>
    <xf numFmtId="0" fontId="26" fillId="0" borderId="0" xfId="0" applyFont="1" applyFill="1" applyBorder="1" applyAlignment="1">
      <alignment horizontal="left" vertical="top"/>
    </xf>
    <xf numFmtId="167" fontId="26" fillId="0" borderId="0" xfId="0" applyNumberFormat="1" applyFont="1" applyFill="1" applyBorder="1">
      <alignment vertical="top"/>
    </xf>
    <xf numFmtId="43" fontId="14" fillId="0" borderId="0" xfId="0" applyNumberFormat="1" applyFont="1" applyFill="1" applyBorder="1">
      <alignment vertical="top"/>
    </xf>
    <xf numFmtId="0" fontId="14" fillId="0" borderId="0" xfId="0" applyNumberFormat="1" applyFont="1" applyFill="1" applyBorder="1">
      <alignment vertical="top"/>
    </xf>
    <xf numFmtId="14" fontId="14" fillId="0" borderId="0" xfId="0" applyNumberFormat="1" applyFont="1" applyFill="1" applyBorder="1">
      <alignment vertical="top"/>
    </xf>
    <xf numFmtId="14" fontId="14" fillId="0" borderId="0" xfId="0" applyNumberFormat="1" applyFont="1" applyFill="1">
      <alignment vertical="top"/>
    </xf>
    <xf numFmtId="166" fontId="14" fillId="0" borderId="0" xfId="0" applyNumberFormat="1" applyFont="1" applyFill="1">
      <alignment vertical="top"/>
    </xf>
    <xf numFmtId="0" fontId="26" fillId="0" borderId="0" xfId="0" applyFont="1" applyFill="1">
      <alignment vertical="top"/>
    </xf>
    <xf numFmtId="167" fontId="26" fillId="0" borderId="0" xfId="0" applyNumberFormat="1" applyFont="1" applyFill="1">
      <alignment vertical="top"/>
    </xf>
    <xf numFmtId="166" fontId="26" fillId="0" borderId="0" xfId="0" applyNumberFormat="1" applyFont="1" applyFill="1">
      <alignment vertical="top"/>
    </xf>
    <xf numFmtId="0" fontId="26" fillId="0" borderId="0" xfId="0" applyFont="1">
      <alignment vertical="top"/>
    </xf>
    <xf numFmtId="3" fontId="26" fillId="0" borderId="0" xfId="0" applyNumberFormat="1" applyFont="1">
      <alignment vertical="top"/>
    </xf>
    <xf numFmtId="3" fontId="26" fillId="0" borderId="0" xfId="0" applyNumberFormat="1" applyFont="1" applyBorder="1">
      <alignment vertical="top"/>
    </xf>
    <xf numFmtId="167" fontId="26" fillId="0" borderId="0" xfId="0" applyNumberFormat="1" applyFont="1">
      <alignment vertical="top"/>
    </xf>
    <xf numFmtId="0" fontId="26" fillId="0" borderId="0" xfId="3" applyFont="1" applyFill="1" applyBorder="1">
      <alignment vertical="top"/>
    </xf>
    <xf numFmtId="0" fontId="14" fillId="0" borderId="0" xfId="3" applyFont="1" applyBorder="1">
      <alignment vertical="top"/>
    </xf>
    <xf numFmtId="0" fontId="26" fillId="0" borderId="0" xfId="3" applyFont="1" applyBorder="1">
      <alignment vertical="top"/>
    </xf>
    <xf numFmtId="14" fontId="14" fillId="0" borderId="0" xfId="0" applyNumberFormat="1" applyFont="1" applyBorder="1">
      <alignment vertical="top"/>
    </xf>
    <xf numFmtId="0" fontId="14" fillId="0" borderId="0" xfId="0" applyFont="1" applyBorder="1">
      <alignment vertical="top"/>
    </xf>
    <xf numFmtId="0" fontId="14" fillId="0" borderId="0" xfId="0" applyFont="1" applyFill="1" applyBorder="1">
      <alignment vertical="top"/>
    </xf>
    <xf numFmtId="0" fontId="26" fillId="0" borderId="0" xfId="0" applyFont="1" applyBorder="1">
      <alignment vertical="top"/>
    </xf>
    <xf numFmtId="0" fontId="26" fillId="0" borderId="0" xfId="0" applyFont="1" applyBorder="1" applyAlignment="1">
      <alignment horizontal="left" vertical="top"/>
    </xf>
    <xf numFmtId="166" fontId="24" fillId="0" borderId="0" xfId="1" applyNumberFormat="1" applyFont="1" applyFill="1" applyBorder="1">
      <alignment vertical="top"/>
    </xf>
    <xf numFmtId="167" fontId="26" fillId="0" borderId="0" xfId="0" applyNumberFormat="1" applyFont="1" applyBorder="1">
      <alignment vertical="top"/>
    </xf>
    <xf numFmtId="166" fontId="26" fillId="0" borderId="0" xfId="1" applyNumberFormat="1" applyFont="1" applyBorder="1">
      <alignment vertical="top"/>
    </xf>
    <xf numFmtId="0" fontId="26" fillId="0" borderId="0" xfId="3" applyFont="1" applyFill="1" applyBorder="1" applyAlignment="1">
      <alignment horizontal="left" vertical="top"/>
    </xf>
    <xf numFmtId="166" fontId="26" fillId="0" borderId="0" xfId="0" applyNumberFormat="1" applyFont="1" applyBorder="1">
      <alignment vertical="top"/>
    </xf>
    <xf numFmtId="0" fontId="14" fillId="0" borderId="0" xfId="0" applyFont="1" applyFill="1">
      <alignment vertical="top"/>
    </xf>
    <xf numFmtId="0" fontId="26" fillId="0" borderId="0" xfId="3" applyFont="1" applyBorder="1" applyAlignment="1">
      <alignment horizontal="left" vertical="top"/>
    </xf>
    <xf numFmtId="167" fontId="26" fillId="0" borderId="0" xfId="3" applyNumberFormat="1" applyFont="1" applyBorder="1">
      <alignment vertical="top"/>
    </xf>
    <xf numFmtId="166" fontId="26" fillId="0" borderId="0" xfId="3" applyNumberFormat="1" applyFont="1" applyBorder="1">
      <alignment vertical="top"/>
    </xf>
    <xf numFmtId="1" fontId="26" fillId="0" borderId="0" xfId="3" applyNumberFormat="1" applyFont="1" applyBorder="1">
      <alignment vertical="top"/>
    </xf>
    <xf numFmtId="43" fontId="14" fillId="0" borderId="0" xfId="0" applyNumberFormat="1" applyFont="1" applyBorder="1">
      <alignment vertical="top"/>
    </xf>
    <xf numFmtId="4" fontId="26" fillId="0" borderId="0" xfId="0" applyNumberFormat="1" applyFont="1" applyBorder="1">
      <alignment vertical="top"/>
    </xf>
    <xf numFmtId="166" fontId="26" fillId="0" borderId="0" xfId="0" applyNumberFormat="1" applyFont="1" applyFill="1" applyBorder="1">
      <alignment vertical="top"/>
    </xf>
    <xf numFmtId="3" fontId="24" fillId="0" borderId="0" xfId="0" applyNumberFormat="1" applyFont="1" applyFill="1" applyBorder="1">
      <alignment vertical="top"/>
    </xf>
    <xf numFmtId="43" fontId="24" fillId="0" borderId="0" xfId="1" applyFont="1" applyFill="1" applyBorder="1">
      <alignment vertical="top"/>
    </xf>
    <xf numFmtId="4" fontId="24" fillId="0" borderId="0" xfId="1" applyNumberFormat="1" applyFont="1" applyFill="1" applyBorder="1">
      <alignment vertical="top"/>
    </xf>
    <xf numFmtId="169" fontId="24" fillId="0" borderId="4" xfId="2" applyNumberFormat="1" applyFont="1" applyFill="1" applyBorder="1">
      <alignment vertical="top"/>
    </xf>
    <xf numFmtId="43" fontId="14" fillId="0" borderId="0" xfId="1" applyFont="1" applyAlignment="1">
      <alignment horizontal="center" vertical="top"/>
    </xf>
    <xf numFmtId="3" fontId="26" fillId="0" borderId="0" xfId="0" applyNumberFormat="1" applyFont="1" applyFill="1" applyBorder="1">
      <alignment vertical="top"/>
    </xf>
    <xf numFmtId="3" fontId="14" fillId="0" borderId="0" xfId="0" applyNumberFormat="1" applyFont="1" applyBorder="1">
      <alignment vertical="top"/>
    </xf>
    <xf numFmtId="0" fontId="14" fillId="0" borderId="0" xfId="0" applyFont="1" applyFill="1" applyBorder="1" applyAlignment="1">
      <alignment horizontal="left" vertical="top"/>
    </xf>
    <xf numFmtId="166" fontId="14" fillId="0" borderId="0" xfId="0" applyNumberFormat="1" applyFont="1" applyFill="1" applyBorder="1">
      <alignment vertical="top"/>
    </xf>
    <xf numFmtId="0" fontId="26" fillId="0" borderId="0" xfId="0" applyFont="1" applyBorder="1" applyAlignment="1"/>
    <xf numFmtId="166" fontId="27" fillId="0" borderId="0" xfId="0" applyNumberFormat="1" applyFont="1" applyFill="1" applyBorder="1">
      <alignment vertical="top"/>
    </xf>
    <xf numFmtId="166" fontId="24" fillId="0" borderId="0" xfId="0" applyNumberFormat="1" applyFont="1" applyFill="1">
      <alignment vertical="top"/>
    </xf>
    <xf numFmtId="14" fontId="25" fillId="0" borderId="0" xfId="0" applyNumberFormat="1" applyFont="1">
      <alignment vertical="top"/>
    </xf>
    <xf numFmtId="1" fontId="25" fillId="0" borderId="0" xfId="0" applyNumberFormat="1" applyFont="1">
      <alignment vertical="top"/>
    </xf>
    <xf numFmtId="166" fontId="24" fillId="0" borderId="0" xfId="0" applyNumberFormat="1" applyFont="1" applyFill="1" applyBorder="1">
      <alignment vertical="top"/>
    </xf>
    <xf numFmtId="0" fontId="26" fillId="0" borderId="0" xfId="0" applyFont="1">
      <alignment vertical="top"/>
    </xf>
    <xf numFmtId="167" fontId="26" fillId="0" borderId="0" xfId="0" applyNumberFormat="1" applyFont="1">
      <alignment vertical="top"/>
    </xf>
    <xf numFmtId="0" fontId="0" fillId="0" borderId="0" xfId="0" applyAlignment="1">
      <alignment horizontal="left"/>
    </xf>
    <xf numFmtId="4" fontId="0" fillId="0" borderId="0" xfId="0" applyNumberFormat="1" applyAlignment="1"/>
    <xf numFmtId="0" fontId="0" fillId="0" borderId="4" xfId="0" applyBorder="1" applyAlignment="1"/>
    <xf numFmtId="0" fontId="24" fillId="0" borderId="0" xfId="0" applyFont="1" applyFill="1" applyAlignment="1"/>
    <xf numFmtId="166" fontId="24" fillId="0" borderId="0" xfId="1" applyNumberFormat="1" applyFont="1" applyFill="1" applyAlignment="1"/>
    <xf numFmtId="166" fontId="24" fillId="0" borderId="0" xfId="1" applyNumberFormat="1" applyFont="1" applyFill="1" applyAlignment="1">
      <alignment wrapText="1"/>
    </xf>
    <xf numFmtId="14" fontId="24" fillId="0" borderId="0" xfId="0" applyNumberFormat="1" applyFont="1" applyFill="1" applyAlignment="1"/>
    <xf numFmtId="164" fontId="11" fillId="0" borderId="0" xfId="0" applyNumberFormat="1" applyFont="1">
      <alignment vertical="top"/>
    </xf>
    <xf numFmtId="43" fontId="11" fillId="0" borderId="0" xfId="1" applyFont="1" applyFill="1" applyBorder="1">
      <alignment vertical="top"/>
    </xf>
    <xf numFmtId="0" fontId="10" fillId="0" borderId="0" xfId="0" applyFont="1" applyAlignment="1">
      <alignment horizontal="left"/>
    </xf>
    <xf numFmtId="0" fontId="26" fillId="0" borderId="5" xfId="0" applyFont="1" applyBorder="1">
      <alignment vertical="top"/>
    </xf>
    <xf numFmtId="0" fontId="14" fillId="0" borderId="0" xfId="0" applyNumberFormat="1" applyFont="1" applyFill="1" applyBorder="1" applyAlignment="1">
      <alignment vertical="top" wrapText="1"/>
    </xf>
    <xf numFmtId="14" fontId="14" fillId="0" borderId="0" xfId="0" applyNumberFormat="1" applyFont="1" applyFill="1" applyBorder="1" applyAlignment="1">
      <alignment horizontal="center" vertical="top" wrapText="1"/>
    </xf>
    <xf numFmtId="14" fontId="26" fillId="0" borderId="0" xfId="0" applyNumberFormat="1" applyFont="1" applyFill="1" applyBorder="1">
      <alignment vertical="top"/>
    </xf>
    <xf numFmtId="0" fontId="26" fillId="0" borderId="0" xfId="0" applyNumberFormat="1" applyFont="1" applyFill="1" applyBorder="1">
      <alignment vertical="top"/>
    </xf>
    <xf numFmtId="43" fontId="26" fillId="0" borderId="0" xfId="0" applyNumberFormat="1" applyFont="1" applyFill="1" applyBorder="1">
      <alignment vertical="top"/>
    </xf>
    <xf numFmtId="167" fontId="14" fillId="0" borderId="0" xfId="0" applyNumberFormat="1" applyFont="1" applyFill="1" applyBorder="1">
      <alignment vertical="top"/>
    </xf>
    <xf numFmtId="167" fontId="14" fillId="0" borderId="0" xfId="0" applyNumberFormat="1" applyFont="1" applyFill="1" applyBorder="1" applyAlignment="1">
      <alignment horizontal="right" vertical="top"/>
    </xf>
    <xf numFmtId="43" fontId="14" fillId="0" borderId="1" xfId="0" applyNumberFormat="1" applyFont="1" applyFill="1" applyBorder="1">
      <alignment vertical="top"/>
    </xf>
    <xf numFmtId="14" fontId="26" fillId="0" borderId="0" xfId="0" applyNumberFormat="1" applyFont="1" applyFill="1" applyBorder="1" applyAlignment="1">
      <alignment horizontal="left" vertical="top"/>
    </xf>
    <xf numFmtId="166" fontId="14" fillId="0" borderId="3" xfId="0" applyNumberFormat="1" applyFont="1" applyFill="1" applyBorder="1">
      <alignment vertical="top"/>
    </xf>
    <xf numFmtId="3" fontId="26" fillId="0" borderId="5" xfId="0" applyNumberFormat="1" applyFont="1" applyBorder="1">
      <alignment vertical="top"/>
    </xf>
    <xf numFmtId="0" fontId="14" fillId="0" borderId="0" xfId="0" applyFont="1">
      <alignment vertical="top"/>
    </xf>
    <xf numFmtId="167" fontId="24" fillId="0" borderId="0" xfId="0" applyNumberFormat="1" applyFont="1" applyFill="1" applyBorder="1">
      <alignment vertical="top"/>
    </xf>
    <xf numFmtId="3" fontId="26" fillId="0" borderId="5" xfId="0" applyNumberFormat="1" applyFont="1" applyFill="1" applyBorder="1">
      <alignment vertical="top"/>
    </xf>
    <xf numFmtId="43" fontId="11" fillId="0" borderId="0" xfId="0" applyNumberFormat="1" applyFont="1">
      <alignment vertical="top"/>
    </xf>
    <xf numFmtId="0" fontId="26" fillId="0" borderId="0" xfId="0" applyFont="1" applyBorder="1" applyAlignment="1">
      <alignment horizontal="center" vertical="top"/>
    </xf>
    <xf numFmtId="4" fontId="26" fillId="0" borderId="0" xfId="0" applyNumberFormat="1" applyFont="1">
      <alignment vertical="top"/>
    </xf>
    <xf numFmtId="166" fontId="26" fillId="0" borderId="0" xfId="0" applyNumberFormat="1" applyFont="1" applyFill="1" applyBorder="1" applyAlignment="1">
      <alignment horizontal="left" vertical="top"/>
    </xf>
    <xf numFmtId="0" fontId="17" fillId="0" borderId="0" xfId="0" applyFont="1" applyFill="1" applyAlignment="1"/>
    <xf numFmtId="0" fontId="22" fillId="0" borderId="0" xfId="0" applyFont="1" applyFill="1" applyAlignment="1"/>
    <xf numFmtId="14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right"/>
    </xf>
    <xf numFmtId="14" fontId="22" fillId="0" borderId="2" xfId="0" applyNumberFormat="1" applyFont="1" applyFill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166" fontId="17" fillId="0" borderId="0" xfId="1" applyNumberFormat="1" applyFont="1" applyFill="1" applyAlignment="1"/>
    <xf numFmtId="166" fontId="22" fillId="4" borderId="0" xfId="1" applyNumberFormat="1" applyFont="1" applyFill="1" applyAlignment="1"/>
    <xf numFmtId="166" fontId="17" fillId="0" borderId="0" xfId="1" applyNumberFormat="1" applyFont="1" applyFill="1" applyBorder="1" applyAlignment="1"/>
    <xf numFmtId="166" fontId="17" fillId="0" borderId="0" xfId="0" applyNumberFormat="1" applyFont="1" applyFill="1" applyAlignment="1"/>
    <xf numFmtId="9" fontId="17" fillId="0" borderId="0" xfId="4" applyFont="1" applyFill="1" applyBorder="1" applyAlignment="1"/>
    <xf numFmtId="0" fontId="17" fillId="0" borderId="0" xfId="0" applyFont="1" applyFill="1" applyBorder="1" applyAlignment="1"/>
    <xf numFmtId="166" fontId="22" fillId="0" borderId="0" xfId="1" applyNumberFormat="1" applyFont="1" applyFill="1" applyBorder="1" applyAlignment="1">
      <alignment horizontal="right"/>
    </xf>
    <xf numFmtId="166" fontId="22" fillId="0" borderId="1" xfId="1" applyNumberFormat="1" applyFont="1" applyFill="1" applyBorder="1" applyAlignment="1"/>
    <xf numFmtId="0" fontId="22" fillId="0" borderId="0" xfId="0" applyFont="1" applyFill="1" applyBorder="1" applyAlignment="1">
      <alignment horizontal="right"/>
    </xf>
    <xf numFmtId="166" fontId="22" fillId="0" borderId="0" xfId="1" applyNumberFormat="1" applyFont="1" applyFill="1" applyBorder="1" applyAlignment="1"/>
    <xf numFmtId="0" fontId="22" fillId="0" borderId="0" xfId="0" applyFont="1" applyFill="1" applyAlignment="1">
      <alignment wrapText="1"/>
    </xf>
    <xf numFmtId="166" fontId="22" fillId="0" borderId="0" xfId="1" applyNumberFormat="1" applyFont="1" applyFill="1" applyAlignment="1">
      <alignment wrapText="1"/>
    </xf>
    <xf numFmtId="0" fontId="17" fillId="0" borderId="0" xfId="0" applyFont="1" applyFill="1" applyAlignment="1">
      <alignment wrapText="1"/>
    </xf>
    <xf numFmtId="166" fontId="22" fillId="0" borderId="0" xfId="1" applyNumberFormat="1" applyFont="1" applyFill="1" applyAlignment="1"/>
    <xf numFmtId="166" fontId="17" fillId="0" borderId="0" xfId="1" applyNumberFormat="1" applyFont="1" applyFill="1" applyBorder="1" applyAlignment="1" applyProtection="1"/>
    <xf numFmtId="166" fontId="17" fillId="0" borderId="0" xfId="1" applyNumberFormat="1" applyFont="1" applyFill="1" applyAlignment="1">
      <alignment wrapText="1"/>
    </xf>
    <xf numFmtId="0" fontId="10" fillId="3" borderId="0" xfId="0" applyFont="1" applyFill="1">
      <alignment vertical="top"/>
    </xf>
    <xf numFmtId="166" fontId="22" fillId="0" borderId="1" xfId="1" applyNumberFormat="1" applyFont="1" applyFill="1" applyBorder="1" applyAlignment="1" applyProtection="1"/>
    <xf numFmtId="166" fontId="22" fillId="0" borderId="0" xfId="1" applyNumberFormat="1" applyFont="1" applyFill="1" applyBorder="1" applyAlignment="1" applyProtection="1"/>
    <xf numFmtId="0" fontId="28" fillId="0" borderId="0" xfId="0" applyFont="1" applyFill="1" applyAlignment="1"/>
    <xf numFmtId="166" fontId="22" fillId="2" borderId="0" xfId="1" applyNumberFormat="1" applyFont="1" applyFill="1" applyAlignment="1"/>
    <xf numFmtId="166" fontId="22" fillId="0" borderId="0" xfId="1" applyNumberFormat="1" applyFont="1" applyFill="1" applyAlignment="1">
      <alignment horizontal="right"/>
    </xf>
    <xf numFmtId="166" fontId="22" fillId="4" borderId="3" xfId="1" applyNumberFormat="1" applyFont="1" applyFill="1" applyBorder="1" applyAlignment="1" applyProtection="1"/>
    <xf numFmtId="166" fontId="22" fillId="4" borderId="0" xfId="1" applyNumberFormat="1" applyFont="1" applyFill="1" applyBorder="1" applyAlignment="1" applyProtection="1"/>
    <xf numFmtId="0" fontId="29" fillId="5" borderId="0" xfId="0" applyFont="1" applyFill="1" applyAlignment="1">
      <alignment wrapText="1"/>
    </xf>
    <xf numFmtId="0" fontId="29" fillId="5" borderId="0" xfId="0" applyFont="1" applyFill="1" applyAlignment="1"/>
    <xf numFmtId="0" fontId="29" fillId="0" borderId="0" xfId="0" applyFont="1" applyFill="1" applyAlignment="1"/>
    <xf numFmtId="0" fontId="30" fillId="0" borderId="0" xfId="0" applyFont="1" applyFill="1" applyAlignment="1">
      <alignment horizontal="left" vertical="top"/>
    </xf>
    <xf numFmtId="0" fontId="30" fillId="0" borderId="0" xfId="0" applyFont="1" applyFill="1" applyBorder="1">
      <alignment vertical="top"/>
    </xf>
    <xf numFmtId="166" fontId="26" fillId="0" borderId="3" xfId="0" applyNumberFormat="1" applyFont="1" applyFill="1" applyBorder="1">
      <alignment vertical="top"/>
    </xf>
    <xf numFmtId="166" fontId="28" fillId="0" borderId="0" xfId="1" applyNumberFormat="1" applyFont="1" applyFill="1" applyBorder="1" applyAlignment="1"/>
    <xf numFmtId="0" fontId="30" fillId="0" borderId="0" xfId="3" applyFont="1">
      <alignment vertical="top"/>
    </xf>
    <xf numFmtId="166" fontId="26" fillId="0" borderId="3" xfId="3" applyNumberFormat="1" applyFont="1" applyBorder="1">
      <alignment vertical="top"/>
    </xf>
    <xf numFmtId="166" fontId="24" fillId="0" borderId="3" xfId="0" applyNumberFormat="1" applyFont="1" applyFill="1" applyBorder="1">
      <alignment vertical="top"/>
    </xf>
    <xf numFmtId="0" fontId="26" fillId="0" borderId="5" xfId="0" applyFont="1" applyFill="1" applyBorder="1">
      <alignment vertical="top"/>
    </xf>
    <xf numFmtId="43" fontId="11" fillId="0" borderId="3" xfId="1" applyFont="1" applyFill="1" applyBorder="1">
      <alignment vertical="top"/>
    </xf>
    <xf numFmtId="43" fontId="26" fillId="0" borderId="0" xfId="1" applyFont="1" applyFill="1">
      <alignment vertical="top"/>
    </xf>
    <xf numFmtId="43" fontId="26" fillId="0" borderId="3" xfId="1" applyFont="1" applyFill="1" applyBorder="1">
      <alignment vertical="top"/>
    </xf>
    <xf numFmtId="43" fontId="11" fillId="0" borderId="3" xfId="0" applyNumberFormat="1" applyFont="1" applyFill="1" applyBorder="1">
      <alignment vertical="top"/>
    </xf>
    <xf numFmtId="4" fontId="26" fillId="0" borderId="0" xfId="0" applyNumberFormat="1" applyFont="1" applyAlignment="1"/>
    <xf numFmtId="0" fontId="11" fillId="0" borderId="0" xfId="0" applyFont="1" applyFill="1" applyAlignment="1">
      <alignment horizontal="center" vertical="top"/>
    </xf>
    <xf numFmtId="43" fontId="0" fillId="0" borderId="3" xfId="1" applyFont="1" applyFill="1" applyBorder="1">
      <alignment vertical="top"/>
    </xf>
    <xf numFmtId="0" fontId="26" fillId="0" borderId="0" xfId="0" applyFont="1" applyBorder="1" applyAlignment="1">
      <alignment horizontal="center" vertical="top"/>
    </xf>
  </cellXfs>
  <cellStyles count="18">
    <cellStyle name="Comma" xfId="1" builtinId="3"/>
    <cellStyle name="Currency" xfId="2" builtinId="4"/>
    <cellStyle name="Currency 2" xfId="7"/>
    <cellStyle name="Normal" xfId="0" builtinId="0"/>
    <cellStyle name="Normal 10" xfId="16"/>
    <cellStyle name="Normal 11" xfId="17"/>
    <cellStyle name="Normal 2" xfId="3"/>
    <cellStyle name="Normal 2 2" xfId="6"/>
    <cellStyle name="Normal 2 3" xfId="9"/>
    <cellStyle name="Normal 2 4" xfId="14"/>
    <cellStyle name="Normal 3" xfId="5"/>
    <cellStyle name="Normal 4" xfId="8"/>
    <cellStyle name="Normal 5" xfId="10"/>
    <cellStyle name="Normal 6" xfId="11"/>
    <cellStyle name="Normal 7" xfId="12"/>
    <cellStyle name="Normal 8" xfId="13"/>
    <cellStyle name="Normal 9" xfId="15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CCFF"/>
      <color rgb="FFFF66FF"/>
      <color rgb="FFFFFFCC"/>
      <color rgb="FF99FFCC"/>
      <color rgb="FF99FF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O254"/>
  <sheetViews>
    <sheetView tabSelected="1" zoomScale="90" zoomScaleNormal="90" zoomScaleSheetLayoutView="90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I9" sqref="I9:P9"/>
    </sheetView>
  </sheetViews>
  <sheetFormatPr defaultColWidth="12.140625" defaultRowHeight="14.1" customHeight="1" x14ac:dyDescent="0.2"/>
  <cols>
    <col min="1" max="1" width="32" style="267" customWidth="1"/>
    <col min="2" max="2" width="11.85546875" style="267" customWidth="1"/>
    <col min="3" max="4" width="9.140625" style="267" customWidth="1"/>
    <col min="5" max="5" width="28.7109375" style="267" customWidth="1"/>
    <col min="6" max="16" width="11" style="267" customWidth="1"/>
    <col min="17" max="17" width="9" style="267" bestFit="1" customWidth="1"/>
    <col min="18" max="207" width="9.140625" style="267" customWidth="1"/>
    <col min="208" max="208" width="2.28515625" style="267" customWidth="1"/>
    <col min="209" max="209" width="3" style="267" customWidth="1"/>
    <col min="210" max="210" width="4.28515625" style="267" customWidth="1"/>
    <col min="211" max="211" width="32.5703125" style="267" customWidth="1"/>
    <col min="212" max="212" width="0.85546875" style="267" customWidth="1"/>
    <col min="213" max="213" width="10.5703125" style="267" bestFit="1" customWidth="1"/>
    <col min="214" max="214" width="12.7109375" style="267" customWidth="1"/>
    <col min="215" max="223" width="12.140625" style="267" customWidth="1"/>
    <col min="224" max="16384" width="12.140625" style="7"/>
  </cols>
  <sheetData>
    <row r="1" spans="1:223" ht="18" customHeight="1" x14ac:dyDescent="0.25">
      <c r="A1" s="300" t="s">
        <v>688</v>
      </c>
      <c r="D1" s="271" t="s">
        <v>689</v>
      </c>
      <c r="E1" s="269">
        <f ca="1">TODAY()</f>
        <v>43917</v>
      </c>
    </row>
    <row r="2" spans="1:223" ht="15" customHeight="1" x14ac:dyDescent="0.2"/>
    <row r="3" spans="1:223" ht="15" customHeight="1" x14ac:dyDescent="0.2">
      <c r="A3" s="270"/>
      <c r="B3" s="270"/>
      <c r="C3" s="270"/>
      <c r="D3" s="270"/>
      <c r="E3" s="271" t="s">
        <v>690</v>
      </c>
      <c r="F3" s="272">
        <v>43962</v>
      </c>
      <c r="G3" s="272">
        <f>+F3+7</f>
        <v>43969</v>
      </c>
      <c r="H3" s="272">
        <f t="shared" ref="H3" si="0">+G3+7</f>
        <v>43976</v>
      </c>
      <c r="I3" s="272">
        <f t="shared" ref="I3" si="1">+H3+7</f>
        <v>43983</v>
      </c>
      <c r="J3" s="272">
        <f t="shared" ref="J3" si="2">+I3+7</f>
        <v>43990</v>
      </c>
      <c r="K3" s="272">
        <f t="shared" ref="K3" si="3">+J3+7</f>
        <v>43997</v>
      </c>
      <c r="L3" s="272">
        <f t="shared" ref="L3" si="4">+K3+7</f>
        <v>44004</v>
      </c>
      <c r="M3" s="272">
        <f t="shared" ref="M3" si="5">+L3+7</f>
        <v>44011</v>
      </c>
      <c r="N3" s="272">
        <f t="shared" ref="N3" si="6">+M3+7</f>
        <v>44018</v>
      </c>
      <c r="O3" s="272">
        <f t="shared" ref="O3" si="7">+N3+7</f>
        <v>44025</v>
      </c>
      <c r="P3" s="272">
        <f t="shared" ref="P3" si="8">+O3+7</f>
        <v>44032</v>
      </c>
      <c r="Q3" s="273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  <c r="FT3" s="270"/>
      <c r="FU3" s="270"/>
      <c r="FV3" s="270"/>
      <c r="FW3" s="270"/>
      <c r="FX3" s="270"/>
      <c r="FY3" s="270"/>
      <c r="FZ3" s="270"/>
      <c r="GA3" s="270"/>
      <c r="GB3" s="270"/>
      <c r="GC3" s="270"/>
      <c r="GD3" s="270"/>
      <c r="GE3" s="270"/>
      <c r="GF3" s="270"/>
      <c r="GG3" s="270"/>
      <c r="GH3" s="270"/>
      <c r="GI3" s="270"/>
      <c r="GJ3" s="270"/>
      <c r="GK3" s="270"/>
      <c r="GL3" s="270"/>
      <c r="GM3" s="270"/>
      <c r="GN3" s="270"/>
      <c r="GO3" s="270"/>
      <c r="GP3" s="270"/>
      <c r="GQ3" s="270"/>
      <c r="GR3" s="270"/>
      <c r="GS3" s="270"/>
      <c r="GT3" s="270"/>
      <c r="GU3" s="270"/>
      <c r="GV3" s="270"/>
      <c r="GW3" s="270"/>
      <c r="GX3" s="270"/>
      <c r="GY3" s="270"/>
      <c r="GZ3" s="270"/>
      <c r="HA3" s="270"/>
      <c r="HB3" s="270"/>
      <c r="HC3" s="270"/>
      <c r="HD3" s="270"/>
      <c r="HE3" s="270"/>
      <c r="HF3" s="270"/>
      <c r="HG3" s="270"/>
      <c r="HH3" s="270"/>
      <c r="HI3" s="270"/>
      <c r="HJ3" s="270"/>
      <c r="HK3" s="270"/>
      <c r="HL3" s="270"/>
      <c r="HM3" s="270"/>
      <c r="HN3" s="270"/>
      <c r="HO3" s="270"/>
    </row>
    <row r="4" spans="1:223" ht="15" customHeight="1" x14ac:dyDescent="0.2"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223" ht="15" customHeight="1" x14ac:dyDescent="0.2">
      <c r="A5" s="268" t="s">
        <v>702</v>
      </c>
      <c r="C5" s="274"/>
      <c r="D5" s="274"/>
      <c r="E5" s="274"/>
      <c r="F5" s="275">
        <v>100000</v>
      </c>
      <c r="G5" s="275">
        <f>+F67</f>
        <v>132061.25</v>
      </c>
      <c r="H5" s="275">
        <f t="shared" ref="H5" si="9">+G67</f>
        <v>128020.31999999999</v>
      </c>
      <c r="I5" s="275">
        <f t="shared" ref="I5" si="10">+H67</f>
        <v>119130.27000000002</v>
      </c>
      <c r="J5" s="275">
        <f t="shared" ref="J5" si="11">+I67</f>
        <v>154230.5</v>
      </c>
      <c r="K5" s="275">
        <f t="shared" ref="K5" si="12">+J67</f>
        <v>171123.46</v>
      </c>
      <c r="L5" s="275">
        <f t="shared" ref="L5" si="13">+K67</f>
        <v>120802.79</v>
      </c>
      <c r="M5" s="275">
        <f t="shared" ref="M5" si="14">+L67</f>
        <v>111389.41999999998</v>
      </c>
      <c r="N5" s="275">
        <f t="shared" ref="N5" si="15">+M67</f>
        <v>153958.31999999995</v>
      </c>
      <c r="O5" s="275">
        <f t="shared" ref="O5" si="16">+N67</f>
        <v>149082.56999999995</v>
      </c>
      <c r="P5" s="275">
        <f t="shared" ref="P5" si="17">+O67</f>
        <v>112410.05999999994</v>
      </c>
      <c r="Q5" s="275"/>
    </row>
    <row r="6" spans="1:223" ht="15" customHeight="1" x14ac:dyDescent="0.2">
      <c r="A6" s="268"/>
      <c r="C6" s="274"/>
      <c r="D6" s="274"/>
      <c r="E6" s="274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</row>
    <row r="7" spans="1:223" ht="16.5" customHeight="1" x14ac:dyDescent="0.25">
      <c r="A7" s="299" t="s">
        <v>691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</row>
    <row r="8" spans="1:223" ht="15" customHeight="1" x14ac:dyDescent="0.2">
      <c r="A8" s="267" t="s">
        <v>709</v>
      </c>
      <c r="C8" s="274"/>
      <c r="D8" s="274"/>
      <c r="E8" s="304" t="s">
        <v>710</v>
      </c>
      <c r="F8" s="274">
        <f>+AR!M68</f>
        <v>47986.7</v>
      </c>
      <c r="G8" s="274">
        <f>+AR!N68</f>
        <v>70138.34</v>
      </c>
      <c r="H8" s="274">
        <f>+AR!O68</f>
        <v>54750</v>
      </c>
      <c r="I8" s="274">
        <f>+AR!P68</f>
        <v>74335.009999999995</v>
      </c>
      <c r="J8" s="274">
        <f>+AR!Q68</f>
        <v>22735</v>
      </c>
      <c r="K8" s="274">
        <f>+AR!R68</f>
        <v>5900</v>
      </c>
      <c r="L8" s="274">
        <f>+AR!S68</f>
        <v>31050</v>
      </c>
      <c r="M8" s="274">
        <f>+AR!T68</f>
        <v>5160</v>
      </c>
      <c r="N8" s="274">
        <f>+AR!U68</f>
        <v>3858</v>
      </c>
      <c r="O8" s="274">
        <f>+AR!V68</f>
        <v>0</v>
      </c>
      <c r="P8" s="274">
        <f>+AR!W68</f>
        <v>0</v>
      </c>
      <c r="Q8" s="274"/>
    </row>
    <row r="9" spans="1:223" ht="15" customHeight="1" x14ac:dyDescent="0.2">
      <c r="A9" s="267" t="s">
        <v>718</v>
      </c>
      <c r="C9" s="274"/>
      <c r="D9" s="274"/>
      <c r="E9" s="304" t="s">
        <v>711</v>
      </c>
      <c r="F9" s="274">
        <f>' WIP Uninvoiced'!L38</f>
        <v>0</v>
      </c>
      <c r="G9" s="274">
        <f>' WIP Uninvoiced'!M38</f>
        <v>0</v>
      </c>
      <c r="H9" s="274">
        <f>' WIP Uninvoiced'!N38</f>
        <v>0</v>
      </c>
      <c r="I9" s="274">
        <f>' WIP Uninvoiced'!O38</f>
        <v>18666.669999999998</v>
      </c>
      <c r="J9" s="274">
        <f>' WIP Uninvoiced'!P38</f>
        <v>21000</v>
      </c>
      <c r="K9" s="274">
        <f>' WIP Uninvoiced'!Q38</f>
        <v>0</v>
      </c>
      <c r="L9" s="274">
        <f>' WIP Uninvoiced'!R38</f>
        <v>1050</v>
      </c>
      <c r="M9" s="274">
        <f>' WIP Uninvoiced'!S38</f>
        <v>122366.67</v>
      </c>
      <c r="N9" s="274">
        <f>' WIP Uninvoiced'!T38</f>
        <v>29900</v>
      </c>
      <c r="O9" s="274">
        <f>' WIP Uninvoiced'!U38</f>
        <v>71337.5</v>
      </c>
      <c r="P9" s="274">
        <f>' WIP Uninvoiced'!V38</f>
        <v>103766.68</v>
      </c>
      <c r="Q9" s="274"/>
    </row>
    <row r="10" spans="1:223" s="9" customFormat="1" ht="16.5" customHeight="1" x14ac:dyDescent="0.2">
      <c r="A10" s="267" t="s">
        <v>717</v>
      </c>
      <c r="B10" s="267"/>
      <c r="C10" s="274"/>
      <c r="D10" s="274"/>
      <c r="E10" s="278"/>
      <c r="F10" s="274"/>
      <c r="G10" s="274"/>
      <c r="H10" s="274"/>
      <c r="I10" s="274"/>
      <c r="J10" s="274">
        <v>25000</v>
      </c>
      <c r="K10" s="274">
        <v>25000</v>
      </c>
      <c r="L10" s="274">
        <v>25000</v>
      </c>
      <c r="M10" s="274">
        <v>25000</v>
      </c>
      <c r="N10" s="274">
        <v>25000</v>
      </c>
      <c r="O10" s="274">
        <v>25000</v>
      </c>
      <c r="P10" s="274">
        <v>25000</v>
      </c>
      <c r="Q10" s="274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7"/>
      <c r="FK10" s="267"/>
      <c r="FL10" s="267"/>
      <c r="FM10" s="267"/>
      <c r="FN10" s="267"/>
      <c r="FO10" s="267"/>
      <c r="FP10" s="267"/>
      <c r="FQ10" s="267"/>
      <c r="FR10" s="267"/>
      <c r="FS10" s="267"/>
      <c r="FT10" s="267"/>
      <c r="FU10" s="267"/>
      <c r="FV10" s="267"/>
      <c r="FW10" s="267"/>
      <c r="FX10" s="267"/>
      <c r="FY10" s="267"/>
      <c r="FZ10" s="267"/>
      <c r="GA10" s="267"/>
      <c r="GB10" s="267"/>
      <c r="GC10" s="267"/>
      <c r="GD10" s="267"/>
      <c r="GE10" s="267"/>
      <c r="GF10" s="267"/>
      <c r="GG10" s="267"/>
      <c r="GH10" s="267"/>
      <c r="GI10" s="267"/>
      <c r="GJ10" s="267"/>
      <c r="GK10" s="267"/>
      <c r="GL10" s="267"/>
      <c r="GM10" s="267"/>
      <c r="GN10" s="267"/>
      <c r="GO10" s="267"/>
      <c r="GP10" s="267"/>
      <c r="GQ10" s="267"/>
      <c r="GR10" s="267"/>
      <c r="GS10" s="267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67"/>
      <c r="HG10" s="267"/>
      <c r="HH10" s="267"/>
      <c r="HI10" s="267"/>
      <c r="HJ10" s="267"/>
      <c r="HK10" s="267"/>
      <c r="HL10" s="267"/>
      <c r="HM10" s="267"/>
      <c r="HN10" s="267"/>
      <c r="HO10" s="267"/>
    </row>
    <row r="11" spans="1:223" ht="15" customHeight="1" x14ac:dyDescent="0.2">
      <c r="A11" s="267" t="s">
        <v>5</v>
      </c>
      <c r="C11" s="274"/>
      <c r="D11" s="274"/>
      <c r="E11" s="276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</row>
    <row r="12" spans="1:223" ht="15" customHeight="1" x14ac:dyDescent="0.2">
      <c r="A12" s="267" t="s">
        <v>5</v>
      </c>
      <c r="C12" s="274"/>
      <c r="D12" s="274"/>
      <c r="E12" s="276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</row>
    <row r="13" spans="1:223" ht="15" customHeight="1" x14ac:dyDescent="0.2">
      <c r="A13" s="279"/>
      <c r="B13" s="279"/>
      <c r="C13" s="276"/>
      <c r="D13" s="276"/>
      <c r="E13" s="280" t="s">
        <v>6</v>
      </c>
      <c r="F13" s="281">
        <f t="shared" ref="F13:P13" si="18">SUM(F8:F12)</f>
        <v>47986.7</v>
      </c>
      <c r="G13" s="281">
        <f t="shared" si="18"/>
        <v>70138.34</v>
      </c>
      <c r="H13" s="281">
        <f t="shared" si="18"/>
        <v>54750</v>
      </c>
      <c r="I13" s="281">
        <f t="shared" si="18"/>
        <v>93001.68</v>
      </c>
      <c r="J13" s="281">
        <f t="shared" si="18"/>
        <v>68735</v>
      </c>
      <c r="K13" s="281">
        <f t="shared" si="18"/>
        <v>30900</v>
      </c>
      <c r="L13" s="281">
        <f t="shared" si="18"/>
        <v>57100</v>
      </c>
      <c r="M13" s="281">
        <f t="shared" si="18"/>
        <v>152526.66999999998</v>
      </c>
      <c r="N13" s="281">
        <f t="shared" si="18"/>
        <v>58758</v>
      </c>
      <c r="O13" s="281">
        <f t="shared" si="18"/>
        <v>96337.5</v>
      </c>
      <c r="P13" s="281">
        <f t="shared" si="18"/>
        <v>128766.68</v>
      </c>
      <c r="Q13" s="281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279"/>
      <c r="CX13" s="279"/>
      <c r="CY13" s="279"/>
      <c r="CZ13" s="279"/>
      <c r="DA13" s="279"/>
      <c r="DB13" s="279"/>
      <c r="DC13" s="279"/>
      <c r="DD13" s="279"/>
      <c r="DE13" s="279"/>
      <c r="DF13" s="279"/>
      <c r="DG13" s="279"/>
      <c r="DH13" s="279"/>
      <c r="DI13" s="279"/>
      <c r="DJ13" s="279"/>
      <c r="DK13" s="279"/>
      <c r="DL13" s="279"/>
      <c r="DM13" s="279"/>
      <c r="DN13" s="279"/>
      <c r="DO13" s="279"/>
      <c r="DP13" s="279"/>
      <c r="DQ13" s="279"/>
      <c r="DR13" s="279"/>
      <c r="DS13" s="279"/>
      <c r="DT13" s="279"/>
      <c r="DU13" s="279"/>
      <c r="DV13" s="279"/>
      <c r="DW13" s="279"/>
      <c r="DX13" s="279"/>
      <c r="DY13" s="279"/>
      <c r="DZ13" s="279"/>
      <c r="EA13" s="279"/>
      <c r="EB13" s="279"/>
      <c r="EC13" s="279"/>
      <c r="ED13" s="279"/>
      <c r="EE13" s="279"/>
      <c r="EF13" s="279"/>
      <c r="EG13" s="279"/>
      <c r="EH13" s="279"/>
      <c r="EI13" s="279"/>
      <c r="EJ13" s="279"/>
      <c r="EK13" s="279"/>
      <c r="EL13" s="279"/>
      <c r="EM13" s="279"/>
      <c r="EN13" s="279"/>
      <c r="EO13" s="279"/>
      <c r="EP13" s="279"/>
      <c r="EQ13" s="279"/>
      <c r="ER13" s="279"/>
      <c r="ES13" s="279"/>
      <c r="ET13" s="279"/>
      <c r="EU13" s="279"/>
      <c r="EV13" s="279"/>
      <c r="EW13" s="279"/>
      <c r="EX13" s="279"/>
      <c r="EY13" s="279"/>
      <c r="EZ13" s="279"/>
      <c r="FA13" s="279"/>
      <c r="FB13" s="279"/>
      <c r="FC13" s="279"/>
      <c r="FD13" s="279"/>
      <c r="FE13" s="279"/>
      <c r="FF13" s="279"/>
      <c r="FG13" s="279"/>
      <c r="FH13" s="279"/>
      <c r="FI13" s="279"/>
      <c r="FJ13" s="279"/>
      <c r="FK13" s="279"/>
      <c r="FL13" s="279"/>
      <c r="FM13" s="279"/>
      <c r="FN13" s="279"/>
      <c r="FO13" s="279"/>
      <c r="FP13" s="279"/>
      <c r="FQ13" s="279"/>
      <c r="FR13" s="279"/>
      <c r="FS13" s="279"/>
      <c r="FT13" s="279"/>
      <c r="FU13" s="279"/>
      <c r="FV13" s="279"/>
      <c r="FW13" s="279"/>
      <c r="FX13" s="279"/>
      <c r="FY13" s="279"/>
      <c r="FZ13" s="279"/>
      <c r="GA13" s="279"/>
      <c r="GB13" s="279"/>
      <c r="GC13" s="279"/>
      <c r="GD13" s="279"/>
      <c r="GE13" s="279"/>
      <c r="GF13" s="279"/>
      <c r="GG13" s="279"/>
      <c r="GH13" s="279"/>
      <c r="GI13" s="279"/>
      <c r="GJ13" s="279"/>
      <c r="GK13" s="279"/>
      <c r="GL13" s="279"/>
      <c r="GM13" s="279"/>
      <c r="GN13" s="279"/>
      <c r="GO13" s="279"/>
      <c r="GP13" s="279"/>
      <c r="GQ13" s="279"/>
      <c r="GR13" s="279"/>
      <c r="GS13" s="279"/>
      <c r="GT13" s="279"/>
      <c r="GU13" s="279"/>
      <c r="GV13" s="279"/>
      <c r="GW13" s="279"/>
      <c r="GX13" s="279"/>
      <c r="GY13" s="279"/>
      <c r="GZ13" s="279"/>
      <c r="HA13" s="279"/>
      <c r="HB13" s="279"/>
      <c r="HC13" s="279"/>
      <c r="HD13" s="279"/>
      <c r="HE13" s="279"/>
      <c r="HF13" s="279"/>
      <c r="HG13" s="279"/>
      <c r="HH13" s="279"/>
      <c r="HI13" s="279"/>
      <c r="HJ13" s="279"/>
      <c r="HK13" s="279"/>
      <c r="HL13" s="279"/>
      <c r="HM13" s="279"/>
      <c r="HN13" s="279"/>
      <c r="HO13" s="279"/>
    </row>
    <row r="14" spans="1:223" ht="15" customHeight="1" x14ac:dyDescent="0.2">
      <c r="A14" s="279"/>
      <c r="B14" s="279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279"/>
      <c r="CH14" s="279"/>
      <c r="CI14" s="279"/>
      <c r="CJ14" s="279"/>
      <c r="CK14" s="279"/>
      <c r="CL14" s="279"/>
      <c r="CM14" s="279"/>
      <c r="CN14" s="279"/>
      <c r="CO14" s="279"/>
      <c r="CP14" s="279"/>
      <c r="CQ14" s="279"/>
      <c r="CR14" s="279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279"/>
      <c r="DK14" s="279"/>
      <c r="DL14" s="279"/>
      <c r="DM14" s="279"/>
      <c r="DN14" s="279"/>
      <c r="DO14" s="279"/>
      <c r="DP14" s="279"/>
      <c r="DQ14" s="279"/>
      <c r="DR14" s="279"/>
      <c r="DS14" s="279"/>
      <c r="DT14" s="279"/>
      <c r="DU14" s="279"/>
      <c r="DV14" s="279"/>
      <c r="DW14" s="279"/>
      <c r="DX14" s="279"/>
      <c r="DY14" s="279"/>
      <c r="DZ14" s="279"/>
      <c r="EA14" s="279"/>
      <c r="EB14" s="279"/>
      <c r="EC14" s="279"/>
      <c r="ED14" s="279"/>
      <c r="EE14" s="279"/>
      <c r="EF14" s="279"/>
      <c r="EG14" s="279"/>
      <c r="EH14" s="279"/>
      <c r="EI14" s="279"/>
      <c r="EJ14" s="279"/>
      <c r="EK14" s="279"/>
      <c r="EL14" s="279"/>
      <c r="EM14" s="279"/>
      <c r="EN14" s="279"/>
      <c r="EO14" s="279"/>
      <c r="EP14" s="279"/>
      <c r="EQ14" s="279"/>
      <c r="ER14" s="279"/>
      <c r="ES14" s="279"/>
      <c r="ET14" s="279"/>
      <c r="EU14" s="279"/>
      <c r="EV14" s="279"/>
      <c r="EW14" s="279"/>
      <c r="EX14" s="279"/>
      <c r="EY14" s="279"/>
      <c r="EZ14" s="279"/>
      <c r="FA14" s="279"/>
      <c r="FB14" s="279"/>
      <c r="FC14" s="279"/>
      <c r="FD14" s="279"/>
      <c r="FE14" s="279"/>
      <c r="FF14" s="279"/>
      <c r="FG14" s="279"/>
      <c r="FH14" s="279"/>
      <c r="FI14" s="279"/>
      <c r="FJ14" s="279"/>
      <c r="FK14" s="279"/>
      <c r="FL14" s="279"/>
      <c r="FM14" s="279"/>
      <c r="FN14" s="279"/>
      <c r="FO14" s="279"/>
      <c r="FP14" s="279"/>
      <c r="FQ14" s="279"/>
      <c r="FR14" s="279"/>
      <c r="FS14" s="279"/>
      <c r="FT14" s="279"/>
      <c r="FU14" s="279"/>
      <c r="FV14" s="279"/>
      <c r="FW14" s="279"/>
      <c r="FX14" s="279"/>
      <c r="FY14" s="279"/>
      <c r="FZ14" s="279"/>
      <c r="GA14" s="279"/>
      <c r="GB14" s="279"/>
      <c r="GC14" s="279"/>
      <c r="GD14" s="279"/>
      <c r="GE14" s="279"/>
      <c r="GF14" s="279"/>
      <c r="GG14" s="279"/>
      <c r="GH14" s="279"/>
      <c r="GI14" s="279"/>
      <c r="GJ14" s="279"/>
      <c r="GK14" s="279"/>
      <c r="GL14" s="279"/>
      <c r="GM14" s="279"/>
      <c r="GN14" s="279"/>
      <c r="GO14" s="279"/>
      <c r="GP14" s="279"/>
      <c r="GQ14" s="279"/>
      <c r="GR14" s="279"/>
      <c r="GS14" s="279"/>
      <c r="GT14" s="279"/>
      <c r="GU14" s="279"/>
      <c r="GV14" s="279"/>
      <c r="GW14" s="279"/>
      <c r="GX14" s="279"/>
      <c r="GY14" s="279"/>
      <c r="GZ14" s="279"/>
      <c r="HA14" s="279"/>
      <c r="HB14" s="279"/>
      <c r="HC14" s="279"/>
      <c r="HD14" s="279"/>
      <c r="HE14" s="279"/>
      <c r="HF14" s="279"/>
      <c r="HG14" s="279"/>
      <c r="HH14" s="279"/>
      <c r="HI14" s="279"/>
      <c r="HJ14" s="279"/>
      <c r="HK14" s="279"/>
      <c r="HL14" s="279"/>
      <c r="HM14" s="279"/>
      <c r="HN14" s="279"/>
      <c r="HO14" s="279"/>
    </row>
    <row r="15" spans="1:223" ht="15" customHeight="1" x14ac:dyDescent="0.2">
      <c r="A15" s="279"/>
      <c r="B15" s="279"/>
      <c r="C15" s="276"/>
      <c r="D15" s="276"/>
      <c r="E15" s="282" t="s">
        <v>7</v>
      </c>
      <c r="F15" s="283">
        <f t="shared" ref="F15:P15" si="19">+F5+F13</f>
        <v>147986.70000000001</v>
      </c>
      <c r="G15" s="283">
        <f t="shared" si="19"/>
        <v>202199.59</v>
      </c>
      <c r="H15" s="283">
        <f t="shared" si="19"/>
        <v>182770.32</v>
      </c>
      <c r="I15" s="283">
        <f t="shared" si="19"/>
        <v>212131.95</v>
      </c>
      <c r="J15" s="283">
        <f t="shared" si="19"/>
        <v>222965.5</v>
      </c>
      <c r="K15" s="283">
        <f t="shared" si="19"/>
        <v>202023.46</v>
      </c>
      <c r="L15" s="283">
        <f t="shared" si="19"/>
        <v>177902.78999999998</v>
      </c>
      <c r="M15" s="283">
        <f t="shared" si="19"/>
        <v>263916.08999999997</v>
      </c>
      <c r="N15" s="283">
        <f t="shared" si="19"/>
        <v>212716.31999999995</v>
      </c>
      <c r="O15" s="283">
        <f t="shared" si="19"/>
        <v>245420.06999999995</v>
      </c>
      <c r="P15" s="283">
        <f t="shared" si="19"/>
        <v>241176.73999999993</v>
      </c>
      <c r="Q15" s="283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79"/>
      <c r="DK15" s="279"/>
      <c r="DL15" s="279"/>
      <c r="DM15" s="279"/>
      <c r="DN15" s="279"/>
      <c r="DO15" s="279"/>
      <c r="DP15" s="279"/>
      <c r="DQ15" s="279"/>
      <c r="DR15" s="279"/>
      <c r="DS15" s="279"/>
      <c r="DT15" s="279"/>
      <c r="DU15" s="279"/>
      <c r="DV15" s="279"/>
      <c r="DW15" s="279"/>
      <c r="DX15" s="279"/>
      <c r="DY15" s="279"/>
      <c r="DZ15" s="279"/>
      <c r="EA15" s="279"/>
      <c r="EB15" s="279"/>
      <c r="EC15" s="279"/>
      <c r="ED15" s="279"/>
      <c r="EE15" s="279"/>
      <c r="EF15" s="279"/>
      <c r="EG15" s="279"/>
      <c r="EH15" s="279"/>
      <c r="EI15" s="279"/>
      <c r="EJ15" s="279"/>
      <c r="EK15" s="279"/>
      <c r="EL15" s="279"/>
      <c r="EM15" s="279"/>
      <c r="EN15" s="279"/>
      <c r="EO15" s="279"/>
      <c r="EP15" s="279"/>
      <c r="EQ15" s="279"/>
      <c r="ER15" s="279"/>
      <c r="ES15" s="279"/>
      <c r="ET15" s="279"/>
      <c r="EU15" s="279"/>
      <c r="EV15" s="279"/>
      <c r="EW15" s="279"/>
      <c r="EX15" s="279"/>
      <c r="EY15" s="279"/>
      <c r="EZ15" s="279"/>
      <c r="FA15" s="279"/>
      <c r="FB15" s="279"/>
      <c r="FC15" s="279"/>
      <c r="FD15" s="279"/>
      <c r="FE15" s="279"/>
      <c r="FF15" s="279"/>
      <c r="FG15" s="279"/>
      <c r="FH15" s="279"/>
      <c r="FI15" s="279"/>
      <c r="FJ15" s="279"/>
      <c r="FK15" s="279"/>
      <c r="FL15" s="279"/>
      <c r="FM15" s="279"/>
      <c r="FN15" s="279"/>
      <c r="FO15" s="279"/>
      <c r="FP15" s="279"/>
      <c r="FQ15" s="279"/>
      <c r="FR15" s="279"/>
      <c r="FS15" s="279"/>
      <c r="FT15" s="279"/>
      <c r="FU15" s="279"/>
      <c r="FV15" s="279"/>
      <c r="FW15" s="279"/>
      <c r="FX15" s="279"/>
      <c r="FY15" s="279"/>
      <c r="FZ15" s="279"/>
      <c r="GA15" s="279"/>
      <c r="GB15" s="279"/>
      <c r="GC15" s="279"/>
      <c r="GD15" s="279"/>
      <c r="GE15" s="279"/>
      <c r="GF15" s="279"/>
      <c r="GG15" s="279"/>
      <c r="GH15" s="279"/>
      <c r="GI15" s="279"/>
      <c r="GJ15" s="279"/>
      <c r="GK15" s="279"/>
      <c r="GL15" s="279"/>
      <c r="GM15" s="279"/>
      <c r="GN15" s="279"/>
      <c r="GO15" s="279"/>
      <c r="GP15" s="279"/>
      <c r="GQ15" s="279"/>
      <c r="GR15" s="279"/>
      <c r="GS15" s="279"/>
      <c r="GT15" s="279"/>
      <c r="GU15" s="279"/>
      <c r="GV15" s="279"/>
      <c r="GW15" s="279"/>
      <c r="GX15" s="279"/>
      <c r="GY15" s="279"/>
      <c r="GZ15" s="279"/>
      <c r="HA15" s="279"/>
      <c r="HB15" s="279"/>
      <c r="HC15" s="279"/>
      <c r="HD15" s="279"/>
      <c r="HE15" s="279"/>
      <c r="HF15" s="279"/>
      <c r="HG15" s="279"/>
      <c r="HH15" s="279"/>
      <c r="HI15" s="279"/>
      <c r="HJ15" s="279"/>
      <c r="HK15" s="279"/>
      <c r="HL15" s="279"/>
      <c r="HM15" s="279"/>
      <c r="HN15" s="279"/>
      <c r="HO15" s="279"/>
    </row>
    <row r="16" spans="1:223" ht="15" customHeight="1" x14ac:dyDescent="0.2">
      <c r="A16" s="7"/>
      <c r="B16" s="284"/>
      <c r="C16" s="285"/>
      <c r="D16" s="285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</row>
    <row r="17" spans="1:223" ht="16.5" customHeight="1" x14ac:dyDescent="0.25">
      <c r="A17" s="299" t="s">
        <v>700</v>
      </c>
      <c r="B17" s="268"/>
      <c r="C17" s="285"/>
      <c r="D17" s="285"/>
      <c r="E17" s="287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</row>
    <row r="18" spans="1:223" s="9" customFormat="1" ht="15" customHeight="1" x14ac:dyDescent="0.2">
      <c r="A18" s="267" t="s">
        <v>18</v>
      </c>
      <c r="B18" s="284" t="s">
        <v>475</v>
      </c>
      <c r="C18" s="285">
        <v>6938</v>
      </c>
      <c r="D18" s="285">
        <v>1</v>
      </c>
      <c r="E18" s="242" t="s">
        <v>458</v>
      </c>
      <c r="F18" s="267"/>
      <c r="G18" s="267"/>
      <c r="H18" s="267"/>
      <c r="I18" s="277">
        <f>C18</f>
        <v>6938</v>
      </c>
      <c r="J18" s="277"/>
      <c r="K18" s="267"/>
      <c r="L18" s="267"/>
      <c r="M18" s="267"/>
      <c r="N18" s="277">
        <f>C18</f>
        <v>6938</v>
      </c>
      <c r="O18" s="277"/>
      <c r="P18" s="267"/>
      <c r="Q18" s="288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  <c r="EI18" s="267"/>
      <c r="EJ18" s="267"/>
      <c r="EK18" s="267"/>
      <c r="EL18" s="267"/>
      <c r="EM18" s="267"/>
      <c r="EN18" s="267"/>
      <c r="EO18" s="267"/>
      <c r="EP18" s="267"/>
      <c r="EQ18" s="267"/>
      <c r="ER18" s="267"/>
      <c r="ES18" s="267"/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7"/>
      <c r="FF18" s="267"/>
      <c r="FG18" s="267"/>
      <c r="FH18" s="267"/>
      <c r="FI18" s="267"/>
      <c r="FJ18" s="267"/>
      <c r="FK18" s="267"/>
      <c r="FL18" s="267"/>
      <c r="FM18" s="267"/>
      <c r="FN18" s="267"/>
      <c r="FO18" s="267"/>
      <c r="FP18" s="267"/>
      <c r="FQ18" s="267"/>
      <c r="FR18" s="267"/>
      <c r="FS18" s="267"/>
      <c r="FT18" s="267"/>
      <c r="FU18" s="267"/>
      <c r="FV18" s="267"/>
      <c r="FW18" s="267"/>
      <c r="FX18" s="267"/>
      <c r="FY18" s="267"/>
      <c r="FZ18" s="267"/>
      <c r="GA18" s="267"/>
      <c r="GB18" s="267"/>
      <c r="GC18" s="267"/>
      <c r="GD18" s="267"/>
      <c r="GE18" s="267"/>
      <c r="GF18" s="267"/>
      <c r="GG18" s="267"/>
      <c r="GH18" s="267"/>
      <c r="GI18" s="267"/>
      <c r="GJ18" s="267"/>
      <c r="GK18" s="267"/>
      <c r="GL18" s="267"/>
      <c r="GM18" s="267"/>
      <c r="GN18" s="267"/>
      <c r="GO18" s="267"/>
      <c r="GP18" s="267"/>
      <c r="GQ18" s="267"/>
      <c r="GR18" s="267"/>
      <c r="GS18" s="267"/>
      <c r="GT18" s="267"/>
      <c r="GU18" s="267"/>
      <c r="GV18" s="267"/>
      <c r="GW18" s="267"/>
      <c r="GX18" s="267"/>
      <c r="GY18" s="267"/>
      <c r="GZ18" s="267"/>
      <c r="HA18" s="267"/>
      <c r="HB18" s="267"/>
      <c r="HC18" s="267"/>
      <c r="HD18" s="267"/>
      <c r="HE18" s="267"/>
      <c r="HF18" s="267"/>
      <c r="HG18" s="267"/>
      <c r="HH18" s="267"/>
      <c r="HI18" s="267"/>
      <c r="HJ18" s="267"/>
      <c r="HK18" s="267"/>
      <c r="HL18" s="267"/>
      <c r="HM18" s="267"/>
      <c r="HN18" s="267"/>
      <c r="HO18" s="267"/>
    </row>
    <row r="19" spans="1:223" s="9" customFormat="1" ht="15" customHeight="1" x14ac:dyDescent="0.2">
      <c r="A19" s="267" t="s">
        <v>485</v>
      </c>
      <c r="B19" s="284" t="s">
        <v>8</v>
      </c>
      <c r="C19" s="285">
        <v>640</v>
      </c>
      <c r="D19" s="285">
        <v>1</v>
      </c>
      <c r="E19" s="242" t="s">
        <v>458</v>
      </c>
      <c r="F19" s="267"/>
      <c r="G19" s="267"/>
      <c r="H19" s="267"/>
      <c r="I19" s="277">
        <f>C19</f>
        <v>640</v>
      </c>
      <c r="J19" s="277"/>
      <c r="K19" s="267"/>
      <c r="L19" s="267"/>
      <c r="M19" s="267"/>
      <c r="N19" s="277">
        <f>C19</f>
        <v>640</v>
      </c>
      <c r="O19" s="277"/>
      <c r="P19" s="267"/>
      <c r="Q19" s="288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7"/>
      <c r="EP19" s="267"/>
      <c r="EQ19" s="267"/>
      <c r="ER19" s="267"/>
      <c r="ES19" s="267"/>
      <c r="ET19" s="267"/>
      <c r="EU19" s="267"/>
      <c r="EV19" s="267"/>
      <c r="EW19" s="267"/>
      <c r="EX19" s="267"/>
      <c r="EY19" s="267"/>
      <c r="EZ19" s="267"/>
      <c r="FA19" s="267"/>
      <c r="FB19" s="267"/>
      <c r="FC19" s="267"/>
      <c r="FD19" s="267"/>
      <c r="FE19" s="267"/>
      <c r="FF19" s="267"/>
      <c r="FG19" s="267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67"/>
      <c r="GX19" s="267"/>
      <c r="GY19" s="267"/>
      <c r="GZ19" s="267"/>
      <c r="HA19" s="267"/>
      <c r="HB19" s="267"/>
      <c r="HC19" s="267"/>
      <c r="HD19" s="267"/>
      <c r="HE19" s="267"/>
      <c r="HF19" s="267"/>
      <c r="HG19" s="267"/>
      <c r="HH19" s="267"/>
      <c r="HI19" s="267"/>
      <c r="HJ19" s="267"/>
      <c r="HK19" s="267"/>
      <c r="HL19" s="267"/>
      <c r="HM19" s="267"/>
      <c r="HN19" s="267"/>
      <c r="HO19" s="267"/>
    </row>
    <row r="20" spans="1:223" s="9" customFormat="1" ht="15" customHeight="1" x14ac:dyDescent="0.2">
      <c r="A20" s="267" t="s">
        <v>9</v>
      </c>
      <c r="B20" s="284" t="s">
        <v>8</v>
      </c>
      <c r="C20" s="285">
        <v>4302</v>
      </c>
      <c r="D20" s="285">
        <v>1</v>
      </c>
      <c r="E20" s="242" t="s">
        <v>458</v>
      </c>
      <c r="F20" s="277"/>
      <c r="G20" s="277"/>
      <c r="H20" s="277"/>
      <c r="I20" s="277">
        <f>C20</f>
        <v>4302</v>
      </c>
      <c r="J20" s="277"/>
      <c r="K20" s="277"/>
      <c r="L20" s="277"/>
      <c r="M20" s="277"/>
      <c r="N20" s="277">
        <f>C20</f>
        <v>4302</v>
      </c>
      <c r="O20" s="277"/>
      <c r="P20" s="277"/>
      <c r="Q20" s="274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67"/>
      <c r="GX20" s="267"/>
      <c r="GY20" s="267"/>
      <c r="GZ20" s="267"/>
      <c r="HA20" s="267"/>
      <c r="HB20" s="267"/>
      <c r="HC20" s="267"/>
      <c r="HD20" s="267"/>
      <c r="HE20" s="267"/>
      <c r="HF20" s="267"/>
      <c r="HG20" s="267"/>
      <c r="HH20" s="267"/>
      <c r="HI20" s="267"/>
      <c r="HJ20" s="267"/>
      <c r="HK20" s="267"/>
      <c r="HL20" s="267"/>
      <c r="HM20" s="267"/>
      <c r="HN20" s="267"/>
      <c r="HO20" s="267"/>
    </row>
    <row r="21" spans="1:223" s="9" customFormat="1" ht="15" customHeight="1" x14ac:dyDescent="0.2">
      <c r="A21" s="267" t="s">
        <v>474</v>
      </c>
      <c r="B21" s="284" t="s">
        <v>475</v>
      </c>
      <c r="C21" s="285">
        <v>197.1</v>
      </c>
      <c r="D21" s="285">
        <v>1</v>
      </c>
      <c r="E21" s="243" t="s">
        <v>721</v>
      </c>
      <c r="F21" s="267"/>
      <c r="G21" s="267"/>
      <c r="H21" s="267"/>
      <c r="I21" s="277">
        <f>C21</f>
        <v>197.1</v>
      </c>
      <c r="J21" s="277"/>
      <c r="K21" s="267"/>
      <c r="L21" s="267"/>
      <c r="M21" s="267"/>
      <c r="N21" s="277">
        <f>C21</f>
        <v>197.1</v>
      </c>
      <c r="O21" s="277"/>
      <c r="P21" s="267"/>
      <c r="Q21" s="288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  <c r="DU21" s="267"/>
      <c r="DV21" s="267"/>
      <c r="DW21" s="267"/>
      <c r="DX21" s="267"/>
      <c r="DY21" s="267"/>
      <c r="DZ21" s="267"/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267"/>
      <c r="EN21" s="267"/>
      <c r="EO21" s="267"/>
      <c r="EP21" s="267"/>
      <c r="EQ21" s="267"/>
      <c r="ER21" s="267"/>
      <c r="ES21" s="267"/>
      <c r="ET21" s="267"/>
      <c r="EU21" s="267"/>
      <c r="EV21" s="267"/>
      <c r="EW21" s="267"/>
      <c r="EX21" s="267"/>
      <c r="EY21" s="267"/>
      <c r="EZ21" s="267"/>
      <c r="FA21" s="267"/>
      <c r="FB21" s="267"/>
      <c r="FC21" s="267"/>
      <c r="FD21" s="267"/>
      <c r="FE21" s="267"/>
      <c r="FF21" s="267"/>
      <c r="FG21" s="267"/>
      <c r="FH21" s="267"/>
      <c r="FI21" s="267"/>
      <c r="FJ21" s="267"/>
      <c r="FK21" s="267"/>
      <c r="FL21" s="267"/>
      <c r="FM21" s="267"/>
      <c r="FN21" s="267"/>
      <c r="FO21" s="267"/>
      <c r="FP21" s="267"/>
      <c r="FQ21" s="267"/>
      <c r="FR21" s="267"/>
      <c r="FS21" s="267"/>
      <c r="FT21" s="267"/>
      <c r="FU21" s="267"/>
      <c r="FV21" s="267"/>
      <c r="FW21" s="267"/>
      <c r="FX21" s="267"/>
      <c r="FY21" s="267"/>
      <c r="FZ21" s="267"/>
      <c r="GA21" s="267"/>
      <c r="GB21" s="267"/>
      <c r="GC21" s="267"/>
      <c r="GD21" s="267"/>
      <c r="GE21" s="267"/>
      <c r="GF21" s="267"/>
      <c r="GG21" s="267"/>
      <c r="GH21" s="267"/>
      <c r="GI21" s="267"/>
      <c r="GJ21" s="267"/>
      <c r="GK21" s="267"/>
      <c r="GL21" s="267"/>
      <c r="GM21" s="267"/>
      <c r="GN21" s="267"/>
      <c r="GO21" s="267"/>
      <c r="GP21" s="267"/>
      <c r="GQ21" s="267"/>
      <c r="GR21" s="267"/>
      <c r="GS21" s="267"/>
      <c r="GT21" s="267"/>
      <c r="GU21" s="267"/>
      <c r="GV21" s="267"/>
      <c r="GW21" s="267"/>
      <c r="GX21" s="267"/>
      <c r="GY21" s="267"/>
      <c r="GZ21" s="267"/>
      <c r="HA21" s="267"/>
      <c r="HB21" s="267"/>
      <c r="HC21" s="267"/>
      <c r="HD21" s="267"/>
      <c r="HE21" s="267"/>
      <c r="HF21" s="267"/>
      <c r="HG21" s="267"/>
      <c r="HH21" s="267"/>
      <c r="HI21" s="267"/>
      <c r="HJ21" s="267"/>
      <c r="HK21" s="267"/>
      <c r="HL21" s="267"/>
      <c r="HM21" s="267"/>
      <c r="HN21" s="267"/>
      <c r="HO21" s="267"/>
    </row>
    <row r="22" spans="1:223" s="9" customFormat="1" ht="15" customHeight="1" x14ac:dyDescent="0.2">
      <c r="A22" s="267" t="s">
        <v>476</v>
      </c>
      <c r="B22" s="284" t="s">
        <v>475</v>
      </c>
      <c r="C22" s="285">
        <v>0</v>
      </c>
      <c r="D22" s="285">
        <v>1</v>
      </c>
      <c r="E22" s="243" t="s">
        <v>486</v>
      </c>
      <c r="F22" s="267"/>
      <c r="G22" s="267"/>
      <c r="H22" s="267"/>
      <c r="I22" s="267"/>
      <c r="J22" s="267"/>
      <c r="K22" s="267"/>
      <c r="L22" s="267"/>
      <c r="M22" s="267"/>
      <c r="N22" s="277"/>
      <c r="O22" s="267"/>
      <c r="P22" s="267"/>
      <c r="Q22" s="288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7"/>
      <c r="DJ22" s="267"/>
      <c r="DK22" s="267"/>
      <c r="DL22" s="267"/>
      <c r="DM22" s="267"/>
      <c r="DN22" s="267"/>
      <c r="DO22" s="267"/>
      <c r="DP22" s="267"/>
      <c r="DQ22" s="267"/>
      <c r="DR22" s="267"/>
      <c r="DS22" s="267"/>
      <c r="DT22" s="267"/>
      <c r="DU22" s="267"/>
      <c r="DV22" s="267"/>
      <c r="DW22" s="267"/>
      <c r="DX22" s="267"/>
      <c r="DY22" s="267"/>
      <c r="DZ22" s="267"/>
      <c r="EA22" s="267"/>
      <c r="EB22" s="267"/>
      <c r="EC22" s="267"/>
      <c r="ED22" s="267"/>
      <c r="EE22" s="267"/>
      <c r="EF22" s="267"/>
      <c r="EG22" s="267"/>
      <c r="EH22" s="267"/>
      <c r="EI22" s="267"/>
      <c r="EJ22" s="267"/>
      <c r="EK22" s="267"/>
      <c r="EL22" s="267"/>
      <c r="EM22" s="267"/>
      <c r="EN22" s="267"/>
      <c r="EO22" s="267"/>
      <c r="EP22" s="267"/>
      <c r="EQ22" s="267"/>
      <c r="ER22" s="267"/>
      <c r="ES22" s="267"/>
      <c r="ET22" s="267"/>
      <c r="EU22" s="267"/>
      <c r="EV22" s="267"/>
      <c r="EW22" s="267"/>
      <c r="EX22" s="267"/>
      <c r="EY22" s="267"/>
      <c r="EZ22" s="267"/>
      <c r="FA22" s="267"/>
      <c r="FB22" s="267"/>
      <c r="FC22" s="267"/>
      <c r="FD22" s="267"/>
      <c r="FE22" s="267"/>
      <c r="FF22" s="267"/>
      <c r="FG22" s="267"/>
      <c r="FH22" s="267"/>
      <c r="FI22" s="267"/>
      <c r="FJ22" s="267"/>
      <c r="FK22" s="267"/>
      <c r="FL22" s="267"/>
      <c r="FM22" s="267"/>
      <c r="FN22" s="267"/>
      <c r="FO22" s="267"/>
      <c r="FP22" s="267"/>
      <c r="FQ22" s="267"/>
      <c r="FR22" s="267"/>
      <c r="FS22" s="267"/>
      <c r="FT22" s="267"/>
      <c r="FU22" s="267"/>
      <c r="FV22" s="267"/>
      <c r="FW22" s="267"/>
      <c r="FX22" s="267"/>
      <c r="FY22" s="267"/>
      <c r="FZ22" s="267"/>
      <c r="GA22" s="267"/>
      <c r="GB22" s="267"/>
      <c r="GC22" s="267"/>
      <c r="GD22" s="267"/>
      <c r="GE22" s="267"/>
      <c r="GF22" s="267"/>
      <c r="GG22" s="267"/>
      <c r="GH22" s="267"/>
      <c r="GI22" s="267"/>
      <c r="GJ22" s="267"/>
      <c r="GK22" s="267"/>
      <c r="GL22" s="267"/>
      <c r="GM22" s="267"/>
      <c r="GN22" s="267"/>
      <c r="GO22" s="267"/>
      <c r="GP22" s="267"/>
      <c r="GQ22" s="267"/>
      <c r="GR22" s="267"/>
      <c r="GS22" s="267"/>
      <c r="GT22" s="267"/>
      <c r="GU22" s="267"/>
      <c r="GV22" s="267"/>
      <c r="GW22" s="267"/>
      <c r="GX22" s="267"/>
      <c r="GY22" s="267"/>
      <c r="GZ22" s="267"/>
      <c r="HA22" s="267"/>
      <c r="HB22" s="267"/>
      <c r="HC22" s="267"/>
      <c r="HD22" s="267"/>
      <c r="HE22" s="267"/>
      <c r="HF22" s="267"/>
      <c r="HG22" s="267"/>
      <c r="HH22" s="267"/>
      <c r="HI22" s="267"/>
      <c r="HJ22" s="267"/>
      <c r="HK22" s="267"/>
      <c r="HL22" s="267"/>
      <c r="HM22" s="267"/>
      <c r="HN22" s="267"/>
      <c r="HO22" s="267"/>
    </row>
    <row r="23" spans="1:223" s="9" customFormat="1" ht="15" customHeight="1" x14ac:dyDescent="0.2">
      <c r="A23" s="267" t="s">
        <v>482</v>
      </c>
      <c r="B23" s="284" t="s">
        <v>475</v>
      </c>
      <c r="C23" s="285">
        <v>366</v>
      </c>
      <c r="D23" s="285">
        <v>1</v>
      </c>
      <c r="E23" s="242" t="s">
        <v>458</v>
      </c>
      <c r="F23" s="267"/>
      <c r="G23" s="267"/>
      <c r="H23" s="267"/>
      <c r="I23" s="277">
        <f>C23</f>
        <v>366</v>
      </c>
      <c r="J23" s="277"/>
      <c r="K23" s="267"/>
      <c r="L23" s="267"/>
      <c r="M23" s="267"/>
      <c r="N23" s="277">
        <f>C23</f>
        <v>366</v>
      </c>
      <c r="O23" s="277"/>
      <c r="P23" s="267"/>
      <c r="Q23" s="288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267"/>
      <c r="DU23" s="267"/>
      <c r="DV23" s="267"/>
      <c r="DW23" s="267"/>
      <c r="DX23" s="267"/>
      <c r="DY23" s="267"/>
      <c r="DZ23" s="267"/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7"/>
      <c r="EP23" s="267"/>
      <c r="EQ23" s="267"/>
      <c r="ER23" s="267"/>
      <c r="ES23" s="267"/>
      <c r="ET23" s="267"/>
      <c r="EU23" s="267"/>
      <c r="EV23" s="267"/>
      <c r="EW23" s="267"/>
      <c r="EX23" s="267"/>
      <c r="EY23" s="267"/>
      <c r="EZ23" s="267"/>
      <c r="FA23" s="267"/>
      <c r="FB23" s="267"/>
      <c r="FC23" s="267"/>
      <c r="FD23" s="267"/>
      <c r="FE23" s="267"/>
      <c r="FF23" s="267"/>
      <c r="FG23" s="267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67"/>
      <c r="GX23" s="267"/>
      <c r="GY23" s="267"/>
      <c r="GZ23" s="267"/>
      <c r="HA23" s="267"/>
      <c r="HB23" s="267"/>
      <c r="HC23" s="267"/>
      <c r="HD23" s="267"/>
      <c r="HE23" s="267"/>
      <c r="HF23" s="267"/>
      <c r="HG23" s="267"/>
      <c r="HH23" s="267"/>
      <c r="HI23" s="267"/>
      <c r="HJ23" s="267"/>
      <c r="HK23" s="267"/>
      <c r="HL23" s="267"/>
      <c r="HM23" s="267"/>
      <c r="HN23" s="267"/>
      <c r="HO23" s="267"/>
    </row>
    <row r="24" spans="1:223" s="9" customFormat="1" ht="15" customHeight="1" x14ac:dyDescent="0.2">
      <c r="A24" s="267" t="s">
        <v>457</v>
      </c>
      <c r="B24" s="284" t="s">
        <v>8</v>
      </c>
      <c r="C24" s="285">
        <v>383</v>
      </c>
      <c r="D24" s="285">
        <v>5</v>
      </c>
      <c r="E24" s="242" t="s">
        <v>459</v>
      </c>
      <c r="F24" s="288"/>
      <c r="G24" s="288"/>
      <c r="H24" s="288"/>
      <c r="I24" s="288"/>
      <c r="J24" s="288">
        <f>C24</f>
        <v>383</v>
      </c>
      <c r="K24" s="288"/>
      <c r="L24" s="288"/>
      <c r="M24" s="288"/>
      <c r="N24" s="288"/>
      <c r="O24" s="288">
        <f>C24</f>
        <v>383</v>
      </c>
      <c r="P24" s="288"/>
      <c r="Q24" s="288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</row>
    <row r="25" spans="1:223" s="9" customFormat="1" ht="15" customHeight="1" x14ac:dyDescent="0.2">
      <c r="A25" s="267" t="s">
        <v>441</v>
      </c>
      <c r="B25" s="284" t="s">
        <v>8</v>
      </c>
      <c r="C25" s="285">
        <v>200</v>
      </c>
      <c r="D25" s="285">
        <v>5</v>
      </c>
      <c r="E25" s="242" t="s">
        <v>459</v>
      </c>
      <c r="F25" s="288"/>
      <c r="G25" s="274"/>
      <c r="H25" s="274"/>
      <c r="I25" s="274"/>
      <c r="J25" s="288">
        <f>C25</f>
        <v>200</v>
      </c>
      <c r="K25" s="288"/>
      <c r="L25" s="274"/>
      <c r="M25" s="274"/>
      <c r="N25" s="274"/>
      <c r="O25" s="288">
        <f>C25</f>
        <v>200</v>
      </c>
      <c r="P25" s="288"/>
      <c r="Q25" s="274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267"/>
      <c r="DF25" s="267"/>
      <c r="DG25" s="267"/>
      <c r="DH25" s="267"/>
      <c r="DI25" s="267"/>
      <c r="DJ25" s="267"/>
      <c r="DK25" s="267"/>
      <c r="DL25" s="267"/>
      <c r="DM25" s="267"/>
      <c r="DN25" s="267"/>
      <c r="DO25" s="267"/>
      <c r="DP25" s="267"/>
      <c r="DQ25" s="267"/>
      <c r="DR25" s="267"/>
      <c r="DS25" s="267"/>
      <c r="DT25" s="267"/>
      <c r="DU25" s="267"/>
      <c r="DV25" s="267"/>
      <c r="DW25" s="267"/>
      <c r="DX25" s="267"/>
      <c r="DY25" s="267"/>
      <c r="DZ25" s="267"/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7"/>
      <c r="EP25" s="267"/>
      <c r="EQ25" s="267"/>
      <c r="ER25" s="267"/>
      <c r="ES25" s="267"/>
      <c r="ET25" s="267"/>
      <c r="EU25" s="267"/>
      <c r="EV25" s="267"/>
      <c r="EW25" s="267"/>
      <c r="EX25" s="267"/>
      <c r="EY25" s="267"/>
      <c r="EZ25" s="267"/>
      <c r="FA25" s="267"/>
      <c r="FB25" s="267"/>
      <c r="FC25" s="267"/>
      <c r="FD25" s="267"/>
      <c r="FE25" s="267"/>
      <c r="FF25" s="267"/>
      <c r="FG25" s="267"/>
      <c r="FH25" s="267"/>
      <c r="FI25" s="267"/>
      <c r="FJ25" s="267"/>
      <c r="FK25" s="267"/>
      <c r="FL25" s="267"/>
      <c r="FM25" s="267"/>
      <c r="FN25" s="267"/>
      <c r="FO25" s="267"/>
      <c r="FP25" s="267"/>
      <c r="FQ25" s="267"/>
      <c r="FR25" s="267"/>
      <c r="FS25" s="267"/>
      <c r="FT25" s="267"/>
      <c r="FU25" s="267"/>
      <c r="FV25" s="267"/>
      <c r="FW25" s="267"/>
      <c r="FX25" s="267"/>
      <c r="FY25" s="267"/>
      <c r="FZ25" s="267"/>
      <c r="GA25" s="267"/>
      <c r="GB25" s="267"/>
      <c r="GC25" s="267"/>
      <c r="GD25" s="267"/>
      <c r="GE25" s="267"/>
      <c r="GF25" s="267"/>
      <c r="GG25" s="267"/>
      <c r="GH25" s="267"/>
      <c r="GI25" s="267"/>
      <c r="GJ25" s="267"/>
      <c r="GK25" s="267"/>
      <c r="GL25" s="267"/>
      <c r="GM25" s="267"/>
      <c r="GN25" s="267"/>
      <c r="GO25" s="267"/>
      <c r="GP25" s="267"/>
      <c r="GQ25" s="267"/>
      <c r="GR25" s="267"/>
      <c r="GS25" s="267"/>
      <c r="GT25" s="267"/>
      <c r="GU25" s="267"/>
      <c r="GV25" s="267"/>
      <c r="GW25" s="267"/>
      <c r="GX25" s="267"/>
      <c r="GY25" s="267"/>
      <c r="GZ25" s="267"/>
      <c r="HA25" s="267"/>
      <c r="HB25" s="267"/>
      <c r="HC25" s="267"/>
      <c r="HD25" s="267"/>
      <c r="HE25" s="267"/>
      <c r="HF25" s="267"/>
      <c r="HG25" s="267"/>
      <c r="HH25" s="267"/>
      <c r="HI25" s="267"/>
      <c r="HJ25" s="267"/>
      <c r="HK25" s="267"/>
      <c r="HL25" s="267"/>
      <c r="HM25" s="267"/>
      <c r="HN25" s="267"/>
      <c r="HO25" s="267"/>
    </row>
    <row r="26" spans="1:223" s="9" customFormat="1" ht="15" customHeight="1" x14ac:dyDescent="0.2">
      <c r="A26" s="267" t="s">
        <v>469</v>
      </c>
      <c r="B26" s="284" t="s">
        <v>8</v>
      </c>
      <c r="C26" s="285">
        <v>489</v>
      </c>
      <c r="D26" s="285">
        <v>9</v>
      </c>
      <c r="E26" s="243" t="s">
        <v>483</v>
      </c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7"/>
      <c r="EY26" s="267"/>
      <c r="EZ26" s="267"/>
      <c r="FA26" s="267"/>
      <c r="FB26" s="267"/>
      <c r="FC26" s="267"/>
      <c r="FD26" s="267"/>
      <c r="FE26" s="267"/>
      <c r="FF26" s="267"/>
      <c r="FG26" s="267"/>
      <c r="FH26" s="267"/>
      <c r="FI26" s="267"/>
      <c r="FJ26" s="267"/>
      <c r="FK26" s="267"/>
      <c r="FL26" s="267"/>
      <c r="FM26" s="267"/>
      <c r="FN26" s="267"/>
      <c r="FO26" s="267"/>
      <c r="FP26" s="267"/>
      <c r="FQ26" s="267"/>
      <c r="FR26" s="267"/>
      <c r="FS26" s="267"/>
      <c r="FT26" s="267"/>
      <c r="FU26" s="267"/>
      <c r="FV26" s="267"/>
      <c r="FW26" s="267"/>
      <c r="FX26" s="267"/>
      <c r="FY26" s="267"/>
      <c r="FZ26" s="267"/>
      <c r="GA26" s="267"/>
      <c r="GB26" s="267"/>
      <c r="GC26" s="267"/>
      <c r="GD26" s="267"/>
      <c r="GE26" s="267"/>
      <c r="GF26" s="267"/>
      <c r="GG26" s="267"/>
      <c r="GH26" s="267"/>
      <c r="GI26" s="267"/>
      <c r="GJ26" s="267"/>
      <c r="GK26" s="267"/>
      <c r="GL26" s="267"/>
      <c r="GM26" s="267"/>
      <c r="GN26" s="267"/>
      <c r="GO26" s="267"/>
      <c r="GP26" s="267"/>
      <c r="GQ26" s="267"/>
      <c r="GR26" s="267"/>
      <c r="GS26" s="267"/>
      <c r="GT26" s="267"/>
      <c r="GU26" s="267"/>
      <c r="GV26" s="267"/>
      <c r="GW26" s="267"/>
      <c r="GX26" s="267"/>
      <c r="GY26" s="267"/>
      <c r="GZ26" s="267"/>
      <c r="HA26" s="267"/>
      <c r="HB26" s="267"/>
      <c r="HC26" s="267"/>
      <c r="HD26" s="267"/>
      <c r="HE26" s="267"/>
      <c r="HF26" s="267"/>
      <c r="HG26" s="267"/>
      <c r="HH26" s="267"/>
      <c r="HI26" s="267"/>
      <c r="HJ26" s="267"/>
      <c r="HK26" s="267"/>
      <c r="HL26" s="267"/>
      <c r="HM26" s="267"/>
      <c r="HN26" s="267"/>
      <c r="HO26" s="267"/>
    </row>
    <row r="27" spans="1:223" s="9" customFormat="1" ht="15" customHeight="1" x14ac:dyDescent="0.2">
      <c r="A27" s="267" t="s">
        <v>454</v>
      </c>
      <c r="B27" s="284" t="s">
        <v>8</v>
      </c>
      <c r="C27" s="285">
        <v>7500</v>
      </c>
      <c r="D27" s="285">
        <v>15</v>
      </c>
      <c r="E27" s="242" t="s">
        <v>452</v>
      </c>
      <c r="F27" s="288"/>
      <c r="G27" s="274">
        <v>6508</v>
      </c>
      <c r="H27" s="288"/>
      <c r="I27" s="288"/>
      <c r="J27" s="288"/>
      <c r="K27" s="288">
        <f>C27</f>
        <v>7500</v>
      </c>
      <c r="L27" s="274"/>
      <c r="M27" s="288"/>
      <c r="N27" s="288"/>
      <c r="O27" s="274">
        <f>C27</f>
        <v>7500</v>
      </c>
      <c r="P27" s="288"/>
      <c r="Q27" s="288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67"/>
      <c r="DR27" s="267"/>
      <c r="DS27" s="267"/>
      <c r="DT27" s="267"/>
      <c r="DU27" s="267"/>
      <c r="DV27" s="267"/>
      <c r="DW27" s="267"/>
      <c r="DX27" s="267"/>
      <c r="DY27" s="267"/>
      <c r="DZ27" s="267"/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7"/>
      <c r="EP27" s="267"/>
      <c r="EQ27" s="267"/>
      <c r="ER27" s="267"/>
      <c r="ES27" s="267"/>
      <c r="ET27" s="267"/>
      <c r="EU27" s="267"/>
      <c r="EV27" s="267"/>
      <c r="EW27" s="267"/>
      <c r="EX27" s="267"/>
      <c r="EY27" s="267"/>
      <c r="EZ27" s="267"/>
      <c r="FA27" s="267"/>
      <c r="FB27" s="267"/>
      <c r="FC27" s="267"/>
      <c r="FD27" s="267"/>
      <c r="FE27" s="267"/>
      <c r="FF27" s="267"/>
      <c r="FG27" s="267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67"/>
      <c r="GX27" s="267"/>
      <c r="GY27" s="267"/>
      <c r="GZ27" s="267"/>
      <c r="HA27" s="267"/>
      <c r="HB27" s="267"/>
      <c r="HC27" s="267"/>
      <c r="HD27" s="267"/>
      <c r="HE27" s="267"/>
      <c r="HF27" s="267"/>
      <c r="HG27" s="267"/>
      <c r="HH27" s="267"/>
      <c r="HI27" s="267"/>
      <c r="HJ27" s="267"/>
      <c r="HK27" s="267"/>
      <c r="HL27" s="267"/>
      <c r="HM27" s="267"/>
      <c r="HN27" s="267"/>
      <c r="HO27" s="267"/>
    </row>
    <row r="28" spans="1:223" s="9" customFormat="1" ht="15" customHeight="1" x14ac:dyDescent="0.2">
      <c r="A28" s="286" t="s">
        <v>515</v>
      </c>
      <c r="B28" s="268" t="s">
        <v>8</v>
      </c>
      <c r="C28" s="285">
        <v>16965</v>
      </c>
      <c r="D28" s="285">
        <v>15</v>
      </c>
      <c r="E28" s="242" t="s">
        <v>453</v>
      </c>
      <c r="F28" s="288"/>
      <c r="G28" s="274">
        <f>C28</f>
        <v>16965</v>
      </c>
      <c r="H28" s="288"/>
      <c r="I28" s="288"/>
      <c r="J28" s="288"/>
      <c r="K28" s="274">
        <f>C28</f>
        <v>16965</v>
      </c>
      <c r="L28" s="274"/>
      <c r="M28" s="288"/>
      <c r="N28" s="288"/>
      <c r="O28" s="274">
        <f>C28</f>
        <v>16965</v>
      </c>
      <c r="P28" s="288"/>
      <c r="Q28" s="288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  <c r="DL28" s="267"/>
      <c r="DM28" s="267"/>
      <c r="DN28" s="267"/>
      <c r="DO28" s="267"/>
      <c r="DP28" s="267"/>
      <c r="DQ28" s="267"/>
      <c r="DR28" s="267"/>
      <c r="DS28" s="267"/>
      <c r="DT28" s="267"/>
      <c r="DU28" s="267"/>
      <c r="DV28" s="267"/>
      <c r="DW28" s="267"/>
      <c r="DX28" s="267"/>
      <c r="DY28" s="267"/>
      <c r="DZ28" s="267"/>
      <c r="EA28" s="267"/>
      <c r="EB28" s="267"/>
      <c r="EC28" s="267"/>
      <c r="ED28" s="267"/>
      <c r="EE28" s="267"/>
      <c r="EF28" s="267"/>
      <c r="EG28" s="267"/>
      <c r="EH28" s="267"/>
      <c r="EI28" s="267"/>
      <c r="EJ28" s="267"/>
      <c r="EK28" s="267"/>
      <c r="EL28" s="267"/>
      <c r="EM28" s="267"/>
      <c r="EN28" s="267"/>
      <c r="EO28" s="267"/>
      <c r="EP28" s="267"/>
      <c r="EQ28" s="267"/>
      <c r="ER28" s="267"/>
      <c r="ES28" s="267"/>
      <c r="ET28" s="267"/>
      <c r="EU28" s="267"/>
      <c r="EV28" s="267"/>
      <c r="EW28" s="267"/>
      <c r="EX28" s="267"/>
      <c r="EY28" s="267"/>
      <c r="EZ28" s="267"/>
      <c r="FA28" s="267"/>
      <c r="FB28" s="267"/>
      <c r="FC28" s="267"/>
      <c r="FD28" s="267"/>
      <c r="FE28" s="267"/>
      <c r="FF28" s="267"/>
      <c r="FG28" s="267"/>
      <c r="FH28" s="267"/>
      <c r="FI28" s="267"/>
      <c r="FJ28" s="267"/>
      <c r="FK28" s="267"/>
      <c r="FL28" s="267"/>
      <c r="FM28" s="267"/>
      <c r="FN28" s="267"/>
      <c r="FO28" s="267"/>
      <c r="FP28" s="267"/>
      <c r="FQ28" s="267"/>
      <c r="FR28" s="267"/>
      <c r="FS28" s="267"/>
      <c r="FT28" s="267"/>
      <c r="FU28" s="267"/>
      <c r="FV28" s="267"/>
      <c r="FW28" s="267"/>
      <c r="FX28" s="267"/>
      <c r="FY28" s="267"/>
      <c r="FZ28" s="267"/>
      <c r="GA28" s="267"/>
      <c r="GB28" s="267"/>
      <c r="GC28" s="267"/>
      <c r="GD28" s="267"/>
      <c r="GE28" s="267"/>
      <c r="GF28" s="267"/>
      <c r="GG28" s="267"/>
      <c r="GH28" s="267"/>
      <c r="GI28" s="267"/>
      <c r="GJ28" s="267"/>
      <c r="GK28" s="267"/>
      <c r="GL28" s="267"/>
      <c r="GM28" s="267"/>
      <c r="GN28" s="267"/>
      <c r="GO28" s="267"/>
      <c r="GP28" s="267"/>
      <c r="GQ28" s="267"/>
      <c r="GR28" s="267"/>
      <c r="GS28" s="267"/>
      <c r="GT28" s="267"/>
      <c r="GU28" s="267"/>
      <c r="GV28" s="267"/>
      <c r="GW28" s="267"/>
      <c r="GX28" s="267"/>
      <c r="GY28" s="267"/>
      <c r="GZ28" s="267"/>
      <c r="HA28" s="267"/>
      <c r="HB28" s="267"/>
      <c r="HC28" s="267"/>
      <c r="HD28" s="267"/>
      <c r="HE28" s="267"/>
      <c r="HF28" s="267"/>
      <c r="HG28" s="267"/>
      <c r="HH28" s="267"/>
      <c r="HI28" s="267"/>
      <c r="HJ28" s="267"/>
      <c r="HK28" s="267"/>
      <c r="HL28" s="267"/>
      <c r="HM28" s="267"/>
      <c r="HN28" s="267"/>
      <c r="HO28" s="267"/>
    </row>
    <row r="29" spans="1:223" s="9" customFormat="1" ht="15" customHeight="1" x14ac:dyDescent="0.2">
      <c r="A29" s="267" t="s">
        <v>17</v>
      </c>
      <c r="B29" s="284" t="s">
        <v>8</v>
      </c>
      <c r="C29" s="285">
        <v>2800</v>
      </c>
      <c r="D29" s="285">
        <v>15</v>
      </c>
      <c r="E29" s="242" t="s">
        <v>453</v>
      </c>
      <c r="F29" s="288"/>
      <c r="G29" s="274">
        <f>C29</f>
        <v>2800</v>
      </c>
      <c r="H29" s="288"/>
      <c r="I29" s="288"/>
      <c r="J29" s="288"/>
      <c r="K29" s="274">
        <f>C29</f>
        <v>2800</v>
      </c>
      <c r="L29" s="274"/>
      <c r="M29" s="288"/>
      <c r="N29" s="288"/>
      <c r="O29" s="274">
        <f>C29</f>
        <v>2800</v>
      </c>
      <c r="P29" s="288"/>
      <c r="Q29" s="288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7"/>
      <c r="DK29" s="267"/>
      <c r="DL29" s="267"/>
      <c r="DM29" s="267"/>
      <c r="DN29" s="267"/>
      <c r="DO29" s="267"/>
      <c r="DP29" s="267"/>
      <c r="DQ29" s="267"/>
      <c r="DR29" s="267"/>
      <c r="DS29" s="267"/>
      <c r="DT29" s="267"/>
      <c r="DU29" s="267"/>
      <c r="DV29" s="267"/>
      <c r="DW29" s="267"/>
      <c r="DX29" s="267"/>
      <c r="DY29" s="267"/>
      <c r="DZ29" s="267"/>
      <c r="EA29" s="267"/>
      <c r="EB29" s="267"/>
      <c r="EC29" s="267"/>
      <c r="ED29" s="267"/>
      <c r="EE29" s="267"/>
      <c r="EF29" s="267"/>
      <c r="EG29" s="267"/>
      <c r="EH29" s="267"/>
      <c r="EI29" s="267"/>
      <c r="EJ29" s="267"/>
      <c r="EK29" s="267"/>
      <c r="EL29" s="267"/>
      <c r="EM29" s="267"/>
      <c r="EN29" s="267"/>
      <c r="EO29" s="267"/>
      <c r="EP29" s="267"/>
      <c r="EQ29" s="267"/>
      <c r="ER29" s="267"/>
      <c r="ES29" s="267"/>
      <c r="ET29" s="267"/>
      <c r="EU29" s="267"/>
      <c r="EV29" s="267"/>
      <c r="EW29" s="267"/>
      <c r="EX29" s="267"/>
      <c r="EY29" s="267"/>
      <c r="EZ29" s="267"/>
      <c r="FA29" s="267"/>
      <c r="FB29" s="267"/>
      <c r="FC29" s="267"/>
      <c r="FD29" s="267"/>
      <c r="FE29" s="267"/>
      <c r="FF29" s="267"/>
      <c r="FG29" s="267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  <c r="GV29" s="267"/>
      <c r="GW29" s="267"/>
      <c r="GX29" s="267"/>
      <c r="GY29" s="267"/>
      <c r="GZ29" s="267"/>
      <c r="HA29" s="267"/>
      <c r="HB29" s="267"/>
      <c r="HC29" s="267"/>
      <c r="HD29" s="267"/>
      <c r="HE29" s="267"/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</row>
    <row r="30" spans="1:223" s="9" customFormat="1" ht="15" customHeight="1" x14ac:dyDescent="0.2">
      <c r="A30" s="267" t="s">
        <v>478</v>
      </c>
      <c r="B30" s="284" t="s">
        <v>475</v>
      </c>
      <c r="C30" s="285">
        <v>800</v>
      </c>
      <c r="D30" s="285">
        <v>18</v>
      </c>
      <c r="E30" s="241" t="s">
        <v>479</v>
      </c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67"/>
      <c r="EI30" s="267"/>
      <c r="EJ30" s="267"/>
      <c r="EK30" s="267"/>
      <c r="EL30" s="267"/>
      <c r="EM30" s="267"/>
      <c r="EN30" s="267"/>
      <c r="EO30" s="267"/>
      <c r="EP30" s="267"/>
      <c r="EQ30" s="267"/>
      <c r="ER30" s="267"/>
      <c r="ES30" s="267"/>
      <c r="ET30" s="267"/>
      <c r="EU30" s="267"/>
      <c r="EV30" s="267"/>
      <c r="EW30" s="267"/>
      <c r="EX30" s="267"/>
      <c r="EY30" s="267"/>
      <c r="EZ30" s="267"/>
      <c r="FA30" s="267"/>
      <c r="FB30" s="267"/>
      <c r="FC30" s="267"/>
      <c r="FD30" s="267"/>
      <c r="FE30" s="267"/>
      <c r="FF30" s="267"/>
      <c r="FG30" s="267"/>
      <c r="FH30" s="267"/>
      <c r="FI30" s="267"/>
      <c r="FJ30" s="267"/>
      <c r="FK30" s="267"/>
      <c r="FL30" s="267"/>
      <c r="FM30" s="267"/>
      <c r="FN30" s="267"/>
      <c r="FO30" s="267"/>
      <c r="FP30" s="267"/>
      <c r="FQ30" s="267"/>
      <c r="FR30" s="267"/>
      <c r="FS30" s="267"/>
      <c r="FT30" s="267"/>
      <c r="FU30" s="267"/>
      <c r="FV30" s="267"/>
      <c r="FW30" s="267"/>
      <c r="FX30" s="267"/>
      <c r="FY30" s="267"/>
      <c r="FZ30" s="267"/>
      <c r="GA30" s="267"/>
      <c r="GB30" s="267"/>
      <c r="GC30" s="267"/>
      <c r="GD30" s="267"/>
      <c r="GE30" s="267"/>
      <c r="GF30" s="267"/>
      <c r="GG30" s="267"/>
      <c r="GH30" s="267"/>
      <c r="GI30" s="267"/>
      <c r="GJ30" s="267"/>
      <c r="GK30" s="267"/>
      <c r="GL30" s="267"/>
      <c r="GM30" s="267"/>
      <c r="GN30" s="267"/>
      <c r="GO30" s="267"/>
      <c r="GP30" s="267"/>
      <c r="GQ30" s="267"/>
      <c r="GR30" s="267"/>
      <c r="GS30" s="267"/>
      <c r="GT30" s="267"/>
      <c r="GU30" s="267"/>
      <c r="GV30" s="267"/>
      <c r="GW30" s="267"/>
      <c r="GX30" s="267"/>
      <c r="GY30" s="267"/>
      <c r="GZ30" s="267"/>
      <c r="HA30" s="267"/>
      <c r="HB30" s="267"/>
      <c r="HC30" s="267"/>
      <c r="HD30" s="267"/>
      <c r="HE30" s="267"/>
      <c r="HF30" s="267"/>
      <c r="HG30" s="267"/>
      <c r="HH30" s="267"/>
      <c r="HI30" s="267"/>
      <c r="HJ30" s="267"/>
      <c r="HK30" s="267"/>
      <c r="HL30" s="267"/>
      <c r="HM30" s="267"/>
      <c r="HN30" s="267"/>
      <c r="HO30" s="267"/>
    </row>
    <row r="31" spans="1:223" s="9" customFormat="1" ht="15" customHeight="1" x14ac:dyDescent="0.2">
      <c r="A31" s="267" t="s">
        <v>464</v>
      </c>
      <c r="B31" s="284" t="s">
        <v>8</v>
      </c>
      <c r="C31" s="285">
        <v>540</v>
      </c>
      <c r="D31" s="285">
        <v>22</v>
      </c>
      <c r="E31" s="242" t="s">
        <v>465</v>
      </c>
      <c r="F31" s="274"/>
      <c r="G31" s="274"/>
      <c r="H31" s="274">
        <f t="shared" ref="H31:H40" si="20">C31</f>
        <v>540</v>
      </c>
      <c r="I31" s="274"/>
      <c r="J31" s="274"/>
      <c r="K31" s="274"/>
      <c r="L31" s="274">
        <f t="shared" ref="L31:L37" si="21">C31</f>
        <v>540</v>
      </c>
      <c r="M31" s="274"/>
      <c r="N31" s="274"/>
      <c r="O31" s="274"/>
      <c r="P31" s="274"/>
      <c r="Q31" s="274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7"/>
      <c r="EY31" s="267"/>
      <c r="EZ31" s="267"/>
      <c r="FA31" s="267"/>
      <c r="FB31" s="267"/>
      <c r="FC31" s="267"/>
      <c r="FD31" s="267"/>
      <c r="FE31" s="267"/>
      <c r="FF31" s="267"/>
      <c r="FG31" s="267"/>
      <c r="FH31" s="267"/>
      <c r="FI31" s="267"/>
      <c r="FJ31" s="267"/>
      <c r="FK31" s="267"/>
      <c r="FL31" s="267"/>
      <c r="FM31" s="267"/>
      <c r="FN31" s="267"/>
      <c r="FO31" s="267"/>
      <c r="FP31" s="267"/>
      <c r="FQ31" s="267"/>
      <c r="FR31" s="267"/>
      <c r="FS31" s="267"/>
      <c r="FT31" s="267"/>
      <c r="FU31" s="267"/>
      <c r="FV31" s="267"/>
      <c r="FW31" s="267"/>
      <c r="FX31" s="267"/>
      <c r="FY31" s="267"/>
      <c r="FZ31" s="267"/>
      <c r="GA31" s="267"/>
      <c r="GB31" s="267"/>
      <c r="GC31" s="267"/>
      <c r="GD31" s="267"/>
      <c r="GE31" s="267"/>
      <c r="GF31" s="267"/>
      <c r="GG31" s="267"/>
      <c r="GH31" s="267"/>
      <c r="GI31" s="267"/>
      <c r="GJ31" s="267"/>
      <c r="GK31" s="267"/>
      <c r="GL31" s="267"/>
      <c r="GM31" s="267"/>
      <c r="GN31" s="267"/>
      <c r="GO31" s="267"/>
      <c r="GP31" s="267"/>
      <c r="GQ31" s="267"/>
      <c r="GR31" s="267"/>
      <c r="GS31" s="267"/>
      <c r="GT31" s="267"/>
      <c r="GU31" s="267"/>
      <c r="GV31" s="267"/>
      <c r="GW31" s="267"/>
      <c r="GX31" s="267"/>
      <c r="GY31" s="267"/>
      <c r="GZ31" s="267"/>
      <c r="HA31" s="267"/>
      <c r="HB31" s="267"/>
      <c r="HC31" s="267"/>
      <c r="HD31" s="267"/>
      <c r="HE31" s="267"/>
      <c r="HF31" s="267"/>
      <c r="HG31" s="267"/>
      <c r="HH31" s="267"/>
      <c r="HI31" s="267"/>
      <c r="HJ31" s="267"/>
      <c r="HK31" s="267"/>
      <c r="HL31" s="267"/>
      <c r="HM31" s="267"/>
      <c r="HN31" s="267"/>
      <c r="HO31" s="267"/>
    </row>
    <row r="32" spans="1:223" s="9" customFormat="1" ht="15" customHeight="1" x14ac:dyDescent="0.2">
      <c r="A32" s="267" t="s">
        <v>468</v>
      </c>
      <c r="B32" s="284" t="s">
        <v>8</v>
      </c>
      <c r="C32" s="285">
        <v>300</v>
      </c>
      <c r="D32" s="285">
        <v>22</v>
      </c>
      <c r="E32" s="242" t="s">
        <v>465</v>
      </c>
      <c r="F32" s="274"/>
      <c r="G32" s="274"/>
      <c r="H32" s="274">
        <f t="shared" si="20"/>
        <v>300</v>
      </c>
      <c r="I32" s="274"/>
      <c r="J32" s="274"/>
      <c r="K32" s="274"/>
      <c r="L32" s="274">
        <f t="shared" si="21"/>
        <v>300</v>
      </c>
      <c r="M32" s="274"/>
      <c r="N32" s="274"/>
      <c r="O32" s="274"/>
      <c r="P32" s="274"/>
      <c r="Q32" s="274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7"/>
      <c r="EN32" s="267"/>
      <c r="EO32" s="267"/>
      <c r="EP32" s="267"/>
      <c r="EQ32" s="267"/>
      <c r="ER32" s="267"/>
      <c r="ES32" s="267"/>
      <c r="ET32" s="267"/>
      <c r="EU32" s="267"/>
      <c r="EV32" s="267"/>
      <c r="EW32" s="267"/>
      <c r="EX32" s="267"/>
      <c r="EY32" s="267"/>
      <c r="EZ32" s="267"/>
      <c r="FA32" s="267"/>
      <c r="FB32" s="267"/>
      <c r="FC32" s="267"/>
      <c r="FD32" s="267"/>
      <c r="FE32" s="267"/>
      <c r="FF32" s="267"/>
      <c r="FG32" s="267"/>
      <c r="FH32" s="267"/>
      <c r="FI32" s="267"/>
      <c r="FJ32" s="267"/>
      <c r="FK32" s="267"/>
      <c r="FL32" s="267"/>
      <c r="FM32" s="267"/>
      <c r="FN32" s="267"/>
      <c r="FO32" s="267"/>
      <c r="FP32" s="267"/>
      <c r="FQ32" s="267"/>
      <c r="FR32" s="267"/>
      <c r="FS32" s="267"/>
      <c r="FT32" s="267"/>
      <c r="FU32" s="267"/>
      <c r="FV32" s="267"/>
      <c r="FW32" s="267"/>
      <c r="FX32" s="267"/>
      <c r="FY32" s="267"/>
      <c r="FZ32" s="267"/>
      <c r="GA32" s="267"/>
      <c r="GB32" s="267"/>
      <c r="GC32" s="267"/>
      <c r="GD32" s="267"/>
      <c r="GE32" s="267"/>
      <c r="GF32" s="267"/>
      <c r="GG32" s="267"/>
      <c r="GH32" s="267"/>
      <c r="GI32" s="267"/>
      <c r="GJ32" s="267"/>
      <c r="GK32" s="267"/>
      <c r="GL32" s="267"/>
      <c r="GM32" s="267"/>
      <c r="GN32" s="267"/>
      <c r="GO32" s="267"/>
      <c r="GP32" s="267"/>
      <c r="GQ32" s="267"/>
      <c r="GR32" s="267"/>
      <c r="GS32" s="267"/>
      <c r="GT32" s="267"/>
      <c r="GU32" s="267"/>
      <c r="GV32" s="267"/>
      <c r="GW32" s="267"/>
      <c r="GX32" s="267"/>
      <c r="GY32" s="267"/>
      <c r="GZ32" s="267"/>
      <c r="HA32" s="267"/>
      <c r="HB32" s="267"/>
      <c r="HC32" s="267"/>
      <c r="HD32" s="267"/>
      <c r="HE32" s="267"/>
      <c r="HF32" s="267"/>
      <c r="HG32" s="267"/>
      <c r="HH32" s="267"/>
      <c r="HI32" s="267"/>
      <c r="HJ32" s="267"/>
      <c r="HK32" s="267"/>
      <c r="HL32" s="267"/>
      <c r="HM32" s="267"/>
      <c r="HN32" s="267"/>
      <c r="HO32" s="267"/>
    </row>
    <row r="33" spans="1:223" s="9" customFormat="1" ht="15" customHeight="1" x14ac:dyDescent="0.2">
      <c r="A33" s="267" t="s">
        <v>477</v>
      </c>
      <c r="B33" s="284" t="s">
        <v>8</v>
      </c>
      <c r="C33" s="285">
        <v>500</v>
      </c>
      <c r="D33" s="285">
        <v>22</v>
      </c>
      <c r="E33" s="242" t="s">
        <v>465</v>
      </c>
      <c r="F33" s="274"/>
      <c r="G33" s="274"/>
      <c r="H33" s="274">
        <f t="shared" si="20"/>
        <v>500</v>
      </c>
      <c r="I33" s="274"/>
      <c r="J33" s="274"/>
      <c r="K33" s="274"/>
      <c r="L33" s="274">
        <f t="shared" si="21"/>
        <v>500</v>
      </c>
      <c r="M33" s="274"/>
      <c r="N33" s="274"/>
      <c r="O33" s="274"/>
      <c r="P33" s="274"/>
      <c r="Q33" s="274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267"/>
      <c r="EU33" s="267"/>
      <c r="EV33" s="267"/>
      <c r="EW33" s="267"/>
      <c r="EX33" s="267"/>
      <c r="EY33" s="267"/>
      <c r="EZ33" s="267"/>
      <c r="FA33" s="267"/>
      <c r="FB33" s="267"/>
      <c r="FC33" s="267"/>
      <c r="FD33" s="267"/>
      <c r="FE33" s="267"/>
      <c r="FF33" s="267"/>
      <c r="FG33" s="267"/>
      <c r="FH33" s="267"/>
      <c r="FI33" s="267"/>
      <c r="FJ33" s="267"/>
      <c r="FK33" s="267"/>
      <c r="FL33" s="267"/>
      <c r="FM33" s="267"/>
      <c r="FN33" s="267"/>
      <c r="FO33" s="267"/>
      <c r="FP33" s="267"/>
      <c r="FQ33" s="267"/>
      <c r="FR33" s="267"/>
      <c r="FS33" s="267"/>
      <c r="FT33" s="267"/>
      <c r="FU33" s="267"/>
      <c r="FV33" s="267"/>
      <c r="FW33" s="267"/>
      <c r="FX33" s="267"/>
      <c r="FY33" s="267"/>
      <c r="FZ33" s="267"/>
      <c r="GA33" s="267"/>
      <c r="GB33" s="267"/>
      <c r="GC33" s="267"/>
      <c r="GD33" s="267"/>
      <c r="GE33" s="267"/>
      <c r="GF33" s="267"/>
      <c r="GG33" s="267"/>
      <c r="GH33" s="267"/>
      <c r="GI33" s="267"/>
      <c r="GJ33" s="267"/>
      <c r="GK33" s="267"/>
      <c r="GL33" s="267"/>
      <c r="GM33" s="267"/>
      <c r="GN33" s="267"/>
      <c r="GO33" s="267"/>
      <c r="GP33" s="267"/>
      <c r="GQ33" s="267"/>
      <c r="GR33" s="267"/>
      <c r="GS33" s="267"/>
      <c r="GT33" s="267"/>
      <c r="GU33" s="267"/>
      <c r="GV33" s="267"/>
      <c r="GW33" s="267"/>
      <c r="GX33" s="267"/>
      <c r="GY33" s="267"/>
      <c r="GZ33" s="267"/>
      <c r="HA33" s="267"/>
      <c r="HB33" s="267"/>
      <c r="HC33" s="267"/>
      <c r="HD33" s="267"/>
      <c r="HE33" s="267"/>
      <c r="HF33" s="267"/>
      <c r="HG33" s="267"/>
      <c r="HH33" s="267"/>
      <c r="HI33" s="267"/>
      <c r="HJ33" s="267"/>
      <c r="HK33" s="267"/>
      <c r="HL33" s="267"/>
      <c r="HM33" s="267"/>
      <c r="HN33" s="267"/>
      <c r="HO33" s="267"/>
    </row>
    <row r="34" spans="1:223" s="9" customFormat="1" ht="15" customHeight="1" x14ac:dyDescent="0.2">
      <c r="A34" s="267" t="s">
        <v>692</v>
      </c>
      <c r="B34" s="284" t="s">
        <v>8</v>
      </c>
      <c r="C34" s="285">
        <v>590</v>
      </c>
      <c r="D34" s="285">
        <v>22</v>
      </c>
      <c r="E34" s="242" t="s">
        <v>722</v>
      </c>
      <c r="F34" s="274"/>
      <c r="G34" s="274"/>
      <c r="H34" s="274">
        <f t="shared" si="20"/>
        <v>590</v>
      </c>
      <c r="I34" s="274"/>
      <c r="J34" s="274"/>
      <c r="K34" s="274"/>
      <c r="L34" s="274">
        <f t="shared" si="21"/>
        <v>590</v>
      </c>
      <c r="M34" s="274"/>
      <c r="N34" s="274"/>
      <c r="O34" s="274"/>
      <c r="P34" s="274"/>
      <c r="Q34" s="274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267"/>
      <c r="EH34" s="267"/>
      <c r="EI34" s="267"/>
      <c r="EJ34" s="267"/>
      <c r="EK34" s="267"/>
      <c r="EL34" s="267"/>
      <c r="EM34" s="267"/>
      <c r="EN34" s="267"/>
      <c r="EO34" s="267"/>
      <c r="EP34" s="267"/>
      <c r="EQ34" s="267"/>
      <c r="ER34" s="267"/>
      <c r="ES34" s="267"/>
      <c r="ET34" s="267"/>
      <c r="EU34" s="267"/>
      <c r="EV34" s="267"/>
      <c r="EW34" s="267"/>
      <c r="EX34" s="267"/>
      <c r="EY34" s="267"/>
      <c r="EZ34" s="267"/>
      <c r="FA34" s="267"/>
      <c r="FB34" s="267"/>
      <c r="FC34" s="267"/>
      <c r="FD34" s="267"/>
      <c r="FE34" s="267"/>
      <c r="FF34" s="267"/>
      <c r="FG34" s="267"/>
      <c r="FH34" s="267"/>
      <c r="FI34" s="267"/>
      <c r="FJ34" s="267"/>
      <c r="FK34" s="267"/>
      <c r="FL34" s="267"/>
      <c r="FM34" s="267"/>
      <c r="FN34" s="267"/>
      <c r="FO34" s="267"/>
      <c r="FP34" s="267"/>
      <c r="FQ34" s="267"/>
      <c r="FR34" s="267"/>
      <c r="FS34" s="267"/>
      <c r="FT34" s="267"/>
      <c r="FU34" s="267"/>
      <c r="FV34" s="267"/>
      <c r="FW34" s="267"/>
      <c r="FX34" s="267"/>
      <c r="FY34" s="267"/>
      <c r="FZ34" s="267"/>
      <c r="GA34" s="267"/>
      <c r="GB34" s="267"/>
      <c r="GC34" s="267"/>
      <c r="GD34" s="267"/>
      <c r="GE34" s="267"/>
      <c r="GF34" s="267"/>
      <c r="GG34" s="267"/>
      <c r="GH34" s="267"/>
      <c r="GI34" s="267"/>
      <c r="GJ34" s="267"/>
      <c r="GK34" s="267"/>
      <c r="GL34" s="267"/>
      <c r="GM34" s="267"/>
      <c r="GN34" s="267"/>
      <c r="GO34" s="267"/>
      <c r="GP34" s="267"/>
      <c r="GQ34" s="267"/>
      <c r="GR34" s="267"/>
      <c r="GS34" s="267"/>
      <c r="GT34" s="267"/>
      <c r="GU34" s="267"/>
      <c r="GV34" s="267"/>
      <c r="GW34" s="267"/>
      <c r="GX34" s="267"/>
      <c r="GY34" s="267"/>
      <c r="GZ34" s="267"/>
      <c r="HA34" s="267"/>
      <c r="HB34" s="267"/>
      <c r="HC34" s="267"/>
      <c r="HD34" s="267"/>
      <c r="HE34" s="267"/>
      <c r="HF34" s="267"/>
      <c r="HG34" s="267"/>
      <c r="HH34" s="267"/>
      <c r="HI34" s="267"/>
      <c r="HJ34" s="267"/>
      <c r="HK34" s="267"/>
      <c r="HL34" s="267"/>
      <c r="HM34" s="267"/>
      <c r="HN34" s="267"/>
      <c r="HO34" s="267"/>
    </row>
    <row r="35" spans="1:223" s="9" customFormat="1" ht="15" customHeight="1" x14ac:dyDescent="0.2">
      <c r="A35" s="267" t="s">
        <v>693</v>
      </c>
      <c r="B35" s="284" t="s">
        <v>8</v>
      </c>
      <c r="C35" s="285">
        <v>1444</v>
      </c>
      <c r="D35" s="285">
        <v>22</v>
      </c>
      <c r="E35" s="242" t="s">
        <v>723</v>
      </c>
      <c r="F35" s="274"/>
      <c r="G35" s="274"/>
      <c r="H35" s="274">
        <f t="shared" si="20"/>
        <v>1444</v>
      </c>
      <c r="I35" s="274"/>
      <c r="J35" s="274"/>
      <c r="K35" s="274"/>
      <c r="L35" s="274">
        <f t="shared" si="21"/>
        <v>1444</v>
      </c>
      <c r="M35" s="274"/>
      <c r="N35" s="274"/>
      <c r="O35" s="274"/>
      <c r="P35" s="274"/>
      <c r="Q35" s="274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7"/>
      <c r="DW35" s="267"/>
      <c r="DX35" s="267"/>
      <c r="DY35" s="267"/>
      <c r="DZ35" s="267"/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7"/>
      <c r="EP35" s="267"/>
      <c r="EQ35" s="267"/>
      <c r="ER35" s="267"/>
      <c r="ES35" s="267"/>
      <c r="ET35" s="267"/>
      <c r="EU35" s="267"/>
      <c r="EV35" s="267"/>
      <c r="EW35" s="267"/>
      <c r="EX35" s="267"/>
      <c r="EY35" s="267"/>
      <c r="EZ35" s="267"/>
      <c r="FA35" s="267"/>
      <c r="FB35" s="267"/>
      <c r="FC35" s="267"/>
      <c r="FD35" s="267"/>
      <c r="FE35" s="267"/>
      <c r="FF35" s="267"/>
      <c r="FG35" s="267"/>
      <c r="FH35" s="267"/>
      <c r="FI35" s="267"/>
      <c r="FJ35" s="267"/>
      <c r="FK35" s="267"/>
      <c r="FL35" s="267"/>
      <c r="FM35" s="267"/>
      <c r="FN35" s="267"/>
      <c r="FO35" s="267"/>
      <c r="FP35" s="267"/>
      <c r="FQ35" s="267"/>
      <c r="FR35" s="267"/>
      <c r="FS35" s="267"/>
      <c r="FT35" s="267"/>
      <c r="FU35" s="267"/>
      <c r="FV35" s="267"/>
      <c r="FW35" s="267"/>
      <c r="FX35" s="267"/>
      <c r="FY35" s="267"/>
      <c r="FZ35" s="267"/>
      <c r="GA35" s="267"/>
      <c r="GB35" s="267"/>
      <c r="GC35" s="267"/>
      <c r="GD35" s="267"/>
      <c r="GE35" s="267"/>
      <c r="GF35" s="267"/>
      <c r="GG35" s="267"/>
      <c r="GH35" s="267"/>
      <c r="GI35" s="267"/>
      <c r="GJ35" s="267"/>
      <c r="GK35" s="267"/>
      <c r="GL35" s="267"/>
      <c r="GM35" s="267"/>
      <c r="GN35" s="267"/>
      <c r="GO35" s="267"/>
      <c r="GP35" s="267"/>
      <c r="GQ35" s="267"/>
      <c r="GR35" s="267"/>
      <c r="GS35" s="267"/>
      <c r="GT35" s="267"/>
      <c r="GU35" s="267"/>
      <c r="GV35" s="267"/>
      <c r="GW35" s="267"/>
      <c r="GX35" s="267"/>
      <c r="GY35" s="267"/>
      <c r="GZ35" s="267"/>
      <c r="HA35" s="267"/>
      <c r="HB35" s="267"/>
      <c r="HC35" s="267"/>
      <c r="HD35" s="267"/>
      <c r="HE35" s="267"/>
      <c r="HF35" s="267"/>
      <c r="HG35" s="267"/>
      <c r="HH35" s="267"/>
      <c r="HI35" s="267"/>
      <c r="HJ35" s="267"/>
      <c r="HK35" s="267"/>
      <c r="HL35" s="267"/>
      <c r="HM35" s="267"/>
      <c r="HN35" s="267"/>
      <c r="HO35" s="267"/>
    </row>
    <row r="36" spans="1:223" s="9" customFormat="1" ht="15" customHeight="1" x14ac:dyDescent="0.2">
      <c r="A36" s="267" t="s">
        <v>694</v>
      </c>
      <c r="B36" s="284" t="s">
        <v>8</v>
      </c>
      <c r="C36" s="285">
        <v>934</v>
      </c>
      <c r="D36" s="285">
        <v>22</v>
      </c>
      <c r="E36" s="242" t="s">
        <v>723</v>
      </c>
      <c r="F36" s="274"/>
      <c r="G36" s="274"/>
      <c r="H36" s="274">
        <f t="shared" si="20"/>
        <v>934</v>
      </c>
      <c r="I36" s="274"/>
      <c r="J36" s="274"/>
      <c r="K36" s="274"/>
      <c r="L36" s="274">
        <f t="shared" si="21"/>
        <v>934</v>
      </c>
      <c r="M36" s="274"/>
      <c r="N36" s="274"/>
      <c r="O36" s="274"/>
      <c r="P36" s="274"/>
      <c r="Q36" s="274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7"/>
      <c r="DR36" s="267"/>
      <c r="DS36" s="267"/>
      <c r="DT36" s="267"/>
      <c r="DU36" s="267"/>
      <c r="DV36" s="267"/>
      <c r="DW36" s="267"/>
      <c r="DX36" s="267"/>
      <c r="DY36" s="267"/>
      <c r="DZ36" s="267"/>
      <c r="EA36" s="267"/>
      <c r="EB36" s="267"/>
      <c r="EC36" s="267"/>
      <c r="ED36" s="267"/>
      <c r="EE36" s="267"/>
      <c r="EF36" s="267"/>
      <c r="EG36" s="267"/>
      <c r="EH36" s="267"/>
      <c r="EI36" s="267"/>
      <c r="EJ36" s="267"/>
      <c r="EK36" s="267"/>
      <c r="EL36" s="267"/>
      <c r="EM36" s="267"/>
      <c r="EN36" s="267"/>
      <c r="EO36" s="267"/>
      <c r="EP36" s="267"/>
      <c r="EQ36" s="267"/>
      <c r="ER36" s="267"/>
      <c r="ES36" s="267"/>
      <c r="ET36" s="267"/>
      <c r="EU36" s="267"/>
      <c r="EV36" s="267"/>
      <c r="EW36" s="267"/>
      <c r="EX36" s="267"/>
      <c r="EY36" s="267"/>
      <c r="EZ36" s="267"/>
      <c r="FA36" s="267"/>
      <c r="FB36" s="267"/>
      <c r="FC36" s="267"/>
      <c r="FD36" s="267"/>
      <c r="FE36" s="267"/>
      <c r="FF36" s="267"/>
      <c r="FG36" s="267"/>
      <c r="FH36" s="267"/>
      <c r="FI36" s="267"/>
      <c r="FJ36" s="267"/>
      <c r="FK36" s="267"/>
      <c r="FL36" s="267"/>
      <c r="FM36" s="267"/>
      <c r="FN36" s="267"/>
      <c r="FO36" s="267"/>
      <c r="FP36" s="267"/>
      <c r="FQ36" s="267"/>
      <c r="FR36" s="267"/>
      <c r="FS36" s="267"/>
      <c r="FT36" s="267"/>
      <c r="FU36" s="267"/>
      <c r="FV36" s="267"/>
      <c r="FW36" s="267"/>
      <c r="FX36" s="267"/>
      <c r="FY36" s="267"/>
      <c r="FZ36" s="267"/>
      <c r="GA36" s="267"/>
      <c r="GB36" s="267"/>
      <c r="GC36" s="267"/>
      <c r="GD36" s="267"/>
      <c r="GE36" s="267"/>
      <c r="GF36" s="267"/>
      <c r="GG36" s="267"/>
      <c r="GH36" s="267"/>
      <c r="GI36" s="267"/>
      <c r="GJ36" s="267"/>
      <c r="GK36" s="267"/>
      <c r="GL36" s="267"/>
      <c r="GM36" s="267"/>
      <c r="GN36" s="267"/>
      <c r="GO36" s="267"/>
      <c r="GP36" s="267"/>
      <c r="GQ36" s="267"/>
      <c r="GR36" s="267"/>
      <c r="GS36" s="267"/>
      <c r="GT36" s="267"/>
      <c r="GU36" s="267"/>
      <c r="GV36" s="267"/>
      <c r="GW36" s="267"/>
      <c r="GX36" s="267"/>
      <c r="GY36" s="267"/>
      <c r="GZ36" s="267"/>
      <c r="HA36" s="267"/>
      <c r="HB36" s="267"/>
      <c r="HC36" s="267"/>
      <c r="HD36" s="267"/>
      <c r="HE36" s="267"/>
      <c r="HF36" s="267"/>
      <c r="HG36" s="267"/>
      <c r="HH36" s="267"/>
      <c r="HI36" s="267"/>
      <c r="HJ36" s="267"/>
      <c r="HK36" s="267"/>
      <c r="HL36" s="267"/>
      <c r="HM36" s="267"/>
      <c r="HN36" s="267"/>
      <c r="HO36" s="267"/>
    </row>
    <row r="37" spans="1:223" s="9" customFormat="1" ht="15" customHeight="1" x14ac:dyDescent="0.2">
      <c r="A37" s="267" t="s">
        <v>695</v>
      </c>
      <c r="B37" s="284" t="s">
        <v>8</v>
      </c>
      <c r="C37" s="285">
        <v>7777</v>
      </c>
      <c r="D37" s="285">
        <v>22</v>
      </c>
      <c r="E37" s="242" t="s">
        <v>724</v>
      </c>
      <c r="F37" s="274"/>
      <c r="G37" s="274"/>
      <c r="H37" s="274">
        <f t="shared" si="20"/>
        <v>7777</v>
      </c>
      <c r="I37" s="274"/>
      <c r="J37" s="274"/>
      <c r="K37" s="274"/>
      <c r="L37" s="274">
        <f t="shared" si="21"/>
        <v>7777</v>
      </c>
      <c r="M37" s="274"/>
      <c r="N37" s="274"/>
      <c r="O37" s="274"/>
      <c r="P37" s="274"/>
      <c r="Q37" s="274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7"/>
      <c r="EN37" s="267"/>
      <c r="EO37" s="267"/>
      <c r="EP37" s="267"/>
      <c r="EQ37" s="267"/>
      <c r="ER37" s="267"/>
      <c r="ES37" s="267"/>
      <c r="ET37" s="267"/>
      <c r="EU37" s="267"/>
      <c r="EV37" s="267"/>
      <c r="EW37" s="267"/>
      <c r="EX37" s="267"/>
      <c r="EY37" s="267"/>
      <c r="EZ37" s="267"/>
      <c r="FA37" s="267"/>
      <c r="FB37" s="267"/>
      <c r="FC37" s="267"/>
      <c r="FD37" s="267"/>
      <c r="FE37" s="267"/>
      <c r="FF37" s="267"/>
      <c r="FG37" s="267"/>
      <c r="FH37" s="267"/>
      <c r="FI37" s="267"/>
      <c r="FJ37" s="267"/>
      <c r="FK37" s="267"/>
      <c r="FL37" s="267"/>
      <c r="FM37" s="267"/>
      <c r="FN37" s="267"/>
      <c r="FO37" s="267"/>
      <c r="FP37" s="267"/>
      <c r="FQ37" s="267"/>
      <c r="FR37" s="267"/>
      <c r="FS37" s="267"/>
      <c r="FT37" s="267"/>
      <c r="FU37" s="267"/>
      <c r="FV37" s="267"/>
      <c r="FW37" s="267"/>
      <c r="FX37" s="267"/>
      <c r="FY37" s="267"/>
      <c r="FZ37" s="267"/>
      <c r="GA37" s="267"/>
      <c r="GB37" s="267"/>
      <c r="GC37" s="267"/>
      <c r="GD37" s="267"/>
      <c r="GE37" s="267"/>
      <c r="GF37" s="267"/>
      <c r="GG37" s="267"/>
      <c r="GH37" s="267"/>
      <c r="GI37" s="267"/>
      <c r="GJ37" s="267"/>
      <c r="GK37" s="267"/>
      <c r="GL37" s="267"/>
      <c r="GM37" s="267"/>
      <c r="GN37" s="267"/>
      <c r="GO37" s="267"/>
      <c r="GP37" s="267"/>
      <c r="GQ37" s="267"/>
      <c r="GR37" s="267"/>
      <c r="GS37" s="267"/>
      <c r="GT37" s="267"/>
      <c r="GU37" s="267"/>
      <c r="GV37" s="267"/>
      <c r="GW37" s="267"/>
      <c r="GX37" s="267"/>
      <c r="GY37" s="267"/>
      <c r="GZ37" s="267"/>
      <c r="HA37" s="267"/>
      <c r="HB37" s="267"/>
      <c r="HC37" s="267"/>
      <c r="HD37" s="267"/>
      <c r="HE37" s="267"/>
      <c r="HF37" s="267"/>
      <c r="HG37" s="267"/>
      <c r="HH37" s="267"/>
      <c r="HI37" s="267"/>
      <c r="HJ37" s="267"/>
      <c r="HK37" s="267"/>
      <c r="HL37" s="267"/>
      <c r="HM37" s="267"/>
      <c r="HN37" s="267"/>
      <c r="HO37" s="267"/>
    </row>
    <row r="38" spans="1:223" s="9" customFormat="1" ht="15" customHeight="1" x14ac:dyDescent="0.2">
      <c r="A38" s="286" t="s">
        <v>461</v>
      </c>
      <c r="B38" s="284" t="s">
        <v>8</v>
      </c>
      <c r="C38" s="285">
        <v>853.91</v>
      </c>
      <c r="D38" s="285">
        <v>25</v>
      </c>
      <c r="E38" s="241" t="s">
        <v>463</v>
      </c>
      <c r="F38" s="274"/>
      <c r="G38" s="274"/>
      <c r="H38" s="274">
        <f t="shared" si="20"/>
        <v>853.91</v>
      </c>
      <c r="I38" s="274"/>
      <c r="J38" s="274"/>
      <c r="K38" s="274"/>
      <c r="L38" s="274"/>
      <c r="M38" s="274"/>
      <c r="N38" s="274"/>
      <c r="O38" s="274"/>
      <c r="P38" s="274"/>
      <c r="Q38" s="274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</row>
    <row r="39" spans="1:223" s="9" customFormat="1" ht="15" customHeight="1" x14ac:dyDescent="0.2">
      <c r="A39" s="267" t="s">
        <v>462</v>
      </c>
      <c r="B39" s="284" t="s">
        <v>8</v>
      </c>
      <c r="C39" s="285">
        <v>439</v>
      </c>
      <c r="D39" s="285">
        <v>25</v>
      </c>
      <c r="E39" s="241" t="s">
        <v>463</v>
      </c>
      <c r="F39" s="274"/>
      <c r="G39" s="274"/>
      <c r="H39" s="274">
        <f t="shared" si="20"/>
        <v>439</v>
      </c>
      <c r="I39" s="274"/>
      <c r="J39" s="274"/>
      <c r="K39" s="274"/>
      <c r="L39" s="274"/>
      <c r="M39" s="274"/>
      <c r="N39" s="274"/>
      <c r="O39" s="274"/>
      <c r="P39" s="274"/>
      <c r="Q39" s="274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</row>
    <row r="40" spans="1:223" s="9" customFormat="1" ht="15" customHeight="1" x14ac:dyDescent="0.2">
      <c r="A40" s="267" t="s">
        <v>455</v>
      </c>
      <c r="B40" s="284" t="s">
        <v>8</v>
      </c>
      <c r="C40" s="285">
        <v>1500</v>
      </c>
      <c r="D40" s="285">
        <v>28</v>
      </c>
      <c r="E40" s="242" t="s">
        <v>456</v>
      </c>
      <c r="F40" s="288"/>
      <c r="G40" s="288"/>
      <c r="H40" s="274">
        <f t="shared" si="20"/>
        <v>1500</v>
      </c>
      <c r="I40" s="288"/>
      <c r="J40" s="288"/>
      <c r="K40" s="288"/>
      <c r="L40" s="288"/>
      <c r="M40" s="288">
        <f>C40</f>
        <v>1500</v>
      </c>
      <c r="N40" s="288"/>
      <c r="O40" s="288"/>
      <c r="P40" s="288"/>
      <c r="Q40" s="288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267"/>
      <c r="CP40" s="267"/>
      <c r="CQ40" s="267"/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67"/>
      <c r="DG40" s="267"/>
      <c r="DH40" s="267"/>
      <c r="DI40" s="267"/>
      <c r="DJ40" s="267"/>
      <c r="DK40" s="267"/>
      <c r="DL40" s="267"/>
      <c r="DM40" s="267"/>
      <c r="DN40" s="267"/>
      <c r="DO40" s="267"/>
      <c r="DP40" s="267"/>
      <c r="DQ40" s="267"/>
      <c r="DR40" s="267"/>
      <c r="DS40" s="267"/>
      <c r="DT40" s="267"/>
      <c r="DU40" s="267"/>
      <c r="DV40" s="267"/>
      <c r="DW40" s="267"/>
      <c r="DX40" s="267"/>
      <c r="DY40" s="267"/>
      <c r="DZ40" s="267"/>
      <c r="EA40" s="267"/>
      <c r="EB40" s="267"/>
      <c r="EC40" s="267"/>
      <c r="ED40" s="267"/>
      <c r="EE40" s="267"/>
      <c r="EF40" s="267"/>
      <c r="EG40" s="267"/>
      <c r="EH40" s="267"/>
      <c r="EI40" s="267"/>
      <c r="EJ40" s="267"/>
      <c r="EK40" s="267"/>
      <c r="EL40" s="267"/>
      <c r="EM40" s="267"/>
      <c r="EN40" s="267"/>
      <c r="EO40" s="267"/>
      <c r="EP40" s="267"/>
      <c r="EQ40" s="267"/>
      <c r="ER40" s="267"/>
      <c r="ES40" s="267"/>
      <c r="ET40" s="267"/>
      <c r="EU40" s="267"/>
      <c r="EV40" s="267"/>
      <c r="EW40" s="267"/>
      <c r="EX40" s="267"/>
      <c r="EY40" s="267"/>
      <c r="EZ40" s="267"/>
      <c r="FA40" s="267"/>
      <c r="FB40" s="267"/>
      <c r="FC40" s="267"/>
      <c r="FD40" s="267"/>
      <c r="FE40" s="267"/>
      <c r="FF40" s="267"/>
      <c r="FG40" s="267"/>
      <c r="FH40" s="267"/>
      <c r="FI40" s="267"/>
      <c r="FJ40" s="267"/>
      <c r="FK40" s="267"/>
      <c r="FL40" s="267"/>
      <c r="FM40" s="267"/>
      <c r="FN40" s="267"/>
      <c r="FO40" s="267"/>
      <c r="FP40" s="267"/>
      <c r="FQ40" s="267"/>
      <c r="FR40" s="267"/>
      <c r="FS40" s="267"/>
      <c r="FT40" s="267"/>
      <c r="FU40" s="267"/>
      <c r="FV40" s="267"/>
      <c r="FW40" s="267"/>
      <c r="FX40" s="267"/>
      <c r="FY40" s="267"/>
      <c r="FZ40" s="267"/>
      <c r="GA40" s="267"/>
      <c r="GB40" s="267"/>
      <c r="GC40" s="267"/>
      <c r="GD40" s="267"/>
      <c r="GE40" s="267"/>
      <c r="GF40" s="267"/>
      <c r="GG40" s="267"/>
      <c r="GH40" s="267"/>
      <c r="GI40" s="267"/>
      <c r="GJ40" s="267"/>
      <c r="GK40" s="267"/>
      <c r="GL40" s="267"/>
      <c r="GM40" s="267"/>
      <c r="GN40" s="267"/>
      <c r="GO40" s="267"/>
      <c r="GP40" s="267"/>
      <c r="GQ40" s="267"/>
      <c r="GR40" s="267"/>
      <c r="GS40" s="267"/>
      <c r="GT40" s="267"/>
      <c r="GU40" s="267"/>
      <c r="GV40" s="267"/>
      <c r="GW40" s="267"/>
      <c r="GX40" s="267"/>
      <c r="GY40" s="267"/>
      <c r="GZ40" s="267"/>
      <c r="HA40" s="267"/>
      <c r="HB40" s="267"/>
      <c r="HC40" s="267"/>
      <c r="HD40" s="267"/>
      <c r="HE40" s="267"/>
      <c r="HF40" s="267"/>
      <c r="HG40" s="267"/>
      <c r="HH40" s="267"/>
      <c r="HI40" s="267"/>
      <c r="HJ40" s="267"/>
      <c r="HK40" s="267"/>
      <c r="HL40" s="267"/>
      <c r="HM40" s="267"/>
      <c r="HN40" s="267"/>
      <c r="HO40" s="267"/>
    </row>
    <row r="41" spans="1:223" s="9" customFormat="1" ht="15" customHeight="1" x14ac:dyDescent="0.2">
      <c r="A41" s="286" t="s">
        <v>473</v>
      </c>
      <c r="B41" s="284" t="s">
        <v>8</v>
      </c>
      <c r="C41" s="285">
        <v>2100</v>
      </c>
      <c r="D41" s="285">
        <v>30</v>
      </c>
      <c r="E41" s="242" t="s">
        <v>467</v>
      </c>
      <c r="F41" s="274"/>
      <c r="G41" s="274"/>
      <c r="H41" s="274"/>
      <c r="I41" s="274">
        <f>C41</f>
        <v>2100</v>
      </c>
      <c r="J41" s="274"/>
      <c r="K41" s="274"/>
      <c r="L41" s="274"/>
      <c r="M41" s="274"/>
      <c r="N41" s="274">
        <f>C41</f>
        <v>2100</v>
      </c>
      <c r="O41" s="274"/>
      <c r="P41" s="274"/>
      <c r="Q41" s="274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  <c r="DU41" s="267"/>
      <c r="DV41" s="267"/>
      <c r="DW41" s="267"/>
      <c r="DX41" s="267"/>
      <c r="DY41" s="267"/>
      <c r="DZ41" s="267"/>
      <c r="EA41" s="267"/>
      <c r="EB41" s="267"/>
      <c r="EC41" s="267"/>
      <c r="ED41" s="267"/>
      <c r="EE41" s="267"/>
      <c r="EF41" s="267"/>
      <c r="EG41" s="267"/>
      <c r="EH41" s="267"/>
      <c r="EI41" s="267"/>
      <c r="EJ41" s="267"/>
      <c r="EK41" s="267"/>
      <c r="EL41" s="267"/>
      <c r="EM41" s="267"/>
      <c r="EN41" s="267"/>
      <c r="EO41" s="267"/>
      <c r="EP41" s="267"/>
      <c r="EQ41" s="267"/>
      <c r="ER41" s="267"/>
      <c r="ES41" s="267"/>
      <c r="ET41" s="267"/>
      <c r="EU41" s="267"/>
      <c r="EV41" s="267"/>
      <c r="EW41" s="267"/>
      <c r="EX41" s="267"/>
      <c r="EY41" s="267"/>
      <c r="EZ41" s="267"/>
      <c r="FA41" s="267"/>
      <c r="FB41" s="267"/>
      <c r="FC41" s="267"/>
      <c r="FD41" s="267"/>
      <c r="FE41" s="267"/>
      <c r="FF41" s="267"/>
      <c r="FG41" s="267"/>
      <c r="FH41" s="267"/>
      <c r="FI41" s="267"/>
      <c r="FJ41" s="267"/>
      <c r="FK41" s="267"/>
      <c r="FL41" s="267"/>
      <c r="FM41" s="267"/>
      <c r="FN41" s="267"/>
      <c r="FO41" s="267"/>
      <c r="FP41" s="267"/>
      <c r="FQ41" s="267"/>
      <c r="FR41" s="267"/>
      <c r="FS41" s="267"/>
      <c r="FT41" s="267"/>
      <c r="FU41" s="267"/>
      <c r="FV41" s="267"/>
      <c r="FW41" s="267"/>
      <c r="FX41" s="267"/>
      <c r="FY41" s="267"/>
      <c r="FZ41" s="267"/>
      <c r="GA41" s="267"/>
      <c r="GB41" s="267"/>
      <c r="GC41" s="267"/>
      <c r="GD41" s="267"/>
      <c r="GE41" s="267"/>
      <c r="GF41" s="267"/>
      <c r="GG41" s="267"/>
      <c r="GH41" s="267"/>
      <c r="GI41" s="267"/>
      <c r="GJ41" s="267"/>
      <c r="GK41" s="267"/>
      <c r="GL41" s="267"/>
      <c r="GM41" s="267"/>
      <c r="GN41" s="267"/>
      <c r="GO41" s="267"/>
      <c r="GP41" s="267"/>
      <c r="GQ41" s="267"/>
      <c r="GR41" s="267"/>
      <c r="GS41" s="267"/>
      <c r="GT41" s="267"/>
      <c r="GU41" s="267"/>
      <c r="GV41" s="267"/>
      <c r="GW41" s="267"/>
      <c r="GX41" s="267"/>
      <c r="GY41" s="267"/>
      <c r="GZ41" s="267"/>
      <c r="HA41" s="267"/>
      <c r="HB41" s="267"/>
      <c r="HC41" s="267"/>
      <c r="HD41" s="267"/>
      <c r="HE41" s="267"/>
      <c r="HF41" s="267"/>
      <c r="HG41" s="267"/>
      <c r="HH41" s="267"/>
      <c r="HI41" s="267"/>
      <c r="HJ41" s="267"/>
      <c r="HK41" s="267"/>
      <c r="HL41" s="267"/>
      <c r="HM41" s="267"/>
      <c r="HN41" s="267"/>
      <c r="HO41" s="267"/>
    </row>
    <row r="42" spans="1:223" s="9" customFormat="1" ht="15" customHeight="1" x14ac:dyDescent="0.2">
      <c r="A42" s="267" t="s">
        <v>19</v>
      </c>
      <c r="B42" s="284" t="s">
        <v>475</v>
      </c>
      <c r="C42" s="285">
        <v>29834.16</v>
      </c>
      <c r="D42" s="285"/>
      <c r="E42" s="243" t="s">
        <v>466</v>
      </c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67"/>
      <c r="DG42" s="267"/>
      <c r="DH42" s="267"/>
      <c r="DI42" s="267"/>
      <c r="DJ42" s="267"/>
      <c r="DK42" s="267"/>
      <c r="DL42" s="267"/>
      <c r="DM42" s="267"/>
      <c r="DN42" s="267"/>
      <c r="DO42" s="267"/>
      <c r="DP42" s="267"/>
      <c r="DQ42" s="267"/>
      <c r="DR42" s="267"/>
      <c r="DS42" s="267"/>
      <c r="DT42" s="267"/>
      <c r="DU42" s="267"/>
      <c r="DV42" s="267"/>
      <c r="DW42" s="267"/>
      <c r="DX42" s="267"/>
      <c r="DY42" s="267"/>
      <c r="DZ42" s="267"/>
      <c r="EA42" s="267"/>
      <c r="EB42" s="267"/>
      <c r="EC42" s="267"/>
      <c r="ED42" s="267"/>
      <c r="EE42" s="267"/>
      <c r="EF42" s="267"/>
      <c r="EG42" s="267"/>
      <c r="EH42" s="267"/>
      <c r="EI42" s="267"/>
      <c r="EJ42" s="267"/>
      <c r="EK42" s="267"/>
      <c r="EL42" s="267"/>
      <c r="EM42" s="267"/>
      <c r="EN42" s="267"/>
      <c r="EO42" s="267"/>
      <c r="EP42" s="267"/>
      <c r="EQ42" s="267"/>
      <c r="ER42" s="267"/>
      <c r="ES42" s="267"/>
      <c r="ET42" s="267"/>
      <c r="EU42" s="267"/>
      <c r="EV42" s="267"/>
      <c r="EW42" s="267"/>
      <c r="EX42" s="267"/>
      <c r="EY42" s="267"/>
      <c r="EZ42" s="267"/>
      <c r="FA42" s="267"/>
      <c r="FB42" s="267"/>
      <c r="FC42" s="267"/>
      <c r="FD42" s="267"/>
      <c r="FE42" s="267"/>
      <c r="FF42" s="267"/>
      <c r="FG42" s="267"/>
      <c r="FH42" s="267"/>
      <c r="FI42" s="267"/>
      <c r="FJ42" s="267"/>
      <c r="FK42" s="267"/>
      <c r="FL42" s="267"/>
      <c r="FM42" s="267"/>
      <c r="FN42" s="267"/>
      <c r="FO42" s="267"/>
      <c r="FP42" s="267"/>
      <c r="FQ42" s="267"/>
      <c r="FR42" s="267"/>
      <c r="FS42" s="267"/>
      <c r="FT42" s="267"/>
      <c r="FU42" s="267"/>
      <c r="FV42" s="267"/>
      <c r="FW42" s="267"/>
      <c r="FX42" s="267"/>
      <c r="FY42" s="267"/>
      <c r="FZ42" s="267"/>
      <c r="GA42" s="267"/>
      <c r="GB42" s="267"/>
      <c r="GC42" s="267"/>
      <c r="GD42" s="267"/>
      <c r="GE42" s="267"/>
      <c r="GF42" s="267"/>
      <c r="GG42" s="267"/>
      <c r="GH42" s="267"/>
      <c r="GI42" s="267"/>
      <c r="GJ42" s="267"/>
      <c r="GK42" s="267"/>
      <c r="GL42" s="267"/>
      <c r="GM42" s="267"/>
      <c r="GN42" s="267"/>
      <c r="GO42" s="267"/>
      <c r="GP42" s="267"/>
      <c r="GQ42" s="267"/>
      <c r="GR42" s="267"/>
      <c r="GS42" s="267"/>
      <c r="GT42" s="267"/>
      <c r="GU42" s="267"/>
      <c r="GV42" s="267"/>
      <c r="GW42" s="267"/>
      <c r="GX42" s="267"/>
      <c r="GY42" s="267"/>
      <c r="GZ42" s="267"/>
      <c r="HA42" s="267"/>
      <c r="HB42" s="267"/>
      <c r="HC42" s="267"/>
      <c r="HD42" s="267"/>
      <c r="HE42" s="267"/>
      <c r="HF42" s="267"/>
      <c r="HG42" s="267"/>
      <c r="HH42" s="267"/>
      <c r="HI42" s="267"/>
      <c r="HJ42" s="267"/>
      <c r="HK42" s="267"/>
      <c r="HL42" s="267"/>
      <c r="HM42" s="267"/>
      <c r="HN42" s="267"/>
      <c r="HO42" s="267"/>
    </row>
    <row r="43" spans="1:223" s="9" customFormat="1" ht="15" customHeight="1" x14ac:dyDescent="0.2">
      <c r="A43" s="267" t="s">
        <v>480</v>
      </c>
      <c r="B43" s="284" t="s">
        <v>475</v>
      </c>
      <c r="C43" s="285">
        <v>207</v>
      </c>
      <c r="D43" s="285"/>
      <c r="E43" s="242" t="s">
        <v>481</v>
      </c>
      <c r="F43" s="288"/>
      <c r="G43" s="288">
        <f t="shared" ref="G43:P43" si="22">$C$43</f>
        <v>207</v>
      </c>
      <c r="H43" s="288">
        <f t="shared" si="22"/>
        <v>207</v>
      </c>
      <c r="I43" s="288">
        <f t="shared" si="22"/>
        <v>207</v>
      </c>
      <c r="J43" s="288">
        <f t="shared" si="22"/>
        <v>207</v>
      </c>
      <c r="K43" s="288">
        <f t="shared" si="22"/>
        <v>207</v>
      </c>
      <c r="L43" s="288">
        <f t="shared" si="22"/>
        <v>207</v>
      </c>
      <c r="M43" s="288">
        <f t="shared" si="22"/>
        <v>207</v>
      </c>
      <c r="N43" s="288">
        <f t="shared" si="22"/>
        <v>207</v>
      </c>
      <c r="O43" s="288">
        <f t="shared" si="22"/>
        <v>207</v>
      </c>
      <c r="P43" s="288">
        <f t="shared" si="22"/>
        <v>207</v>
      </c>
      <c r="Q43" s="288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267"/>
      <c r="CP43" s="267"/>
      <c r="CQ43" s="267"/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  <c r="DB43" s="267"/>
      <c r="DC43" s="267"/>
      <c r="DD43" s="267"/>
      <c r="DE43" s="267"/>
      <c r="DF43" s="267"/>
      <c r="DG43" s="267"/>
      <c r="DH43" s="267"/>
      <c r="DI43" s="267"/>
      <c r="DJ43" s="267"/>
      <c r="DK43" s="267"/>
      <c r="DL43" s="267"/>
      <c r="DM43" s="267"/>
      <c r="DN43" s="267"/>
      <c r="DO43" s="267"/>
      <c r="DP43" s="267"/>
      <c r="DQ43" s="267"/>
      <c r="DR43" s="267"/>
      <c r="DS43" s="267"/>
      <c r="DT43" s="267"/>
      <c r="DU43" s="267"/>
      <c r="DV43" s="267"/>
      <c r="DW43" s="267"/>
      <c r="DX43" s="267"/>
      <c r="DY43" s="267"/>
      <c r="DZ43" s="267"/>
      <c r="EA43" s="267"/>
      <c r="EB43" s="267"/>
      <c r="EC43" s="267"/>
      <c r="ED43" s="267"/>
      <c r="EE43" s="267"/>
      <c r="EF43" s="267"/>
      <c r="EG43" s="267"/>
      <c r="EH43" s="267"/>
      <c r="EI43" s="267"/>
      <c r="EJ43" s="267"/>
      <c r="EK43" s="267"/>
      <c r="EL43" s="267"/>
      <c r="EM43" s="267"/>
      <c r="EN43" s="267"/>
      <c r="EO43" s="267"/>
      <c r="EP43" s="267"/>
      <c r="EQ43" s="267"/>
      <c r="ER43" s="267"/>
      <c r="ES43" s="267"/>
      <c r="ET43" s="267"/>
      <c r="EU43" s="267"/>
      <c r="EV43" s="267"/>
      <c r="EW43" s="267"/>
      <c r="EX43" s="267"/>
      <c r="EY43" s="267"/>
      <c r="EZ43" s="267"/>
      <c r="FA43" s="267"/>
      <c r="FB43" s="267"/>
      <c r="FC43" s="267"/>
      <c r="FD43" s="267"/>
      <c r="FE43" s="267"/>
      <c r="FF43" s="267"/>
      <c r="FG43" s="267"/>
      <c r="FH43" s="267"/>
      <c r="FI43" s="267"/>
      <c r="FJ43" s="267"/>
      <c r="FK43" s="267"/>
      <c r="FL43" s="267"/>
      <c r="FM43" s="267"/>
      <c r="FN43" s="267"/>
      <c r="FO43" s="267"/>
      <c r="FP43" s="267"/>
      <c r="FQ43" s="267"/>
      <c r="FR43" s="267"/>
      <c r="FS43" s="267"/>
      <c r="FT43" s="267"/>
      <c r="FU43" s="267"/>
      <c r="FV43" s="267"/>
      <c r="FW43" s="267"/>
      <c r="FX43" s="267"/>
      <c r="FY43" s="267"/>
      <c r="FZ43" s="267"/>
      <c r="GA43" s="267"/>
      <c r="GB43" s="267"/>
      <c r="GC43" s="267"/>
      <c r="GD43" s="267"/>
      <c r="GE43" s="267"/>
      <c r="GF43" s="267"/>
      <c r="GG43" s="267"/>
      <c r="GH43" s="267"/>
      <c r="GI43" s="267"/>
      <c r="GJ43" s="267"/>
      <c r="GK43" s="267"/>
      <c r="GL43" s="267"/>
      <c r="GM43" s="267"/>
      <c r="GN43" s="267"/>
      <c r="GO43" s="267"/>
      <c r="GP43" s="267"/>
      <c r="GQ43" s="267"/>
      <c r="GR43" s="267"/>
      <c r="GS43" s="267"/>
      <c r="GT43" s="267"/>
      <c r="GU43" s="267"/>
      <c r="GV43" s="267"/>
      <c r="GW43" s="267"/>
      <c r="GX43" s="267"/>
      <c r="GY43" s="267"/>
      <c r="GZ43" s="267"/>
      <c r="HA43" s="267"/>
      <c r="HB43" s="267"/>
      <c r="HC43" s="267"/>
      <c r="HD43" s="267"/>
      <c r="HE43" s="267"/>
      <c r="HF43" s="267"/>
      <c r="HG43" s="267"/>
      <c r="HH43" s="267"/>
      <c r="HI43" s="267"/>
      <c r="HJ43" s="267"/>
      <c r="HK43" s="267"/>
      <c r="HL43" s="267"/>
      <c r="HM43" s="267"/>
      <c r="HN43" s="267"/>
      <c r="HO43" s="267"/>
    </row>
    <row r="44" spans="1:223" s="9" customFormat="1" ht="15" customHeight="1" x14ac:dyDescent="0.2">
      <c r="A44" s="267" t="s">
        <v>698</v>
      </c>
      <c r="B44" s="284"/>
      <c r="C44" s="285"/>
      <c r="D44" s="285"/>
      <c r="E44" s="244" t="s">
        <v>484</v>
      </c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7"/>
      <c r="DJ44" s="267"/>
      <c r="DK44" s="267"/>
      <c r="DL44" s="267"/>
      <c r="DM44" s="267"/>
      <c r="DN44" s="267"/>
      <c r="DO44" s="267"/>
      <c r="DP44" s="267"/>
      <c r="DQ44" s="267"/>
      <c r="DR44" s="267"/>
      <c r="DS44" s="267"/>
      <c r="DT44" s="267"/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67"/>
      <c r="EH44" s="267"/>
      <c r="EI44" s="267"/>
      <c r="EJ44" s="267"/>
      <c r="EK44" s="267"/>
      <c r="EL44" s="267"/>
      <c r="EM44" s="267"/>
      <c r="EN44" s="267"/>
      <c r="EO44" s="267"/>
      <c r="EP44" s="267"/>
      <c r="EQ44" s="267"/>
      <c r="ER44" s="267"/>
      <c r="ES44" s="267"/>
      <c r="ET44" s="267"/>
      <c r="EU44" s="267"/>
      <c r="EV44" s="267"/>
      <c r="EW44" s="267"/>
      <c r="EX44" s="267"/>
      <c r="EY44" s="267"/>
      <c r="EZ44" s="267"/>
      <c r="FA44" s="267"/>
      <c r="FB44" s="267"/>
      <c r="FC44" s="267"/>
      <c r="FD44" s="267"/>
      <c r="FE44" s="267"/>
      <c r="FF44" s="267"/>
      <c r="FG44" s="267"/>
      <c r="FH44" s="267"/>
      <c r="FI44" s="267"/>
      <c r="FJ44" s="267"/>
      <c r="FK44" s="267"/>
      <c r="FL44" s="267"/>
      <c r="FM44" s="267"/>
      <c r="FN44" s="267"/>
      <c r="FO44" s="267"/>
      <c r="FP44" s="267"/>
      <c r="FQ44" s="267"/>
      <c r="FR44" s="267"/>
      <c r="FS44" s="267"/>
      <c r="FT44" s="267"/>
      <c r="FU44" s="267"/>
      <c r="FV44" s="267"/>
      <c r="FW44" s="267"/>
      <c r="FX44" s="267"/>
      <c r="FY44" s="267"/>
      <c r="FZ44" s="267"/>
      <c r="GA44" s="267"/>
      <c r="GB44" s="267"/>
      <c r="GC44" s="267"/>
      <c r="GD44" s="267"/>
      <c r="GE44" s="267"/>
      <c r="GF44" s="267"/>
      <c r="GG44" s="267"/>
      <c r="GH44" s="267"/>
      <c r="GI44" s="267"/>
      <c r="GJ44" s="267"/>
      <c r="GK44" s="267"/>
      <c r="GL44" s="267"/>
      <c r="GM44" s="267"/>
      <c r="GN44" s="267"/>
      <c r="GO44" s="267"/>
      <c r="GP44" s="267"/>
      <c r="GQ44" s="267"/>
      <c r="GR44" s="267"/>
      <c r="GS44" s="267"/>
      <c r="GT44" s="267"/>
      <c r="GU44" s="267"/>
      <c r="GV44" s="267"/>
      <c r="GW44" s="267"/>
      <c r="GX44" s="267"/>
      <c r="GY44" s="267"/>
      <c r="GZ44" s="267"/>
      <c r="HA44" s="267"/>
      <c r="HB44" s="267"/>
      <c r="HC44" s="267"/>
      <c r="HD44" s="267"/>
      <c r="HE44" s="267"/>
      <c r="HF44" s="267"/>
      <c r="HG44" s="267"/>
      <c r="HH44" s="267"/>
      <c r="HI44" s="267"/>
      <c r="HJ44" s="267"/>
      <c r="HK44" s="267"/>
      <c r="HL44" s="267"/>
      <c r="HM44" s="267"/>
      <c r="HN44" s="267"/>
      <c r="HO44" s="267"/>
    </row>
    <row r="45" spans="1:223" s="290" customFormat="1" ht="15" customHeight="1" x14ac:dyDescent="0.2">
      <c r="A45" s="267" t="s">
        <v>699</v>
      </c>
      <c r="B45" s="284"/>
      <c r="C45" s="285"/>
      <c r="D45" s="285"/>
      <c r="E45" s="244" t="s">
        <v>484</v>
      </c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267"/>
      <c r="CP45" s="267"/>
      <c r="CQ45" s="267"/>
      <c r="CR45" s="267"/>
      <c r="CS45" s="267"/>
      <c r="CT45" s="267"/>
      <c r="CU45" s="267"/>
      <c r="CV45" s="267"/>
      <c r="CW45" s="267"/>
      <c r="CX45" s="267"/>
      <c r="CY45" s="267"/>
      <c r="CZ45" s="267"/>
      <c r="DA45" s="267"/>
      <c r="DB45" s="267"/>
      <c r="DC45" s="267"/>
      <c r="DD45" s="267"/>
      <c r="DE45" s="267"/>
      <c r="DF45" s="267"/>
      <c r="DG45" s="267"/>
      <c r="DH45" s="267"/>
      <c r="DI45" s="267"/>
      <c r="DJ45" s="267"/>
      <c r="DK45" s="267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7"/>
      <c r="DX45" s="267"/>
      <c r="DY45" s="267"/>
      <c r="DZ45" s="267"/>
      <c r="EA45" s="267"/>
      <c r="EB45" s="267"/>
      <c r="EC45" s="267"/>
      <c r="ED45" s="267"/>
      <c r="EE45" s="267"/>
      <c r="EF45" s="267"/>
      <c r="EG45" s="267"/>
      <c r="EH45" s="267"/>
      <c r="EI45" s="267"/>
      <c r="EJ45" s="267"/>
      <c r="EK45" s="267"/>
      <c r="EL45" s="267"/>
      <c r="EM45" s="267"/>
      <c r="EN45" s="267"/>
      <c r="EO45" s="267"/>
      <c r="EP45" s="267"/>
      <c r="EQ45" s="267"/>
      <c r="ER45" s="267"/>
      <c r="ES45" s="267"/>
      <c r="ET45" s="267"/>
      <c r="EU45" s="267"/>
      <c r="EV45" s="267"/>
      <c r="EW45" s="267"/>
      <c r="EX45" s="267"/>
      <c r="EY45" s="267"/>
      <c r="EZ45" s="267"/>
      <c r="FA45" s="267"/>
      <c r="FB45" s="267"/>
      <c r="FC45" s="267"/>
      <c r="FD45" s="267"/>
      <c r="FE45" s="267"/>
      <c r="FF45" s="267"/>
      <c r="FG45" s="267"/>
      <c r="FH45" s="267"/>
      <c r="FI45" s="267"/>
      <c r="FJ45" s="267"/>
      <c r="FK45" s="267"/>
      <c r="FL45" s="267"/>
      <c r="FM45" s="267"/>
      <c r="FN45" s="267"/>
      <c r="FO45" s="267"/>
      <c r="FP45" s="267"/>
      <c r="FQ45" s="267"/>
      <c r="FR45" s="267"/>
      <c r="FS45" s="267"/>
      <c r="FT45" s="267"/>
      <c r="FU45" s="267"/>
      <c r="FV45" s="267"/>
      <c r="FW45" s="267"/>
      <c r="FX45" s="267"/>
      <c r="FY45" s="267"/>
      <c r="FZ45" s="267"/>
      <c r="GA45" s="267"/>
      <c r="GB45" s="267"/>
      <c r="GC45" s="267"/>
      <c r="GD45" s="267"/>
      <c r="GE45" s="267"/>
      <c r="GF45" s="267"/>
      <c r="GG45" s="267"/>
      <c r="GH45" s="267"/>
      <c r="GI45" s="267"/>
      <c r="GJ45" s="267"/>
      <c r="GK45" s="267"/>
      <c r="GL45" s="267"/>
      <c r="GM45" s="267"/>
      <c r="GN45" s="267"/>
      <c r="GO45" s="267"/>
      <c r="GP45" s="267"/>
      <c r="GQ45" s="267"/>
      <c r="GR45" s="267"/>
      <c r="GS45" s="267"/>
      <c r="GT45" s="267"/>
      <c r="GU45" s="267"/>
      <c r="GV45" s="267"/>
      <c r="GW45" s="267"/>
      <c r="GX45" s="267"/>
      <c r="GY45" s="267"/>
      <c r="GZ45" s="267"/>
      <c r="HA45" s="267"/>
      <c r="HB45" s="267"/>
      <c r="HC45" s="267"/>
      <c r="HD45" s="267"/>
      <c r="HE45" s="267"/>
      <c r="HF45" s="267"/>
      <c r="HG45" s="267"/>
      <c r="HH45" s="267"/>
      <c r="HI45" s="267"/>
      <c r="HJ45" s="267"/>
      <c r="HK45" s="267"/>
      <c r="HL45" s="267"/>
      <c r="HM45" s="267"/>
      <c r="HN45" s="267"/>
      <c r="HO45" s="267"/>
    </row>
    <row r="46" spans="1:223" ht="15" customHeight="1" x14ac:dyDescent="0.2">
      <c r="B46" s="284"/>
      <c r="C46" s="285"/>
      <c r="D46" s="285"/>
      <c r="E46" s="241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</row>
    <row r="47" spans="1:223" ht="15" customHeight="1" x14ac:dyDescent="0.2">
      <c r="B47" s="268"/>
      <c r="C47" s="285"/>
      <c r="D47" s="285"/>
      <c r="E47" s="268" t="s">
        <v>701</v>
      </c>
      <c r="F47" s="291">
        <f t="shared" ref="F47:P47" si="23">SUM(F17:F46)</f>
        <v>0</v>
      </c>
      <c r="G47" s="291">
        <f t="shared" si="23"/>
        <v>26480</v>
      </c>
      <c r="H47" s="291">
        <f t="shared" si="23"/>
        <v>15084.91</v>
      </c>
      <c r="I47" s="291">
        <f t="shared" si="23"/>
        <v>14750.1</v>
      </c>
      <c r="J47" s="291">
        <f t="shared" si="23"/>
        <v>790</v>
      </c>
      <c r="K47" s="291">
        <f t="shared" si="23"/>
        <v>27472</v>
      </c>
      <c r="L47" s="291">
        <f t="shared" si="23"/>
        <v>12292</v>
      </c>
      <c r="M47" s="291">
        <f t="shared" si="23"/>
        <v>1707</v>
      </c>
      <c r="N47" s="291">
        <f t="shared" si="23"/>
        <v>14750.1</v>
      </c>
      <c r="O47" s="291">
        <f t="shared" si="23"/>
        <v>28055</v>
      </c>
      <c r="P47" s="291">
        <f t="shared" si="23"/>
        <v>207</v>
      </c>
      <c r="Q47" s="292"/>
    </row>
    <row r="48" spans="1:223" ht="16.5" customHeight="1" x14ac:dyDescent="0.25">
      <c r="A48" s="298" t="s">
        <v>696</v>
      </c>
      <c r="B48" s="268"/>
      <c r="C48" s="285"/>
      <c r="D48" s="285"/>
      <c r="E48" s="274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</row>
    <row r="49" spans="1:223" s="9" customFormat="1" ht="15" customHeight="1" x14ac:dyDescent="0.2">
      <c r="A49" s="267" t="s">
        <v>10</v>
      </c>
      <c r="B49" s="284" t="s">
        <v>11</v>
      </c>
      <c r="C49" s="285">
        <v>35000</v>
      </c>
      <c r="D49" s="285"/>
      <c r="E49" s="242" t="s">
        <v>12</v>
      </c>
      <c r="F49" s="288"/>
      <c r="G49" s="288">
        <f t="shared" ref="G49:P49" si="24">31000+4000</f>
        <v>35000</v>
      </c>
      <c r="H49" s="288">
        <f t="shared" si="24"/>
        <v>35000</v>
      </c>
      <c r="I49" s="288">
        <f t="shared" si="24"/>
        <v>35000</v>
      </c>
      <c r="J49" s="288">
        <f t="shared" si="24"/>
        <v>35000</v>
      </c>
      <c r="K49" s="288">
        <f t="shared" si="24"/>
        <v>35000</v>
      </c>
      <c r="L49" s="288">
        <f t="shared" si="24"/>
        <v>35000</v>
      </c>
      <c r="M49" s="288">
        <f t="shared" si="24"/>
        <v>35000</v>
      </c>
      <c r="N49" s="288">
        <f t="shared" si="24"/>
        <v>35000</v>
      </c>
      <c r="O49" s="288">
        <f t="shared" si="24"/>
        <v>35000</v>
      </c>
      <c r="P49" s="288">
        <f t="shared" si="24"/>
        <v>35000</v>
      </c>
      <c r="Q49" s="288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267"/>
      <c r="CP49" s="267"/>
      <c r="CQ49" s="267"/>
      <c r="CR49" s="267"/>
      <c r="CS49" s="267"/>
      <c r="CT49" s="267"/>
      <c r="CU49" s="267"/>
      <c r="CV49" s="267"/>
      <c r="CW49" s="267"/>
      <c r="CX49" s="267"/>
      <c r="CY49" s="267"/>
      <c r="CZ49" s="267"/>
      <c r="DA49" s="267"/>
      <c r="DB49" s="267"/>
      <c r="DC49" s="267"/>
      <c r="DD49" s="267"/>
      <c r="DE49" s="267"/>
      <c r="DF49" s="267"/>
      <c r="DG49" s="267"/>
      <c r="DH49" s="267"/>
      <c r="DI49" s="267"/>
      <c r="DJ49" s="267"/>
      <c r="DK49" s="267"/>
      <c r="DL49" s="267"/>
      <c r="DM49" s="267"/>
      <c r="DN49" s="267"/>
      <c r="DO49" s="267"/>
      <c r="DP49" s="267"/>
      <c r="DQ49" s="267"/>
      <c r="DR49" s="267"/>
      <c r="DS49" s="267"/>
      <c r="DT49" s="267"/>
      <c r="DU49" s="267"/>
      <c r="DV49" s="267"/>
      <c r="DW49" s="267"/>
      <c r="DX49" s="267"/>
      <c r="DY49" s="267"/>
      <c r="DZ49" s="267"/>
      <c r="EA49" s="267"/>
      <c r="EB49" s="267"/>
      <c r="EC49" s="267"/>
      <c r="ED49" s="267"/>
      <c r="EE49" s="267"/>
      <c r="EF49" s="267"/>
      <c r="EG49" s="267"/>
      <c r="EH49" s="267"/>
      <c r="EI49" s="267"/>
      <c r="EJ49" s="267"/>
      <c r="EK49" s="267"/>
      <c r="EL49" s="267"/>
      <c r="EM49" s="267"/>
      <c r="EN49" s="267"/>
      <c r="EO49" s="267"/>
      <c r="EP49" s="267"/>
      <c r="EQ49" s="267"/>
      <c r="ER49" s="267"/>
      <c r="ES49" s="267"/>
      <c r="ET49" s="267"/>
      <c r="EU49" s="267"/>
      <c r="EV49" s="267"/>
      <c r="EW49" s="267"/>
      <c r="EX49" s="267"/>
      <c r="EY49" s="267"/>
      <c r="EZ49" s="267"/>
      <c r="FA49" s="267"/>
      <c r="FB49" s="267"/>
      <c r="FC49" s="267"/>
      <c r="FD49" s="267"/>
      <c r="FE49" s="267"/>
      <c r="FF49" s="267"/>
      <c r="FG49" s="267"/>
      <c r="FH49" s="267"/>
      <c r="FI49" s="267"/>
      <c r="FJ49" s="267"/>
      <c r="FK49" s="267"/>
      <c r="FL49" s="267"/>
      <c r="FM49" s="267"/>
      <c r="FN49" s="267"/>
      <c r="FO49" s="267"/>
      <c r="FP49" s="267"/>
      <c r="FQ49" s="267"/>
      <c r="FR49" s="267"/>
      <c r="FS49" s="267"/>
      <c r="FT49" s="267"/>
      <c r="FU49" s="267"/>
      <c r="FV49" s="267"/>
      <c r="FW49" s="267"/>
      <c r="FX49" s="267"/>
      <c r="FY49" s="267"/>
      <c r="FZ49" s="267"/>
      <c r="GA49" s="267"/>
      <c r="GB49" s="267"/>
      <c r="GC49" s="267"/>
      <c r="GD49" s="267"/>
      <c r="GE49" s="267"/>
      <c r="GF49" s="267"/>
      <c r="GG49" s="267"/>
      <c r="GH49" s="267"/>
      <c r="GI49" s="267"/>
      <c r="GJ49" s="267"/>
      <c r="GK49" s="267"/>
      <c r="GL49" s="267"/>
      <c r="GM49" s="267"/>
      <c r="GN49" s="267"/>
      <c r="GO49" s="267"/>
      <c r="GP49" s="267"/>
      <c r="GQ49" s="267"/>
      <c r="GR49" s="267"/>
      <c r="GS49" s="267"/>
      <c r="GT49" s="267"/>
      <c r="GU49" s="267"/>
      <c r="GV49" s="267"/>
      <c r="GW49" s="267"/>
      <c r="GX49" s="267"/>
      <c r="GY49" s="267"/>
      <c r="GZ49" s="267"/>
      <c r="HA49" s="267"/>
      <c r="HB49" s="267"/>
      <c r="HC49" s="267"/>
      <c r="HD49" s="267"/>
      <c r="HE49" s="267"/>
      <c r="HF49" s="267"/>
      <c r="HG49" s="267"/>
      <c r="HH49" s="267"/>
      <c r="HI49" s="267"/>
      <c r="HJ49" s="267"/>
      <c r="HK49" s="267"/>
      <c r="HL49" s="267"/>
      <c r="HM49" s="267"/>
      <c r="HN49" s="267"/>
      <c r="HO49" s="267"/>
    </row>
    <row r="50" spans="1:223" s="9" customFormat="1" ht="15" customHeight="1" x14ac:dyDescent="0.2">
      <c r="A50" s="267" t="s">
        <v>20</v>
      </c>
      <c r="B50" s="284" t="s">
        <v>11</v>
      </c>
      <c r="C50" s="285">
        <f>SUM(1300+1300)</f>
        <v>2600</v>
      </c>
      <c r="D50" s="285"/>
      <c r="E50" s="242" t="s">
        <v>12</v>
      </c>
      <c r="F50" s="288"/>
      <c r="G50" s="288">
        <v>1600</v>
      </c>
      <c r="H50" s="288">
        <v>1600</v>
      </c>
      <c r="I50" s="288">
        <v>1600</v>
      </c>
      <c r="J50" s="288">
        <v>1600</v>
      </c>
      <c r="K50" s="288">
        <v>1600</v>
      </c>
      <c r="L50" s="288">
        <v>1600</v>
      </c>
      <c r="M50" s="288">
        <v>1600</v>
      </c>
      <c r="N50" s="288">
        <v>1600</v>
      </c>
      <c r="O50" s="288">
        <v>1600</v>
      </c>
      <c r="P50" s="288">
        <v>1600</v>
      </c>
      <c r="Q50" s="288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7"/>
      <c r="CL50" s="267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7"/>
      <c r="EN50" s="267"/>
      <c r="EO50" s="267"/>
      <c r="EP50" s="267"/>
      <c r="EQ50" s="267"/>
      <c r="ER50" s="267"/>
      <c r="ES50" s="267"/>
      <c r="ET50" s="267"/>
      <c r="EU50" s="267"/>
      <c r="EV50" s="267"/>
      <c r="EW50" s="267"/>
      <c r="EX50" s="267"/>
      <c r="EY50" s="267"/>
      <c r="EZ50" s="267"/>
      <c r="FA50" s="267"/>
      <c r="FB50" s="267"/>
      <c r="FC50" s="267"/>
      <c r="FD50" s="267"/>
      <c r="FE50" s="267"/>
      <c r="FF50" s="267"/>
      <c r="FG50" s="267"/>
      <c r="FH50" s="267"/>
      <c r="FI50" s="267"/>
      <c r="FJ50" s="267"/>
      <c r="FK50" s="267"/>
      <c r="FL50" s="267"/>
      <c r="FM50" s="267"/>
      <c r="FN50" s="267"/>
      <c r="FO50" s="267"/>
      <c r="FP50" s="267"/>
      <c r="FQ50" s="267"/>
      <c r="FR50" s="267"/>
      <c r="FS50" s="267"/>
      <c r="FT50" s="267"/>
      <c r="FU50" s="267"/>
      <c r="FV50" s="267"/>
      <c r="FW50" s="267"/>
      <c r="FX50" s="267"/>
      <c r="FY50" s="267"/>
      <c r="FZ50" s="267"/>
      <c r="GA50" s="267"/>
      <c r="GB50" s="267"/>
      <c r="GC50" s="267"/>
      <c r="GD50" s="267"/>
      <c r="GE50" s="267"/>
      <c r="GF50" s="267"/>
      <c r="GG50" s="267"/>
      <c r="GH50" s="267"/>
      <c r="GI50" s="267"/>
      <c r="GJ50" s="267"/>
      <c r="GK50" s="267"/>
      <c r="GL50" s="267"/>
      <c r="GM50" s="267"/>
      <c r="GN50" s="267"/>
      <c r="GO50" s="267"/>
      <c r="GP50" s="267"/>
      <c r="GQ50" s="267"/>
      <c r="GR50" s="267"/>
      <c r="GS50" s="267"/>
      <c r="GT50" s="267"/>
      <c r="GU50" s="267"/>
      <c r="GV50" s="267"/>
      <c r="GW50" s="267"/>
      <c r="GX50" s="267"/>
      <c r="GY50" s="267"/>
      <c r="GZ50" s="267"/>
      <c r="HA50" s="267"/>
      <c r="HB50" s="267"/>
      <c r="HC50" s="267"/>
      <c r="HD50" s="267"/>
      <c r="HE50" s="267"/>
      <c r="HF50" s="267"/>
      <c r="HG50" s="267"/>
      <c r="HH50" s="267"/>
      <c r="HI50" s="267"/>
      <c r="HJ50" s="267"/>
      <c r="HK50" s="267"/>
      <c r="HL50" s="267"/>
      <c r="HM50" s="267"/>
      <c r="HN50" s="267"/>
      <c r="HO50" s="267"/>
    </row>
    <row r="51" spans="1:223" s="9" customFormat="1" ht="15" customHeight="1" x14ac:dyDescent="0.2">
      <c r="A51" s="267" t="s">
        <v>471</v>
      </c>
      <c r="B51" s="284" t="s">
        <v>8</v>
      </c>
      <c r="C51" s="285">
        <v>841</v>
      </c>
      <c r="D51" s="285"/>
      <c r="E51" s="242" t="s">
        <v>472</v>
      </c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  <c r="CI51" s="267"/>
      <c r="CJ51" s="267"/>
      <c r="CK51" s="267"/>
      <c r="CL51" s="267"/>
      <c r="CM51" s="267"/>
      <c r="CN51" s="267"/>
      <c r="CO51" s="267"/>
      <c r="CP51" s="267"/>
      <c r="CQ51" s="267"/>
      <c r="CR51" s="267"/>
      <c r="CS51" s="267"/>
      <c r="CT51" s="267"/>
      <c r="CU51" s="267"/>
      <c r="CV51" s="267"/>
      <c r="CW51" s="267"/>
      <c r="CX51" s="267"/>
      <c r="CY51" s="267"/>
      <c r="CZ51" s="267"/>
      <c r="DA51" s="267"/>
      <c r="DB51" s="267"/>
      <c r="DC51" s="267"/>
      <c r="DD51" s="267"/>
      <c r="DE51" s="267"/>
      <c r="DF51" s="267"/>
      <c r="DG51" s="267"/>
      <c r="DH51" s="267"/>
      <c r="DI51" s="267"/>
      <c r="DJ51" s="267"/>
      <c r="DK51" s="267"/>
      <c r="DL51" s="267"/>
      <c r="DM51" s="267"/>
      <c r="DN51" s="267"/>
      <c r="DO51" s="267"/>
      <c r="DP51" s="267"/>
      <c r="DQ51" s="267"/>
      <c r="DR51" s="267"/>
      <c r="DS51" s="267"/>
      <c r="DT51" s="267"/>
      <c r="DU51" s="267"/>
      <c r="DV51" s="267"/>
      <c r="DW51" s="267"/>
      <c r="DX51" s="267"/>
      <c r="DY51" s="267"/>
      <c r="DZ51" s="267"/>
      <c r="EA51" s="267"/>
      <c r="EB51" s="267"/>
      <c r="EC51" s="267"/>
      <c r="ED51" s="267"/>
      <c r="EE51" s="267"/>
      <c r="EF51" s="267"/>
      <c r="EG51" s="267"/>
      <c r="EH51" s="267"/>
      <c r="EI51" s="267"/>
      <c r="EJ51" s="267"/>
      <c r="EK51" s="267"/>
      <c r="EL51" s="267"/>
      <c r="EM51" s="267"/>
      <c r="EN51" s="267"/>
      <c r="EO51" s="267"/>
      <c r="EP51" s="267"/>
      <c r="EQ51" s="267"/>
      <c r="ER51" s="267"/>
      <c r="ES51" s="267"/>
      <c r="ET51" s="267"/>
      <c r="EU51" s="267"/>
      <c r="EV51" s="267"/>
      <c r="EW51" s="267"/>
      <c r="EX51" s="267"/>
      <c r="EY51" s="267"/>
      <c r="EZ51" s="267"/>
      <c r="FA51" s="267"/>
      <c r="FB51" s="267"/>
      <c r="FC51" s="267"/>
      <c r="FD51" s="267"/>
      <c r="FE51" s="267"/>
      <c r="FF51" s="267"/>
      <c r="FG51" s="267"/>
      <c r="FH51" s="267"/>
      <c r="FI51" s="267"/>
      <c r="FJ51" s="267"/>
      <c r="FK51" s="267"/>
      <c r="FL51" s="267"/>
      <c r="FM51" s="267"/>
      <c r="FN51" s="267"/>
      <c r="FO51" s="267"/>
      <c r="FP51" s="267"/>
      <c r="FQ51" s="267"/>
      <c r="FR51" s="267"/>
      <c r="FS51" s="267"/>
      <c r="FT51" s="267"/>
      <c r="FU51" s="267"/>
      <c r="FV51" s="267"/>
      <c r="FW51" s="267"/>
      <c r="FX51" s="267"/>
      <c r="FY51" s="267"/>
      <c r="FZ51" s="267"/>
      <c r="GA51" s="267"/>
      <c r="GB51" s="267"/>
      <c r="GC51" s="267"/>
      <c r="GD51" s="267"/>
      <c r="GE51" s="267"/>
      <c r="GF51" s="267"/>
      <c r="GG51" s="267"/>
      <c r="GH51" s="267"/>
      <c r="GI51" s="267"/>
      <c r="GJ51" s="267"/>
      <c r="GK51" s="267"/>
      <c r="GL51" s="267"/>
      <c r="GM51" s="267"/>
      <c r="GN51" s="267"/>
      <c r="GO51" s="267"/>
      <c r="GP51" s="267"/>
      <c r="GQ51" s="267"/>
      <c r="GR51" s="267"/>
      <c r="GS51" s="267"/>
      <c r="GT51" s="267"/>
      <c r="GU51" s="267"/>
      <c r="GV51" s="267"/>
      <c r="GW51" s="267"/>
      <c r="GX51" s="267"/>
      <c r="GY51" s="267"/>
      <c r="GZ51" s="267"/>
      <c r="HA51" s="267"/>
      <c r="HB51" s="267"/>
      <c r="HC51" s="267"/>
      <c r="HD51" s="267"/>
      <c r="HE51" s="267"/>
      <c r="HF51" s="267"/>
      <c r="HG51" s="267"/>
      <c r="HH51" s="267"/>
      <c r="HI51" s="267"/>
      <c r="HJ51" s="267"/>
      <c r="HK51" s="267"/>
      <c r="HL51" s="267"/>
      <c r="HM51" s="267"/>
      <c r="HN51" s="267"/>
      <c r="HO51" s="267"/>
    </row>
    <row r="52" spans="1:223" s="9" customFormat="1" ht="15" customHeight="1" x14ac:dyDescent="0.2">
      <c r="A52" s="267" t="s">
        <v>470</v>
      </c>
      <c r="B52" s="284" t="s">
        <v>8</v>
      </c>
      <c r="C52" s="285">
        <v>145</v>
      </c>
      <c r="D52" s="285"/>
      <c r="E52" s="242" t="s">
        <v>460</v>
      </c>
      <c r="F52" s="288"/>
      <c r="G52" s="288">
        <f t="shared" ref="G52:P52" si="25">$C$52</f>
        <v>145</v>
      </c>
      <c r="H52" s="288">
        <f t="shared" si="25"/>
        <v>145</v>
      </c>
      <c r="I52" s="288">
        <f t="shared" si="25"/>
        <v>145</v>
      </c>
      <c r="J52" s="288">
        <f t="shared" si="25"/>
        <v>145</v>
      </c>
      <c r="K52" s="288">
        <f t="shared" si="25"/>
        <v>145</v>
      </c>
      <c r="L52" s="288">
        <f t="shared" si="25"/>
        <v>145</v>
      </c>
      <c r="M52" s="288">
        <f t="shared" si="25"/>
        <v>145</v>
      </c>
      <c r="N52" s="288">
        <f t="shared" si="25"/>
        <v>145</v>
      </c>
      <c r="O52" s="288">
        <f t="shared" si="25"/>
        <v>145</v>
      </c>
      <c r="P52" s="288">
        <f t="shared" si="25"/>
        <v>145</v>
      </c>
      <c r="Q52" s="288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67"/>
      <c r="CM52" s="267"/>
      <c r="CN52" s="267"/>
      <c r="CO52" s="267"/>
      <c r="CP52" s="267"/>
      <c r="CQ52" s="267"/>
      <c r="CR52" s="267"/>
      <c r="CS52" s="267"/>
      <c r="CT52" s="267"/>
      <c r="CU52" s="267"/>
      <c r="CV52" s="267"/>
      <c r="CW52" s="267"/>
      <c r="CX52" s="267"/>
      <c r="CY52" s="267"/>
      <c r="CZ52" s="267"/>
      <c r="DA52" s="267"/>
      <c r="DB52" s="267"/>
      <c r="DC52" s="267"/>
      <c r="DD52" s="267"/>
      <c r="DE52" s="267"/>
      <c r="DF52" s="267"/>
      <c r="DG52" s="267"/>
      <c r="DH52" s="267"/>
      <c r="DI52" s="267"/>
      <c r="DJ52" s="267"/>
      <c r="DK52" s="267"/>
      <c r="DL52" s="267"/>
      <c r="DM52" s="267"/>
      <c r="DN52" s="267"/>
      <c r="DO52" s="267"/>
      <c r="DP52" s="267"/>
      <c r="DQ52" s="267"/>
      <c r="DR52" s="267"/>
      <c r="DS52" s="267"/>
      <c r="DT52" s="267"/>
      <c r="DU52" s="267"/>
      <c r="DV52" s="267"/>
      <c r="DW52" s="267"/>
      <c r="DX52" s="267"/>
      <c r="DY52" s="267"/>
      <c r="DZ52" s="267"/>
      <c r="EA52" s="267"/>
      <c r="EB52" s="267"/>
      <c r="EC52" s="267"/>
      <c r="ED52" s="267"/>
      <c r="EE52" s="267"/>
      <c r="EF52" s="267"/>
      <c r="EG52" s="267"/>
      <c r="EH52" s="267"/>
      <c r="EI52" s="267"/>
      <c r="EJ52" s="267"/>
      <c r="EK52" s="267"/>
      <c r="EL52" s="267"/>
      <c r="EM52" s="267"/>
      <c r="EN52" s="267"/>
      <c r="EO52" s="267"/>
      <c r="EP52" s="267"/>
      <c r="EQ52" s="267"/>
      <c r="ER52" s="267"/>
      <c r="ES52" s="267"/>
      <c r="ET52" s="267"/>
      <c r="EU52" s="267"/>
      <c r="EV52" s="267"/>
      <c r="EW52" s="267"/>
      <c r="EX52" s="267"/>
      <c r="EY52" s="267"/>
      <c r="EZ52" s="267"/>
      <c r="FA52" s="267"/>
      <c r="FB52" s="267"/>
      <c r="FC52" s="267"/>
      <c r="FD52" s="267"/>
      <c r="FE52" s="267"/>
      <c r="FF52" s="267"/>
      <c r="FG52" s="267"/>
      <c r="FH52" s="267"/>
      <c r="FI52" s="267"/>
      <c r="FJ52" s="267"/>
      <c r="FK52" s="267"/>
      <c r="FL52" s="267"/>
      <c r="FM52" s="267"/>
      <c r="FN52" s="267"/>
      <c r="FO52" s="267"/>
      <c r="FP52" s="267"/>
      <c r="FQ52" s="267"/>
      <c r="FR52" s="267"/>
      <c r="FS52" s="267"/>
      <c r="FT52" s="267"/>
      <c r="FU52" s="267"/>
      <c r="FV52" s="267"/>
      <c r="FW52" s="267"/>
      <c r="FX52" s="267"/>
      <c r="FY52" s="267"/>
      <c r="FZ52" s="267"/>
      <c r="GA52" s="267"/>
      <c r="GB52" s="267"/>
      <c r="GC52" s="267"/>
      <c r="GD52" s="267"/>
      <c r="GE52" s="267"/>
      <c r="GF52" s="267"/>
      <c r="GG52" s="267"/>
      <c r="GH52" s="267"/>
      <c r="GI52" s="267"/>
      <c r="GJ52" s="267"/>
      <c r="GK52" s="267"/>
      <c r="GL52" s="267"/>
      <c r="GM52" s="267"/>
      <c r="GN52" s="267"/>
      <c r="GO52" s="267"/>
      <c r="GP52" s="267"/>
      <c r="GQ52" s="267"/>
      <c r="GR52" s="267"/>
      <c r="GS52" s="267"/>
      <c r="GT52" s="267"/>
      <c r="GU52" s="267"/>
      <c r="GV52" s="267"/>
      <c r="GW52" s="267"/>
      <c r="GX52" s="267"/>
      <c r="GY52" s="267"/>
      <c r="GZ52" s="267"/>
      <c r="HA52" s="267"/>
      <c r="HB52" s="267"/>
      <c r="HC52" s="267"/>
      <c r="HD52" s="267"/>
      <c r="HE52" s="267"/>
      <c r="HF52" s="267"/>
      <c r="HG52" s="267"/>
      <c r="HH52" s="267"/>
      <c r="HI52" s="267"/>
      <c r="HJ52" s="267"/>
      <c r="HK52" s="267"/>
      <c r="HL52" s="267"/>
      <c r="HM52" s="267"/>
      <c r="HN52" s="267"/>
      <c r="HO52" s="267"/>
    </row>
    <row r="53" spans="1:223" s="9" customFormat="1" ht="15" customHeight="1" x14ac:dyDescent="0.2">
      <c r="A53" s="267" t="s">
        <v>13</v>
      </c>
      <c r="B53" s="284" t="s">
        <v>8</v>
      </c>
      <c r="C53" s="285">
        <v>805.04</v>
      </c>
      <c r="D53" s="285"/>
      <c r="E53" s="242" t="s">
        <v>460</v>
      </c>
      <c r="F53" s="288"/>
      <c r="G53" s="288">
        <f t="shared" ref="G53:P53" si="26">$C$53</f>
        <v>805.04</v>
      </c>
      <c r="H53" s="288">
        <f t="shared" si="26"/>
        <v>805.04</v>
      </c>
      <c r="I53" s="288">
        <f t="shared" si="26"/>
        <v>805.04</v>
      </c>
      <c r="J53" s="288">
        <f t="shared" si="26"/>
        <v>805.04</v>
      </c>
      <c r="K53" s="288">
        <f t="shared" si="26"/>
        <v>805.04</v>
      </c>
      <c r="L53" s="288">
        <f t="shared" si="26"/>
        <v>805.04</v>
      </c>
      <c r="M53" s="288">
        <f t="shared" si="26"/>
        <v>805.04</v>
      </c>
      <c r="N53" s="288">
        <f t="shared" si="26"/>
        <v>805.04</v>
      </c>
      <c r="O53" s="288">
        <f t="shared" si="26"/>
        <v>805.04</v>
      </c>
      <c r="P53" s="288">
        <f t="shared" si="26"/>
        <v>805.04</v>
      </c>
      <c r="Q53" s="288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67"/>
      <c r="CI53" s="267"/>
      <c r="CJ53" s="267"/>
      <c r="CK53" s="267"/>
      <c r="CL53" s="267"/>
      <c r="CM53" s="267"/>
      <c r="CN53" s="267"/>
      <c r="CO53" s="267"/>
      <c r="CP53" s="267"/>
      <c r="CQ53" s="267"/>
      <c r="CR53" s="267"/>
      <c r="CS53" s="267"/>
      <c r="CT53" s="267"/>
      <c r="CU53" s="267"/>
      <c r="CV53" s="267"/>
      <c r="CW53" s="267"/>
      <c r="CX53" s="267"/>
      <c r="CY53" s="267"/>
      <c r="CZ53" s="267"/>
      <c r="DA53" s="267"/>
      <c r="DB53" s="267"/>
      <c r="DC53" s="267"/>
      <c r="DD53" s="267"/>
      <c r="DE53" s="267"/>
      <c r="DF53" s="267"/>
      <c r="DG53" s="267"/>
      <c r="DH53" s="267"/>
      <c r="DI53" s="267"/>
      <c r="DJ53" s="267"/>
      <c r="DK53" s="267"/>
      <c r="DL53" s="267"/>
      <c r="DM53" s="267"/>
      <c r="DN53" s="267"/>
      <c r="DO53" s="267"/>
      <c r="DP53" s="267"/>
      <c r="DQ53" s="267"/>
      <c r="DR53" s="267"/>
      <c r="DS53" s="267"/>
      <c r="DT53" s="267"/>
      <c r="DU53" s="267"/>
      <c r="DV53" s="267"/>
      <c r="DW53" s="267"/>
      <c r="DX53" s="267"/>
      <c r="DY53" s="267"/>
      <c r="DZ53" s="267"/>
      <c r="EA53" s="267"/>
      <c r="EB53" s="267"/>
      <c r="EC53" s="267"/>
      <c r="ED53" s="267"/>
      <c r="EE53" s="267"/>
      <c r="EF53" s="267"/>
      <c r="EG53" s="267"/>
      <c r="EH53" s="267"/>
      <c r="EI53" s="267"/>
      <c r="EJ53" s="267"/>
      <c r="EK53" s="267"/>
      <c r="EL53" s="267"/>
      <c r="EM53" s="267"/>
      <c r="EN53" s="267"/>
      <c r="EO53" s="267"/>
      <c r="EP53" s="267"/>
      <c r="EQ53" s="267"/>
      <c r="ER53" s="267"/>
      <c r="ES53" s="267"/>
      <c r="ET53" s="267"/>
      <c r="EU53" s="267"/>
      <c r="EV53" s="267"/>
      <c r="EW53" s="267"/>
      <c r="EX53" s="267"/>
      <c r="EY53" s="267"/>
      <c r="EZ53" s="267"/>
      <c r="FA53" s="267"/>
      <c r="FB53" s="267"/>
      <c r="FC53" s="267"/>
      <c r="FD53" s="267"/>
      <c r="FE53" s="267"/>
      <c r="FF53" s="267"/>
      <c r="FG53" s="267"/>
      <c r="FH53" s="267"/>
      <c r="FI53" s="267"/>
      <c r="FJ53" s="267"/>
      <c r="FK53" s="267"/>
      <c r="FL53" s="267"/>
      <c r="FM53" s="267"/>
      <c r="FN53" s="267"/>
      <c r="FO53" s="267"/>
      <c r="FP53" s="267"/>
      <c r="FQ53" s="267"/>
      <c r="FR53" s="267"/>
      <c r="FS53" s="267"/>
      <c r="FT53" s="267"/>
      <c r="FU53" s="267"/>
      <c r="FV53" s="267"/>
      <c r="FW53" s="267"/>
      <c r="FX53" s="267"/>
      <c r="FY53" s="267"/>
      <c r="FZ53" s="267"/>
      <c r="GA53" s="267"/>
      <c r="GB53" s="267"/>
      <c r="GC53" s="267"/>
      <c r="GD53" s="267"/>
      <c r="GE53" s="267"/>
      <c r="GF53" s="267"/>
      <c r="GG53" s="267"/>
      <c r="GH53" s="267"/>
      <c r="GI53" s="267"/>
      <c r="GJ53" s="267"/>
      <c r="GK53" s="267"/>
      <c r="GL53" s="267"/>
      <c r="GM53" s="267"/>
      <c r="GN53" s="267"/>
      <c r="GO53" s="267"/>
      <c r="GP53" s="267"/>
      <c r="GQ53" s="267"/>
      <c r="GR53" s="267"/>
      <c r="GS53" s="267"/>
      <c r="GT53" s="267"/>
      <c r="GU53" s="267"/>
      <c r="GV53" s="267"/>
      <c r="GW53" s="267"/>
      <c r="GX53" s="267"/>
      <c r="GY53" s="267"/>
      <c r="GZ53" s="267"/>
      <c r="HA53" s="267"/>
      <c r="HB53" s="267"/>
      <c r="HC53" s="267"/>
      <c r="HD53" s="267"/>
      <c r="HE53" s="267"/>
      <c r="HF53" s="267"/>
      <c r="HG53" s="267"/>
      <c r="HH53" s="267"/>
      <c r="HI53" s="267"/>
      <c r="HJ53" s="267"/>
      <c r="HK53" s="267"/>
      <c r="HL53" s="267"/>
      <c r="HM53" s="267"/>
      <c r="HN53" s="267"/>
      <c r="HO53" s="267"/>
    </row>
    <row r="54" spans="1:223" s="9" customFormat="1" ht="15" customHeight="1" x14ac:dyDescent="0.2">
      <c r="A54" s="267" t="s">
        <v>14</v>
      </c>
      <c r="B54" s="284" t="s">
        <v>8</v>
      </c>
      <c r="C54" s="285">
        <v>1595</v>
      </c>
      <c r="D54" s="285"/>
      <c r="E54" s="242" t="s">
        <v>458</v>
      </c>
      <c r="F54" s="288"/>
      <c r="G54" s="288"/>
      <c r="H54" s="288"/>
      <c r="I54" s="288">
        <f>C54</f>
        <v>1595</v>
      </c>
      <c r="J54" s="288"/>
      <c r="K54" s="288"/>
      <c r="L54" s="288"/>
      <c r="M54" s="288"/>
      <c r="N54" s="288"/>
      <c r="O54" s="288"/>
      <c r="P54" s="288"/>
      <c r="Q54" s="288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  <c r="CI54" s="267"/>
      <c r="CJ54" s="267"/>
      <c r="CK54" s="267"/>
      <c r="CL54" s="267"/>
      <c r="CM54" s="267"/>
      <c r="CN54" s="267"/>
      <c r="CO54" s="267"/>
      <c r="CP54" s="267"/>
      <c r="CQ54" s="267"/>
      <c r="CR54" s="267"/>
      <c r="CS54" s="267"/>
      <c r="CT54" s="267"/>
      <c r="CU54" s="267"/>
      <c r="CV54" s="267"/>
      <c r="CW54" s="267"/>
      <c r="CX54" s="267"/>
      <c r="CY54" s="267"/>
      <c r="CZ54" s="267"/>
      <c r="DA54" s="267"/>
      <c r="DB54" s="267"/>
      <c r="DC54" s="267"/>
      <c r="DD54" s="267"/>
      <c r="DE54" s="267"/>
      <c r="DF54" s="267"/>
      <c r="DG54" s="267"/>
      <c r="DH54" s="267"/>
      <c r="DI54" s="267"/>
      <c r="DJ54" s="267"/>
      <c r="DK54" s="267"/>
      <c r="DL54" s="267"/>
      <c r="DM54" s="267"/>
      <c r="DN54" s="267"/>
      <c r="DO54" s="267"/>
      <c r="DP54" s="267"/>
      <c r="DQ54" s="267"/>
      <c r="DR54" s="267"/>
      <c r="DS54" s="267"/>
      <c r="DT54" s="267"/>
      <c r="DU54" s="267"/>
      <c r="DV54" s="267"/>
      <c r="DW54" s="267"/>
      <c r="DX54" s="267"/>
      <c r="DY54" s="267"/>
      <c r="DZ54" s="267"/>
      <c r="EA54" s="267"/>
      <c r="EB54" s="267"/>
      <c r="EC54" s="267"/>
      <c r="ED54" s="267"/>
      <c r="EE54" s="267"/>
      <c r="EF54" s="267"/>
      <c r="EG54" s="267"/>
      <c r="EH54" s="267"/>
      <c r="EI54" s="267"/>
      <c r="EJ54" s="267"/>
      <c r="EK54" s="267"/>
      <c r="EL54" s="267"/>
      <c r="EM54" s="267"/>
      <c r="EN54" s="267"/>
      <c r="EO54" s="267"/>
      <c r="EP54" s="267"/>
      <c r="EQ54" s="267"/>
      <c r="ER54" s="267"/>
      <c r="ES54" s="267"/>
      <c r="ET54" s="267"/>
      <c r="EU54" s="267"/>
      <c r="EV54" s="267"/>
      <c r="EW54" s="267"/>
      <c r="EX54" s="267"/>
      <c r="EY54" s="267"/>
      <c r="EZ54" s="267"/>
      <c r="FA54" s="267"/>
      <c r="FB54" s="267"/>
      <c r="FC54" s="267"/>
      <c r="FD54" s="267"/>
      <c r="FE54" s="267"/>
      <c r="FF54" s="267"/>
      <c r="FG54" s="267"/>
      <c r="FH54" s="267"/>
      <c r="FI54" s="267"/>
      <c r="FJ54" s="267"/>
      <c r="FK54" s="267"/>
      <c r="FL54" s="267"/>
      <c r="FM54" s="267"/>
      <c r="FN54" s="267"/>
      <c r="FO54" s="267"/>
      <c r="FP54" s="267"/>
      <c r="FQ54" s="267"/>
      <c r="FR54" s="267"/>
      <c r="FS54" s="267"/>
      <c r="FT54" s="267"/>
      <c r="FU54" s="267"/>
      <c r="FV54" s="267"/>
      <c r="FW54" s="267"/>
      <c r="FX54" s="267"/>
      <c r="FY54" s="267"/>
      <c r="FZ54" s="267"/>
      <c r="GA54" s="267"/>
      <c r="GB54" s="267"/>
      <c r="GC54" s="267"/>
      <c r="GD54" s="267"/>
      <c r="GE54" s="267"/>
      <c r="GF54" s="267"/>
      <c r="GG54" s="267"/>
      <c r="GH54" s="267"/>
      <c r="GI54" s="267"/>
      <c r="GJ54" s="267"/>
      <c r="GK54" s="267"/>
      <c r="GL54" s="267"/>
      <c r="GM54" s="267"/>
      <c r="GN54" s="267"/>
      <c r="GO54" s="267"/>
      <c r="GP54" s="267"/>
      <c r="GQ54" s="267"/>
      <c r="GR54" s="267"/>
      <c r="GS54" s="267"/>
      <c r="GT54" s="267"/>
      <c r="GU54" s="267"/>
      <c r="GV54" s="267"/>
      <c r="GW54" s="267"/>
      <c r="GX54" s="267"/>
      <c r="GY54" s="267"/>
      <c r="GZ54" s="267"/>
      <c r="HA54" s="267"/>
      <c r="HB54" s="267"/>
      <c r="HC54" s="267"/>
      <c r="HD54" s="267"/>
      <c r="HE54" s="267"/>
      <c r="HF54" s="267"/>
      <c r="HG54" s="267"/>
      <c r="HH54" s="267"/>
      <c r="HI54" s="267"/>
      <c r="HJ54" s="267"/>
      <c r="HK54" s="267"/>
      <c r="HL54" s="267"/>
      <c r="HM54" s="267"/>
      <c r="HN54" s="267"/>
      <c r="HO54" s="267"/>
    </row>
    <row r="55" spans="1:223" ht="15" customHeight="1" x14ac:dyDescent="0.2">
      <c r="C55" s="274"/>
      <c r="D55" s="274"/>
      <c r="E55" s="268" t="s">
        <v>10</v>
      </c>
      <c r="F55" s="281">
        <f t="shared" ref="F55:J55" si="27">SUM(F49:F54)</f>
        <v>0</v>
      </c>
      <c r="G55" s="281">
        <f t="shared" si="27"/>
        <v>37550.04</v>
      </c>
      <c r="H55" s="281">
        <f t="shared" si="27"/>
        <v>37550.04</v>
      </c>
      <c r="I55" s="281">
        <f t="shared" si="27"/>
        <v>39145.040000000001</v>
      </c>
      <c r="J55" s="281">
        <f t="shared" si="27"/>
        <v>37550.04</v>
      </c>
      <c r="K55" s="281">
        <f t="shared" ref="K55:P55" si="28">SUM(K49:K54)</f>
        <v>37550.04</v>
      </c>
      <c r="L55" s="281">
        <f t="shared" si="28"/>
        <v>37550.04</v>
      </c>
      <c r="M55" s="281">
        <f t="shared" si="28"/>
        <v>37550.04</v>
      </c>
      <c r="N55" s="281">
        <f t="shared" si="28"/>
        <v>37550.04</v>
      </c>
      <c r="O55" s="281">
        <f t="shared" si="28"/>
        <v>37550.04</v>
      </c>
      <c r="P55" s="281">
        <f t="shared" si="28"/>
        <v>37550.04</v>
      </c>
      <c r="Q55" s="283"/>
    </row>
    <row r="56" spans="1:223" ht="15" customHeight="1" x14ac:dyDescent="0.2"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</row>
    <row r="57" spans="1:223" ht="16.5" customHeight="1" x14ac:dyDescent="0.25">
      <c r="A57" s="298" t="s">
        <v>697</v>
      </c>
      <c r="C57" s="289"/>
      <c r="D57" s="289"/>
      <c r="E57" s="293" t="s">
        <v>716</v>
      </c>
      <c r="F57" s="294">
        <f>'AP Vendors'!H152</f>
        <v>15925.45</v>
      </c>
      <c r="G57" s="294">
        <f>'AP Vendors'!I152</f>
        <v>10149.229999999998</v>
      </c>
      <c r="H57" s="294">
        <f>'AP Vendors'!J152</f>
        <v>11005.099999999999</v>
      </c>
      <c r="I57" s="294">
        <f>'AP Vendors'!K152</f>
        <v>4006.3100000000004</v>
      </c>
      <c r="J57" s="294">
        <f>'AP Vendors'!L152</f>
        <v>4752.0000000000009</v>
      </c>
      <c r="K57" s="294">
        <f>'AP Vendors'!M152</f>
        <v>7448.63</v>
      </c>
      <c r="L57" s="294">
        <f>'AP Vendors'!N152</f>
        <v>7921.329999999999</v>
      </c>
      <c r="M57" s="294">
        <f>'AP Vendors'!O152</f>
        <v>11950.730000000003</v>
      </c>
      <c r="N57" s="294">
        <f>'AP Vendors'!P152</f>
        <v>2583.61</v>
      </c>
      <c r="O57" s="294">
        <f>'AP Vendors'!Q152</f>
        <v>8654.9699999999993</v>
      </c>
      <c r="P57" s="294">
        <f>'AP Vendors'!R152</f>
        <v>0</v>
      </c>
      <c r="Q57" s="294"/>
    </row>
    <row r="58" spans="1:223" ht="15" customHeight="1" x14ac:dyDescent="0.2">
      <c r="A58" s="286" t="s">
        <v>719</v>
      </c>
      <c r="C58" s="289"/>
      <c r="D58" s="289"/>
      <c r="E58" s="274"/>
      <c r="F58" s="287">
        <f t="shared" ref="F58:P58" si="29">0.25*F10</f>
        <v>0</v>
      </c>
      <c r="G58" s="287">
        <f t="shared" si="29"/>
        <v>0</v>
      </c>
      <c r="H58" s="287">
        <f t="shared" si="29"/>
        <v>0</v>
      </c>
      <c r="I58" s="287">
        <f t="shared" si="29"/>
        <v>0</v>
      </c>
      <c r="J58" s="287">
        <f t="shared" si="29"/>
        <v>6250</v>
      </c>
      <c r="K58" s="287">
        <f t="shared" si="29"/>
        <v>6250</v>
      </c>
      <c r="L58" s="287">
        <f t="shared" si="29"/>
        <v>6250</v>
      </c>
      <c r="M58" s="287">
        <f t="shared" si="29"/>
        <v>6250</v>
      </c>
      <c r="N58" s="287">
        <f t="shared" si="29"/>
        <v>6250</v>
      </c>
      <c r="O58" s="287">
        <f t="shared" si="29"/>
        <v>6250</v>
      </c>
      <c r="P58" s="287">
        <f t="shared" si="29"/>
        <v>6250</v>
      </c>
      <c r="Q58" s="287"/>
    </row>
    <row r="59" spans="1:223" ht="15" customHeight="1" x14ac:dyDescent="0.2">
      <c r="A59" s="286" t="s">
        <v>720</v>
      </c>
      <c r="C59" s="289"/>
      <c r="D59" s="289"/>
      <c r="E59" s="274"/>
      <c r="F59" s="287">
        <v>0</v>
      </c>
      <c r="G59" s="287">
        <v>0</v>
      </c>
      <c r="H59" s="287">
        <v>0</v>
      </c>
      <c r="I59" s="287">
        <v>0</v>
      </c>
      <c r="J59" s="287">
        <v>2500</v>
      </c>
      <c r="K59" s="287">
        <v>2500</v>
      </c>
      <c r="L59" s="287">
        <v>2500</v>
      </c>
      <c r="M59" s="287">
        <v>2500</v>
      </c>
      <c r="N59" s="287">
        <v>2500</v>
      </c>
      <c r="O59" s="287">
        <v>2500</v>
      </c>
      <c r="P59" s="287">
        <v>2500</v>
      </c>
      <c r="Q59" s="287"/>
    </row>
    <row r="60" spans="1:223" ht="15" customHeight="1" x14ac:dyDescent="0.2">
      <c r="C60" s="274"/>
      <c r="D60" s="274"/>
      <c r="E60" s="295" t="s">
        <v>15</v>
      </c>
      <c r="F60" s="291">
        <f>+F47+F55+F57+F58+F59</f>
        <v>15925.45</v>
      </c>
      <c r="G60" s="291">
        <f t="shared" ref="G60:O60" si="30">+G47+G55+G57+G58+G59</f>
        <v>74179.27</v>
      </c>
      <c r="H60" s="291">
        <f t="shared" si="30"/>
        <v>63640.049999999996</v>
      </c>
      <c r="I60" s="291">
        <f t="shared" si="30"/>
        <v>57901.45</v>
      </c>
      <c r="J60" s="291">
        <f t="shared" si="30"/>
        <v>51842.04</v>
      </c>
      <c r="K60" s="291">
        <f t="shared" si="30"/>
        <v>81220.67</v>
      </c>
      <c r="L60" s="291">
        <f t="shared" si="30"/>
        <v>66513.37</v>
      </c>
      <c r="M60" s="291">
        <f t="shared" si="30"/>
        <v>59957.770000000004</v>
      </c>
      <c r="N60" s="291">
        <f t="shared" si="30"/>
        <v>63633.75</v>
      </c>
      <c r="O60" s="291">
        <f t="shared" si="30"/>
        <v>83010.010000000009</v>
      </c>
      <c r="P60" s="291">
        <f>+P47+P55+P57+P58+P59</f>
        <v>46507.040000000001</v>
      </c>
      <c r="Q60" s="291"/>
    </row>
    <row r="61" spans="1:223" ht="15" customHeight="1" x14ac:dyDescent="0.2"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</row>
    <row r="62" spans="1:223" ht="16.5" customHeight="1" x14ac:dyDescent="0.25">
      <c r="A62" s="299" t="s">
        <v>704</v>
      </c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</row>
    <row r="63" spans="1:223" ht="15" customHeight="1" x14ac:dyDescent="0.2">
      <c r="A63" s="267" t="s">
        <v>416</v>
      </c>
      <c r="C63" s="274"/>
      <c r="D63" s="274"/>
      <c r="E63" s="274" t="s">
        <v>415</v>
      </c>
      <c r="F63" s="274"/>
      <c r="G63" s="274"/>
      <c r="H63" s="274"/>
      <c r="I63" s="274"/>
      <c r="J63" s="274"/>
      <c r="K63" s="274"/>
      <c r="L63" s="274"/>
      <c r="M63" s="274">
        <f>-50000</f>
        <v>-50000</v>
      </c>
      <c r="N63" s="274"/>
      <c r="O63" s="274">
        <f>-50000</f>
        <v>-50000</v>
      </c>
      <c r="P63" s="274">
        <f>-100000</f>
        <v>-100000</v>
      </c>
      <c r="Q63" s="274"/>
    </row>
    <row r="64" spans="1:223" ht="15" customHeight="1" x14ac:dyDescent="0.2">
      <c r="A64" s="267" t="s">
        <v>442</v>
      </c>
      <c r="C64" s="274"/>
      <c r="D64" s="274"/>
      <c r="E64" s="274" t="s">
        <v>415</v>
      </c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</row>
    <row r="65" spans="1:223" ht="15" customHeight="1" x14ac:dyDescent="0.2">
      <c r="A65" s="267" t="s">
        <v>703</v>
      </c>
      <c r="C65" s="274"/>
      <c r="D65" s="274"/>
      <c r="E65" s="274" t="s">
        <v>415</v>
      </c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</row>
    <row r="66" spans="1:223" ht="15" customHeight="1" x14ac:dyDescent="0.2"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</row>
    <row r="67" spans="1:223" ht="15" customHeight="1" thickBot="1" x14ac:dyDescent="0.25">
      <c r="A67" s="268" t="s">
        <v>16</v>
      </c>
      <c r="C67" s="274"/>
      <c r="D67" s="274"/>
      <c r="E67" s="274"/>
      <c r="F67" s="296">
        <f t="shared" ref="F67:P67" si="31">+F15-F60+F63+F65+F64</f>
        <v>132061.25</v>
      </c>
      <c r="G67" s="296">
        <f t="shared" si="31"/>
        <v>128020.31999999999</v>
      </c>
      <c r="H67" s="296">
        <f t="shared" si="31"/>
        <v>119130.27000000002</v>
      </c>
      <c r="I67" s="296">
        <f t="shared" si="31"/>
        <v>154230.5</v>
      </c>
      <c r="J67" s="296">
        <f t="shared" si="31"/>
        <v>171123.46</v>
      </c>
      <c r="K67" s="296">
        <f t="shared" si="31"/>
        <v>120802.79</v>
      </c>
      <c r="L67" s="296">
        <f t="shared" si="31"/>
        <v>111389.41999999998</v>
      </c>
      <c r="M67" s="296">
        <f t="shared" si="31"/>
        <v>153958.31999999995</v>
      </c>
      <c r="N67" s="296">
        <f t="shared" si="31"/>
        <v>149082.56999999995</v>
      </c>
      <c r="O67" s="296">
        <f t="shared" si="31"/>
        <v>112410.05999999994</v>
      </c>
      <c r="P67" s="296">
        <f t="shared" si="31"/>
        <v>94669.699999999924</v>
      </c>
      <c r="Q67" s="297"/>
    </row>
    <row r="68" spans="1:223" ht="15" customHeight="1" thickTop="1" x14ac:dyDescent="0.2"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</row>
    <row r="69" spans="1:223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</row>
    <row r="70" spans="1:223" ht="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</row>
    <row r="71" spans="1:223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</row>
    <row r="72" spans="1:223" ht="1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</row>
    <row r="73" spans="1:223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</row>
    <row r="74" spans="1:223" ht="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</row>
    <row r="75" spans="1:223" ht="1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</row>
    <row r="76" spans="1:223" ht="1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</row>
    <row r="77" spans="1:223" ht="1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</row>
    <row r="78" spans="1:223" ht="1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</row>
    <row r="79" spans="1:223" ht="1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</row>
    <row r="80" spans="1:223" ht="1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</row>
    <row r="81" spans="1:223" ht="1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</row>
    <row r="82" spans="1:223" ht="1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</row>
    <row r="83" spans="1:223" ht="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</row>
    <row r="84" spans="1:223" ht="1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</row>
    <row r="85" spans="1:223" ht="1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</row>
    <row r="86" spans="1:223" ht="1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</row>
    <row r="87" spans="1:223" ht="1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</row>
    <row r="88" spans="1:223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</row>
    <row r="89" spans="1:223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</row>
    <row r="90" spans="1:223" ht="1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</row>
    <row r="91" spans="1:223" ht="1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</row>
    <row r="92" spans="1:223" ht="1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</row>
    <row r="93" spans="1:223" ht="1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</row>
    <row r="94" spans="1:223" ht="1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</row>
    <row r="95" spans="1:223" ht="1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</row>
    <row r="96" spans="1:223" ht="1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</row>
    <row r="97" spans="1:223" ht="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</row>
    <row r="98" spans="1:223" ht="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</row>
    <row r="99" spans="1:223" ht="1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</row>
    <row r="100" spans="1:223" ht="1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</row>
    <row r="101" spans="1:223" ht="1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</row>
    <row r="102" spans="1:223" ht="1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</row>
    <row r="103" spans="1:223" ht="1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</row>
    <row r="104" spans="1:223" ht="1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</row>
    <row r="105" spans="1:223" ht="1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</row>
    <row r="106" spans="1:223" ht="1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</row>
    <row r="107" spans="1:223" ht="1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</row>
    <row r="108" spans="1:223" ht="1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</row>
    <row r="109" spans="1:223" ht="1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</row>
    <row r="110" spans="1:223" ht="1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</row>
    <row r="111" spans="1:223" ht="1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</row>
    <row r="112" spans="1:223" ht="1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</row>
    <row r="113" spans="1:223" ht="1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</row>
    <row r="114" spans="1:223" ht="1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</row>
    <row r="115" spans="1:223" ht="1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</row>
    <row r="116" spans="1:223" ht="1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</row>
    <row r="117" spans="1:223" ht="1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</row>
    <row r="118" spans="1:223" ht="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</row>
    <row r="119" spans="1:223" ht="1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</row>
    <row r="120" spans="1:223" ht="1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</row>
    <row r="121" spans="1:223" ht="1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</row>
    <row r="122" spans="1:223" ht="1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</row>
    <row r="123" spans="1:223" ht="1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</row>
    <row r="124" spans="1:223" ht="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</row>
    <row r="125" spans="1:223" ht="1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</row>
    <row r="126" spans="1:223" ht="1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</row>
    <row r="127" spans="1:223" ht="1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</row>
    <row r="128" spans="1:223" ht="1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</row>
    <row r="129" spans="1:223" ht="1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</row>
    <row r="130" spans="1:223" ht="1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</row>
    <row r="131" spans="1:223" ht="1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</row>
    <row r="132" spans="1:223" ht="1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</row>
    <row r="133" spans="1:223" ht="1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</row>
    <row r="134" spans="1:223" ht="1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</row>
    <row r="135" spans="1:223" ht="1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</row>
    <row r="136" spans="1:223" ht="1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</row>
    <row r="137" spans="1:223" ht="1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</row>
    <row r="138" spans="1:223" ht="1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</row>
    <row r="139" spans="1:223" ht="1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</row>
    <row r="140" spans="1:223" ht="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</row>
    <row r="141" spans="1:223" ht="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</row>
    <row r="142" spans="1:223" ht="1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</row>
    <row r="143" spans="1:223" ht="1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</row>
    <row r="144" spans="1:223" ht="1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</row>
    <row r="145" spans="1:223" ht="1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</row>
    <row r="146" spans="1:223" ht="1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</row>
    <row r="147" spans="1:223" ht="1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</row>
    <row r="148" spans="1:223" ht="1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</row>
    <row r="149" spans="1:223" ht="1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</row>
    <row r="150" spans="1:223" ht="1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</row>
    <row r="151" spans="1:223" ht="1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</row>
    <row r="152" spans="1:223" ht="1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</row>
    <row r="153" spans="1:223" ht="1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</row>
    <row r="154" spans="1:223" ht="1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</row>
    <row r="155" spans="1:223" ht="1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</row>
    <row r="156" spans="1:223" ht="1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</row>
    <row r="157" spans="1:223" ht="1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</row>
    <row r="158" spans="1:223" ht="1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</row>
    <row r="159" spans="1:223" ht="1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</row>
    <row r="160" spans="1:223" ht="1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</row>
    <row r="161" spans="1:223" ht="1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</row>
    <row r="162" spans="1:223" ht="1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</row>
    <row r="163" spans="1:223" ht="1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</row>
    <row r="164" spans="1:223" ht="1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</row>
    <row r="165" spans="1:223" ht="1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</row>
    <row r="166" spans="1:223" ht="1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</row>
    <row r="167" spans="1:223" ht="1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</row>
    <row r="168" spans="1:223" ht="1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</row>
    <row r="169" spans="1:223" ht="1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</row>
    <row r="170" spans="1:223" ht="1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</row>
    <row r="171" spans="1:223" ht="1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</row>
    <row r="172" spans="1:223" ht="1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</row>
    <row r="173" spans="1:223" ht="1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</row>
    <row r="174" spans="1:223" ht="1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</row>
    <row r="175" spans="1:223" ht="1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</row>
    <row r="176" spans="1:223" ht="1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</row>
    <row r="177" spans="1:223" ht="1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</row>
    <row r="178" spans="1:223" ht="1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</row>
    <row r="179" spans="1:223" ht="1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</row>
    <row r="180" spans="1:223" ht="1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</row>
    <row r="181" spans="1:223" ht="1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</row>
    <row r="182" spans="1:223" ht="1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</row>
    <row r="183" spans="1:223" ht="1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</row>
    <row r="184" spans="1:223" ht="1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</row>
    <row r="185" spans="1:223" ht="1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</row>
    <row r="186" spans="1:223" ht="1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</row>
    <row r="187" spans="1:223" ht="1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</row>
    <row r="188" spans="1:223" ht="1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</row>
    <row r="189" spans="1:223" ht="1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</row>
    <row r="190" spans="1:223" ht="1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</row>
    <row r="191" spans="1:223" ht="1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</row>
    <row r="192" spans="1:223" ht="1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</row>
    <row r="193" spans="1:223" ht="1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</row>
    <row r="194" spans="1:223" ht="1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</row>
    <row r="195" spans="1:223" ht="1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</row>
    <row r="196" spans="1:223" ht="1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</row>
    <row r="197" spans="1:223" ht="1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</row>
    <row r="198" spans="1:223" ht="1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</row>
    <row r="199" spans="1:223" ht="1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</row>
    <row r="200" spans="1:223" ht="1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</row>
    <row r="201" spans="1:223" ht="1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</row>
    <row r="202" spans="1:223" ht="1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</row>
    <row r="203" spans="1:223" ht="1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</row>
    <row r="204" spans="1:223" ht="1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</row>
    <row r="205" spans="1:223" ht="1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</row>
    <row r="206" spans="1:223" ht="1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</row>
    <row r="207" spans="1:223" ht="1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</row>
    <row r="208" spans="1:223" ht="1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</row>
    <row r="209" spans="1:223" ht="1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</row>
    <row r="210" spans="1:223" ht="1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</row>
    <row r="211" spans="1:223" ht="1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</row>
    <row r="212" spans="1:223" ht="1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</row>
    <row r="213" spans="1:223" ht="1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</row>
    <row r="214" spans="1:223" ht="1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</row>
    <row r="215" spans="1:223" ht="1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</row>
    <row r="216" spans="1:223" ht="1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</row>
    <row r="217" spans="1:223" ht="1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</row>
    <row r="218" spans="1:223" ht="1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</row>
    <row r="219" spans="1:223" ht="1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</row>
    <row r="220" spans="1:223" ht="1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</row>
    <row r="221" spans="1:223" ht="1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</row>
    <row r="222" spans="1:223" ht="1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</row>
    <row r="223" spans="1:223" ht="1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</row>
    <row r="224" spans="1:223" ht="1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</row>
    <row r="225" spans="1:223" ht="1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</row>
    <row r="226" spans="1:223" ht="1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</row>
    <row r="227" spans="1:223" ht="1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</row>
    <row r="228" spans="1:223" ht="1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</row>
    <row r="229" spans="1:223" ht="1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</row>
    <row r="230" spans="1:223" ht="1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</row>
    <row r="231" spans="1:223" ht="1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</row>
    <row r="232" spans="1:223" ht="1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</row>
    <row r="233" spans="1:223" ht="1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</row>
    <row r="234" spans="1:223" ht="1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</row>
    <row r="235" spans="1:223" ht="1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</row>
    <row r="236" spans="1:223" ht="1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</row>
    <row r="237" spans="1:223" ht="1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</row>
    <row r="238" spans="1:223" ht="1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</row>
    <row r="239" spans="1:223" ht="1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</row>
    <row r="240" spans="1:223" ht="1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</row>
    <row r="241" spans="1:223" ht="1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</row>
    <row r="242" spans="1:223" ht="1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</row>
    <row r="243" spans="1:223" ht="1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</row>
    <row r="244" spans="1:223" ht="1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</row>
    <row r="245" spans="1:223" ht="1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</row>
    <row r="246" spans="1:223" ht="1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</row>
    <row r="247" spans="1:223" ht="1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</row>
    <row r="248" spans="1:223" ht="1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</row>
    <row r="249" spans="1:223" ht="1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</row>
    <row r="250" spans="1:223" ht="1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</row>
    <row r="251" spans="1:223" ht="1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</row>
    <row r="252" spans="1:223" ht="1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</row>
    <row r="253" spans="1:223" ht="1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</row>
    <row r="254" spans="1:223" ht="1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</row>
  </sheetData>
  <sortState ref="A30:JH78">
    <sortCondition ref="D30:D78"/>
  </sortState>
  <customSheetViews>
    <customSheetView guid="{D81EDAC4-75AE-4B8D-B758-1F728A8C3410}" scale="98" hiddenRows="1">
      <pane xSplit="4" ySplit="5" topLeftCell="E6" activePane="bottomRight" state="frozen"/>
      <selection pane="bottomRight" activeCell="E6" sqref="E6"/>
      <pageMargins left="0.25" right="0.25" top="0.75" bottom="0.75" header="0.3" footer="0.3"/>
      <pageSetup orientation="landscape" r:id="rId1"/>
    </customSheetView>
    <customSheetView guid="{AADCD0DD-DFC9-4D0A-A6B7-7EBE73AAE341}">
      <pane xSplit="4" ySplit="5" topLeftCell="E6" activePane="bottomRight" state="frozen"/>
      <selection pane="bottomRight" activeCell="F5" sqref="F5"/>
      <pageMargins left="0.7" right="0.7" top="0.75" bottom="0.75" header="0.3" footer="0.3"/>
      <pageSetup orientation="portrait" r:id="rId2"/>
    </customSheetView>
  </customSheetViews>
  <pageMargins left="0.25" right="0.25" top="0.5" bottom="0.5" header="0.3" footer="0.3"/>
  <pageSetup paperSize="3" orientation="landscape" r:id="rId3"/>
  <rowBreaks count="1" manualBreakCount="1">
    <brk id="4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AB72"/>
  <sheetViews>
    <sheetView zoomScale="95" zoomScaleNormal="95" zoomScaleSheetLayoutView="90" workbookViewId="0">
      <pane xSplit="9" ySplit="3" topLeftCell="J34" activePane="bottomRight" state="frozen"/>
      <selection activeCell="F3" sqref="F3"/>
      <selection pane="topRight" activeCell="F3" sqref="F3"/>
      <selection pane="bottomLeft" activeCell="F3" sqref="F3"/>
      <selection pane="bottomRight" activeCell="B83" sqref="B83"/>
    </sheetView>
  </sheetViews>
  <sheetFormatPr defaultColWidth="6.85546875" defaultRowHeight="12.75" customHeight="1" x14ac:dyDescent="0.2"/>
  <cols>
    <col min="1" max="1" width="10.7109375" style="186" bestFit="1" customWidth="1"/>
    <col min="2" max="2" width="24.85546875" style="185" bestFit="1" customWidth="1"/>
    <col min="3" max="3" width="9.140625" style="185" customWidth="1"/>
    <col min="4" max="4" width="9.7109375" style="185" bestFit="1" customWidth="1"/>
    <col min="5" max="5" width="7.5703125" style="252" bestFit="1" customWidth="1"/>
    <col min="6" max="6" width="11" style="220" bestFit="1" customWidth="1"/>
    <col min="7" max="7" width="8.85546875" style="251" bestFit="1" customWidth="1"/>
    <col min="8" max="8" width="11.42578125" style="251" bestFit="1" customWidth="1"/>
    <col min="9" max="9" width="10.5703125" style="251" bestFit="1" customWidth="1"/>
    <col min="10" max="10" width="10.42578125" style="251" bestFit="1" customWidth="1"/>
    <col min="11" max="11" width="16.42578125" style="193" bestFit="1" customWidth="1"/>
    <col min="12" max="12" width="1.28515625" style="193" customWidth="1"/>
    <col min="13" max="23" width="9.5703125" style="193" bestFit="1" customWidth="1"/>
    <col min="24" max="24" width="7.85546875" style="193" customWidth="1"/>
    <col min="25" max="25" width="11.28515625" style="193" bestFit="1" customWidth="1"/>
    <col min="26" max="26" width="8.5703125" style="193" bestFit="1" customWidth="1"/>
    <col min="27" max="16384" width="6.85546875" style="193"/>
  </cols>
  <sheetData>
    <row r="1" spans="1:28" ht="18.75" customHeight="1" x14ac:dyDescent="0.2">
      <c r="B1" s="302" t="s">
        <v>706</v>
      </c>
    </row>
    <row r="2" spans="1:28" s="213" customFormat="1" ht="37.5" customHeight="1" x14ac:dyDescent="0.2">
      <c r="A2" s="228" t="s">
        <v>21</v>
      </c>
      <c r="B2" s="205" t="s">
        <v>39</v>
      </c>
      <c r="C2" s="205" t="s">
        <v>2</v>
      </c>
      <c r="D2" s="205" t="s">
        <v>22</v>
      </c>
      <c r="E2" s="249" t="s">
        <v>187</v>
      </c>
      <c r="F2" s="229" t="s">
        <v>4</v>
      </c>
      <c r="G2" s="190" t="s">
        <v>23</v>
      </c>
      <c r="H2" s="250" t="s">
        <v>43</v>
      </c>
      <c r="I2" s="250" t="s">
        <v>336</v>
      </c>
      <c r="J2" s="250" t="s">
        <v>337</v>
      </c>
      <c r="K2" s="213" t="s">
        <v>184</v>
      </c>
      <c r="M2" s="191">
        <v>43962</v>
      </c>
      <c r="N2" s="191">
        <f t="shared" ref="N2:O2" si="0">M2+7</f>
        <v>43969</v>
      </c>
      <c r="O2" s="191">
        <f t="shared" si="0"/>
        <v>43976</v>
      </c>
      <c r="P2" s="191">
        <f t="shared" ref="P2" si="1">O2+7</f>
        <v>43983</v>
      </c>
      <c r="Q2" s="191">
        <f t="shared" ref="Q2" si="2">P2+7</f>
        <v>43990</v>
      </c>
      <c r="R2" s="191">
        <f t="shared" ref="R2" si="3">Q2+7</f>
        <v>43997</v>
      </c>
      <c r="S2" s="191">
        <f t="shared" ref="S2" si="4">R2+7</f>
        <v>44004</v>
      </c>
      <c r="T2" s="191">
        <f t="shared" ref="T2" si="5">S2+7</f>
        <v>44011</v>
      </c>
      <c r="U2" s="191">
        <f t="shared" ref="U2" si="6">T2+7</f>
        <v>44018</v>
      </c>
      <c r="V2" s="191">
        <f t="shared" ref="V2" si="7">U2+7</f>
        <v>44025</v>
      </c>
      <c r="W2" s="191">
        <f t="shared" ref="W2" si="8">V2+7</f>
        <v>44032</v>
      </c>
      <c r="X2" s="191"/>
      <c r="Y2" s="213" t="s">
        <v>437</v>
      </c>
    </row>
    <row r="3" spans="1:28" ht="12" x14ac:dyDescent="0.2">
      <c r="C3" s="251"/>
      <c r="D3" s="251"/>
      <c r="I3" s="220"/>
      <c r="J3" s="220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</row>
    <row r="4" spans="1:28" ht="12" x14ac:dyDescent="0.2">
      <c r="C4" s="187"/>
      <c r="D4" s="187"/>
      <c r="F4" s="253"/>
      <c r="I4" s="220"/>
      <c r="J4" s="220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1:28" ht="12" x14ac:dyDescent="0.2">
      <c r="A5" s="186">
        <v>19164</v>
      </c>
      <c r="B5" s="185" t="s">
        <v>708</v>
      </c>
      <c r="C5" s="187">
        <v>43826</v>
      </c>
      <c r="D5" s="187">
        <v>43826</v>
      </c>
      <c r="E5" s="252">
        <v>2</v>
      </c>
      <c r="F5" s="253">
        <v>11355</v>
      </c>
      <c r="H5" s="251">
        <v>43856</v>
      </c>
      <c r="I5" s="220">
        <f t="shared" ref="I5:I36" si="9">+H5-C5</f>
        <v>30</v>
      </c>
      <c r="J5" s="220" t="str">
        <f t="shared" ref="J5:J36" si="10">IF(G5="","",SUM(G5-C5))</f>
        <v/>
      </c>
      <c r="K5" s="186" t="s">
        <v>643</v>
      </c>
      <c r="L5" s="185"/>
      <c r="N5" s="220">
        <f>F5</f>
        <v>11355</v>
      </c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195">
        <f t="shared" ref="Y5:Y15" si="11">SUM(M5:W5)</f>
        <v>11355</v>
      </c>
      <c r="Z5" s="220"/>
      <c r="AA5" s="220"/>
      <c r="AB5" s="220"/>
    </row>
    <row r="6" spans="1:28" ht="12" x14ac:dyDescent="0.2">
      <c r="A6" s="186">
        <v>19200</v>
      </c>
      <c r="B6" s="185" t="s">
        <v>708</v>
      </c>
      <c r="C6" s="187">
        <v>43842</v>
      </c>
      <c r="D6" s="187">
        <v>43842</v>
      </c>
      <c r="E6" s="252">
        <v>2</v>
      </c>
      <c r="F6" s="253">
        <v>10155</v>
      </c>
      <c r="H6" s="251">
        <v>43903</v>
      </c>
      <c r="I6" s="220">
        <f t="shared" si="9"/>
        <v>61</v>
      </c>
      <c r="J6" s="220" t="str">
        <f t="shared" si="10"/>
        <v/>
      </c>
      <c r="K6" s="266" t="s">
        <v>644</v>
      </c>
      <c r="L6" s="185"/>
      <c r="N6" s="220">
        <f>F6</f>
        <v>10155</v>
      </c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195">
        <f t="shared" si="11"/>
        <v>10155</v>
      </c>
      <c r="Z6" s="220"/>
      <c r="AA6" s="220"/>
      <c r="AB6" s="220"/>
    </row>
    <row r="7" spans="1:28" ht="12" x14ac:dyDescent="0.2">
      <c r="A7" s="186">
        <v>19222</v>
      </c>
      <c r="B7" s="185" t="s">
        <v>708</v>
      </c>
      <c r="C7" s="187">
        <v>43852</v>
      </c>
      <c r="D7" s="187">
        <v>43852</v>
      </c>
      <c r="E7" s="252">
        <v>2</v>
      </c>
      <c r="F7" s="253">
        <v>10755</v>
      </c>
      <c r="H7" s="251">
        <v>43913</v>
      </c>
      <c r="I7" s="220">
        <f t="shared" si="9"/>
        <v>61</v>
      </c>
      <c r="J7" s="220" t="str">
        <f t="shared" si="10"/>
        <v/>
      </c>
      <c r="K7" s="266" t="s">
        <v>644</v>
      </c>
      <c r="L7" s="185"/>
      <c r="N7" s="220">
        <f>F7</f>
        <v>10755</v>
      </c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195">
        <f t="shared" si="11"/>
        <v>10755</v>
      </c>
      <c r="Z7" s="220"/>
      <c r="AA7" s="220"/>
      <c r="AB7" s="220"/>
    </row>
    <row r="8" spans="1:28" ht="12" x14ac:dyDescent="0.2">
      <c r="A8" s="186">
        <v>19247</v>
      </c>
      <c r="B8" s="185" t="s">
        <v>708</v>
      </c>
      <c r="C8" s="187">
        <v>43862</v>
      </c>
      <c r="D8" s="187">
        <v>43891</v>
      </c>
      <c r="E8" s="252">
        <v>0</v>
      </c>
      <c r="F8" s="253">
        <v>0</v>
      </c>
      <c r="G8" s="251">
        <v>43958</v>
      </c>
      <c r="H8" s="251">
        <v>43923</v>
      </c>
      <c r="I8" s="220">
        <f t="shared" si="9"/>
        <v>61</v>
      </c>
      <c r="J8" s="220">
        <f t="shared" si="10"/>
        <v>96</v>
      </c>
      <c r="K8" s="266" t="s">
        <v>667</v>
      </c>
      <c r="L8" s="185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195">
        <f t="shared" si="11"/>
        <v>0</v>
      </c>
      <c r="Z8" s="220"/>
      <c r="AA8" s="220"/>
      <c r="AB8" s="220"/>
    </row>
    <row r="9" spans="1:28" ht="12" x14ac:dyDescent="0.2">
      <c r="A9" s="186">
        <v>19293</v>
      </c>
      <c r="B9" s="185" t="s">
        <v>708</v>
      </c>
      <c r="C9" s="187">
        <v>43904</v>
      </c>
      <c r="D9" s="187">
        <v>43935</v>
      </c>
      <c r="E9" s="252">
        <v>3</v>
      </c>
      <c r="F9" s="253">
        <v>8400</v>
      </c>
      <c r="H9" s="251">
        <v>43934</v>
      </c>
      <c r="I9" s="220">
        <f t="shared" si="9"/>
        <v>30</v>
      </c>
      <c r="J9" s="220" t="str">
        <f t="shared" si="10"/>
        <v/>
      </c>
      <c r="K9" s="266" t="s">
        <v>668</v>
      </c>
      <c r="L9" s="185"/>
      <c r="M9" s="220">
        <f>F9</f>
        <v>8400</v>
      </c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195">
        <f t="shared" si="11"/>
        <v>8400</v>
      </c>
      <c r="Z9" s="220"/>
      <c r="AA9" s="220"/>
      <c r="AB9" s="220"/>
    </row>
    <row r="10" spans="1:28" ht="12" x14ac:dyDescent="0.2">
      <c r="A10" s="186">
        <v>19315</v>
      </c>
      <c r="B10" s="185" t="s">
        <v>708</v>
      </c>
      <c r="C10" s="187">
        <v>43916</v>
      </c>
      <c r="D10" s="187">
        <v>43947</v>
      </c>
      <c r="E10" s="252">
        <v>3</v>
      </c>
      <c r="F10" s="253">
        <v>32666.7</v>
      </c>
      <c r="H10" s="251">
        <v>43946</v>
      </c>
      <c r="I10" s="220">
        <f t="shared" si="9"/>
        <v>30</v>
      </c>
      <c r="J10" s="220" t="str">
        <f t="shared" si="10"/>
        <v/>
      </c>
      <c r="K10" s="266" t="s">
        <v>669</v>
      </c>
      <c r="L10" s="185"/>
      <c r="M10" s="220">
        <f>F10</f>
        <v>32666.7</v>
      </c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195">
        <f t="shared" si="11"/>
        <v>32666.7</v>
      </c>
      <c r="Z10" s="220"/>
      <c r="AA10" s="220"/>
      <c r="AB10" s="220"/>
    </row>
    <row r="11" spans="1:28" ht="12" x14ac:dyDescent="0.2">
      <c r="A11" s="186">
        <v>19301</v>
      </c>
      <c r="B11" s="185" t="s">
        <v>708</v>
      </c>
      <c r="C11" s="187">
        <v>43903</v>
      </c>
      <c r="D11" s="187">
        <v>43934</v>
      </c>
      <c r="E11" s="252">
        <v>0</v>
      </c>
      <c r="F11" s="253">
        <v>900</v>
      </c>
      <c r="H11" s="251">
        <v>43948</v>
      </c>
      <c r="I11" s="220">
        <f t="shared" si="9"/>
        <v>45</v>
      </c>
      <c r="J11" s="220" t="str">
        <f t="shared" si="10"/>
        <v/>
      </c>
      <c r="K11" s="186" t="s">
        <v>668</v>
      </c>
      <c r="L11" s="185"/>
      <c r="M11" s="220">
        <f>$F11</f>
        <v>900</v>
      </c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195">
        <f t="shared" si="11"/>
        <v>900</v>
      </c>
      <c r="Z11" s="220"/>
      <c r="AA11" s="220"/>
      <c r="AB11" s="220"/>
    </row>
    <row r="12" spans="1:28" ht="12" x14ac:dyDescent="0.2">
      <c r="A12" s="186">
        <v>19310</v>
      </c>
      <c r="B12" s="185" t="s">
        <v>708</v>
      </c>
      <c r="C12" s="187">
        <v>43913</v>
      </c>
      <c r="D12" s="187">
        <v>43951</v>
      </c>
      <c r="E12" s="252">
        <v>0</v>
      </c>
      <c r="F12" s="253">
        <v>150</v>
      </c>
      <c r="H12" s="251">
        <v>43951</v>
      </c>
      <c r="I12" s="220">
        <f t="shared" si="9"/>
        <v>38</v>
      </c>
      <c r="J12" s="220" t="str">
        <f t="shared" si="10"/>
        <v/>
      </c>
      <c r="K12" s="266"/>
      <c r="L12" s="185"/>
      <c r="M12" s="220">
        <f>F12</f>
        <v>150</v>
      </c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195">
        <f t="shared" si="11"/>
        <v>150</v>
      </c>
      <c r="Z12" s="220"/>
      <c r="AA12" s="220"/>
      <c r="AB12" s="220"/>
    </row>
    <row r="13" spans="1:28" ht="12" x14ac:dyDescent="0.2">
      <c r="A13" s="186">
        <v>19346</v>
      </c>
      <c r="B13" s="185" t="s">
        <v>708</v>
      </c>
      <c r="C13" s="187">
        <v>43938</v>
      </c>
      <c r="D13" s="187">
        <v>43968</v>
      </c>
      <c r="E13" s="252">
        <v>0</v>
      </c>
      <c r="F13" s="253">
        <v>900</v>
      </c>
      <c r="H13" s="251">
        <v>43955</v>
      </c>
      <c r="I13" s="220">
        <f t="shared" si="9"/>
        <v>17</v>
      </c>
      <c r="J13" s="220" t="str">
        <f t="shared" si="10"/>
        <v/>
      </c>
      <c r="K13" s="220"/>
      <c r="L13" s="185"/>
      <c r="M13" s="220">
        <f>F13</f>
        <v>900</v>
      </c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195">
        <f t="shared" si="11"/>
        <v>900</v>
      </c>
      <c r="Z13" s="220"/>
      <c r="AA13" s="220"/>
      <c r="AB13" s="220"/>
    </row>
    <row r="14" spans="1:28" ht="12" x14ac:dyDescent="0.2">
      <c r="A14" s="186">
        <v>19347</v>
      </c>
      <c r="B14" s="185" t="s">
        <v>708</v>
      </c>
      <c r="C14" s="187">
        <v>43910</v>
      </c>
      <c r="D14" s="187">
        <v>43971</v>
      </c>
      <c r="E14" s="252">
        <v>0</v>
      </c>
      <c r="F14" s="253">
        <v>2150</v>
      </c>
      <c r="H14" s="251">
        <v>43955</v>
      </c>
      <c r="I14" s="220">
        <f t="shared" si="9"/>
        <v>45</v>
      </c>
      <c r="J14" s="220" t="str">
        <f t="shared" si="10"/>
        <v/>
      </c>
      <c r="K14" s="220"/>
      <c r="L14" s="185"/>
      <c r="M14" s="220">
        <f>F14</f>
        <v>2150</v>
      </c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195">
        <f t="shared" si="11"/>
        <v>2150</v>
      </c>
      <c r="Z14" s="220"/>
      <c r="AA14" s="220"/>
      <c r="AB14" s="220"/>
    </row>
    <row r="15" spans="1:28" ht="12" x14ac:dyDescent="0.2">
      <c r="A15" s="186">
        <v>19302</v>
      </c>
      <c r="B15" s="185" t="s">
        <v>708</v>
      </c>
      <c r="C15" s="187">
        <v>43911</v>
      </c>
      <c r="D15" s="187">
        <v>43942</v>
      </c>
      <c r="E15" s="252">
        <v>0</v>
      </c>
      <c r="F15" s="253">
        <v>0</v>
      </c>
      <c r="G15" s="251">
        <v>43958</v>
      </c>
      <c r="H15" s="251">
        <v>43956</v>
      </c>
      <c r="I15" s="220">
        <f t="shared" si="9"/>
        <v>45</v>
      </c>
      <c r="J15" s="220">
        <f t="shared" si="10"/>
        <v>47</v>
      </c>
      <c r="K15" s="220"/>
      <c r="L15" s="185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195">
        <f t="shared" si="11"/>
        <v>0</v>
      </c>
      <c r="Z15" s="220"/>
      <c r="AA15" s="220"/>
      <c r="AB15" s="220"/>
    </row>
    <row r="16" spans="1:28" ht="12" x14ac:dyDescent="0.2">
      <c r="A16" s="186">
        <v>19327</v>
      </c>
      <c r="B16" s="185" t="s">
        <v>708</v>
      </c>
      <c r="C16" s="187">
        <v>43926</v>
      </c>
      <c r="D16" s="187">
        <v>43956</v>
      </c>
      <c r="E16" s="252">
        <v>3</v>
      </c>
      <c r="F16" s="253"/>
      <c r="G16" s="251">
        <v>43958</v>
      </c>
      <c r="H16" s="251">
        <v>43956</v>
      </c>
      <c r="I16" s="220">
        <f t="shared" si="9"/>
        <v>30</v>
      </c>
      <c r="J16" s="220">
        <f t="shared" si="10"/>
        <v>32</v>
      </c>
      <c r="K16" s="185"/>
      <c r="L16" s="185"/>
      <c r="M16" s="220">
        <f>F16</f>
        <v>0</v>
      </c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195">
        <f>SUM(M16:P16)</f>
        <v>0</v>
      </c>
      <c r="Z16" s="220"/>
      <c r="AA16" s="220"/>
      <c r="AB16" s="220"/>
    </row>
    <row r="17" spans="1:28" ht="12" x14ac:dyDescent="0.2">
      <c r="A17" s="186">
        <v>19306</v>
      </c>
      <c r="B17" s="185" t="s">
        <v>708</v>
      </c>
      <c r="C17" s="187">
        <v>43898</v>
      </c>
      <c r="D17" s="187">
        <v>43929</v>
      </c>
      <c r="E17" s="252">
        <v>0</v>
      </c>
      <c r="F17" s="253">
        <v>2200</v>
      </c>
      <c r="H17" s="251">
        <v>43958</v>
      </c>
      <c r="I17" s="220">
        <f t="shared" si="9"/>
        <v>60</v>
      </c>
      <c r="J17" s="220" t="str">
        <f t="shared" si="10"/>
        <v/>
      </c>
      <c r="K17" s="220"/>
      <c r="L17" s="185"/>
      <c r="M17" s="220">
        <f>F17</f>
        <v>2200</v>
      </c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195">
        <f t="shared" ref="Y17:Y25" si="12">SUM(M17:W17)</f>
        <v>2200</v>
      </c>
      <c r="Z17" s="220"/>
      <c r="AA17" s="220"/>
      <c r="AB17" s="220"/>
    </row>
    <row r="18" spans="1:28" ht="12" x14ac:dyDescent="0.2">
      <c r="A18" s="186">
        <v>19300</v>
      </c>
      <c r="B18" s="185" t="s">
        <v>708</v>
      </c>
      <c r="C18" s="187">
        <v>43906</v>
      </c>
      <c r="D18" s="187">
        <v>43937</v>
      </c>
      <c r="E18" s="252">
        <v>0</v>
      </c>
      <c r="F18" s="253">
        <v>0</v>
      </c>
      <c r="G18" s="251">
        <v>43958</v>
      </c>
      <c r="H18" s="251">
        <v>43961</v>
      </c>
      <c r="I18" s="220">
        <f t="shared" si="9"/>
        <v>55</v>
      </c>
      <c r="J18" s="220">
        <f t="shared" si="10"/>
        <v>52</v>
      </c>
      <c r="K18" s="220"/>
      <c r="L18" s="185"/>
      <c r="M18" s="220">
        <f>$F18</f>
        <v>0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195">
        <f t="shared" si="12"/>
        <v>0</v>
      </c>
      <c r="Z18" s="220"/>
      <c r="AA18" s="220"/>
      <c r="AB18" s="220"/>
    </row>
    <row r="19" spans="1:28" ht="12" x14ac:dyDescent="0.2">
      <c r="A19" s="186">
        <v>19313</v>
      </c>
      <c r="B19" s="185" t="s">
        <v>708</v>
      </c>
      <c r="C19" s="187">
        <v>43916</v>
      </c>
      <c r="D19" s="187">
        <v>43947</v>
      </c>
      <c r="E19" s="252">
        <v>0</v>
      </c>
      <c r="F19" s="253">
        <v>12250</v>
      </c>
      <c r="H19" s="251">
        <v>43961</v>
      </c>
      <c r="I19" s="220">
        <f t="shared" si="9"/>
        <v>45</v>
      </c>
      <c r="J19" s="220" t="str">
        <f t="shared" si="10"/>
        <v/>
      </c>
      <c r="K19" s="185"/>
      <c r="L19" s="185"/>
      <c r="N19" s="220">
        <f>$F19</f>
        <v>12250</v>
      </c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195">
        <f t="shared" si="12"/>
        <v>12250</v>
      </c>
      <c r="Z19" s="220"/>
      <c r="AA19" s="220"/>
      <c r="AB19" s="220"/>
    </row>
    <row r="20" spans="1:28" ht="12" x14ac:dyDescent="0.2">
      <c r="A20" s="186">
        <v>19338</v>
      </c>
      <c r="B20" s="185" t="s">
        <v>708</v>
      </c>
      <c r="C20" s="187">
        <v>43931</v>
      </c>
      <c r="D20" s="187">
        <v>43961</v>
      </c>
      <c r="E20" s="252">
        <v>0</v>
      </c>
      <c r="F20" s="253">
        <v>620</v>
      </c>
      <c r="H20" s="251">
        <v>43961</v>
      </c>
      <c r="I20" s="220">
        <f t="shared" si="9"/>
        <v>30</v>
      </c>
      <c r="J20" s="220" t="str">
        <f t="shared" si="10"/>
        <v/>
      </c>
      <c r="K20" s="220"/>
      <c r="L20" s="185"/>
      <c r="M20" s="220">
        <f>F20</f>
        <v>620</v>
      </c>
      <c r="Q20" s="220"/>
      <c r="R20" s="220"/>
      <c r="S20" s="220"/>
      <c r="T20" s="220"/>
      <c r="U20" s="220"/>
      <c r="V20" s="220"/>
      <c r="W20" s="220"/>
      <c r="X20" s="220"/>
      <c r="Y20" s="195">
        <f t="shared" si="12"/>
        <v>620</v>
      </c>
      <c r="Z20" s="220"/>
      <c r="AA20" s="220"/>
      <c r="AB20" s="220"/>
    </row>
    <row r="21" spans="1:28" ht="12" x14ac:dyDescent="0.2">
      <c r="A21" s="186">
        <v>19372</v>
      </c>
      <c r="B21" s="185" t="s">
        <v>708</v>
      </c>
      <c r="C21" s="187">
        <v>43937</v>
      </c>
      <c r="D21" s="187">
        <v>43967</v>
      </c>
      <c r="E21" s="252">
        <v>0</v>
      </c>
      <c r="F21" s="253">
        <v>3100</v>
      </c>
      <c r="H21" s="251">
        <v>43967</v>
      </c>
      <c r="I21" s="220">
        <f t="shared" si="9"/>
        <v>30</v>
      </c>
      <c r="J21" s="220" t="str">
        <f t="shared" si="10"/>
        <v/>
      </c>
      <c r="K21" s="220"/>
      <c r="L21" s="185"/>
      <c r="M21" s="220"/>
      <c r="N21" s="220"/>
      <c r="P21" s="220">
        <f>F21</f>
        <v>3100</v>
      </c>
      <c r="Q21" s="220"/>
      <c r="R21" s="220"/>
      <c r="S21" s="220"/>
      <c r="T21" s="220"/>
      <c r="U21" s="220"/>
      <c r="V21" s="220"/>
      <c r="W21" s="220"/>
      <c r="X21" s="220"/>
      <c r="Y21" s="195">
        <f t="shared" si="12"/>
        <v>3100</v>
      </c>
      <c r="Z21" s="220"/>
      <c r="AA21" s="220"/>
      <c r="AB21" s="220"/>
    </row>
    <row r="22" spans="1:28" ht="12" x14ac:dyDescent="0.2">
      <c r="A22" s="186">
        <v>19317</v>
      </c>
      <c r="B22" s="185" t="s">
        <v>708</v>
      </c>
      <c r="C22" s="187">
        <v>43923</v>
      </c>
      <c r="D22" s="187">
        <v>43953</v>
      </c>
      <c r="E22" s="252">
        <v>0</v>
      </c>
      <c r="F22" s="253">
        <v>2500</v>
      </c>
      <c r="H22" s="251">
        <v>43968</v>
      </c>
      <c r="I22" s="220">
        <f t="shared" si="9"/>
        <v>45</v>
      </c>
      <c r="J22" s="220" t="str">
        <f t="shared" si="10"/>
        <v/>
      </c>
      <c r="K22" s="220"/>
      <c r="L22" s="185"/>
      <c r="M22" s="220"/>
      <c r="N22" s="220">
        <f>F22</f>
        <v>2500</v>
      </c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195">
        <f t="shared" si="12"/>
        <v>2500</v>
      </c>
      <c r="Z22" s="220"/>
      <c r="AA22" s="220"/>
      <c r="AB22" s="220"/>
    </row>
    <row r="23" spans="1:28" ht="12" x14ac:dyDescent="0.2">
      <c r="A23" s="186">
        <v>19320</v>
      </c>
      <c r="B23" s="185" t="s">
        <v>708</v>
      </c>
      <c r="C23" s="187">
        <v>43924</v>
      </c>
      <c r="D23" s="187">
        <v>43954</v>
      </c>
      <c r="E23" s="252">
        <v>0</v>
      </c>
      <c r="F23" s="253">
        <v>290</v>
      </c>
      <c r="H23" s="251">
        <v>43969</v>
      </c>
      <c r="I23" s="220">
        <f t="shared" si="9"/>
        <v>45</v>
      </c>
      <c r="J23" s="220" t="str">
        <f t="shared" si="10"/>
        <v/>
      </c>
      <c r="K23" s="220"/>
      <c r="L23" s="185"/>
      <c r="M23" s="220"/>
      <c r="N23" s="220">
        <f>F23</f>
        <v>290</v>
      </c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195">
        <f t="shared" si="12"/>
        <v>290</v>
      </c>
      <c r="Z23" s="220"/>
      <c r="AA23" s="220"/>
      <c r="AB23" s="220"/>
    </row>
    <row r="24" spans="1:28" ht="12" x14ac:dyDescent="0.2">
      <c r="A24" s="186">
        <v>19321</v>
      </c>
      <c r="B24" s="185" t="s">
        <v>708</v>
      </c>
      <c r="C24" s="187">
        <v>43924</v>
      </c>
      <c r="D24" s="187">
        <v>43954</v>
      </c>
      <c r="E24" s="252">
        <v>0</v>
      </c>
      <c r="F24" s="253">
        <v>0</v>
      </c>
      <c r="G24" s="251">
        <v>43958</v>
      </c>
      <c r="H24" s="251">
        <v>43969</v>
      </c>
      <c r="I24" s="220">
        <f t="shared" si="9"/>
        <v>45</v>
      </c>
      <c r="J24" s="220">
        <f t="shared" si="10"/>
        <v>34</v>
      </c>
      <c r="K24" s="220"/>
      <c r="L24" s="185"/>
      <c r="M24" s="220"/>
      <c r="N24" s="220">
        <f>F24</f>
        <v>0</v>
      </c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195">
        <f t="shared" si="12"/>
        <v>0</v>
      </c>
      <c r="Z24" s="220"/>
      <c r="AA24" s="220"/>
      <c r="AB24" s="220"/>
    </row>
    <row r="25" spans="1:28" ht="12" x14ac:dyDescent="0.2">
      <c r="A25" s="186">
        <v>19324</v>
      </c>
      <c r="B25" s="185" t="s">
        <v>708</v>
      </c>
      <c r="C25" s="187">
        <v>43925</v>
      </c>
      <c r="D25" s="187">
        <v>43955</v>
      </c>
      <c r="E25" s="252">
        <v>3</v>
      </c>
      <c r="F25" s="253">
        <v>22833.34</v>
      </c>
      <c r="H25" s="251">
        <v>43970</v>
      </c>
      <c r="I25" s="220">
        <f t="shared" si="9"/>
        <v>45</v>
      </c>
      <c r="J25" s="220" t="str">
        <f t="shared" si="10"/>
        <v/>
      </c>
      <c r="K25" s="220"/>
      <c r="L25" s="185"/>
      <c r="M25" s="220"/>
      <c r="N25" s="220">
        <f>F25</f>
        <v>22833.34</v>
      </c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195">
        <f t="shared" si="12"/>
        <v>22833.34</v>
      </c>
      <c r="Z25" s="220"/>
      <c r="AA25" s="220"/>
      <c r="AB25" s="220"/>
    </row>
    <row r="26" spans="1:28" ht="12" x14ac:dyDescent="0.2">
      <c r="A26" s="186">
        <v>19343</v>
      </c>
      <c r="B26" s="185" t="s">
        <v>708</v>
      </c>
      <c r="C26" s="187">
        <v>43940</v>
      </c>
      <c r="D26" s="187">
        <v>43970</v>
      </c>
      <c r="E26" s="252">
        <v>0</v>
      </c>
      <c r="F26" s="253">
        <v>10400</v>
      </c>
      <c r="H26" s="251">
        <v>43970</v>
      </c>
      <c r="I26" s="220">
        <f t="shared" si="9"/>
        <v>30</v>
      </c>
      <c r="J26" s="220" t="str">
        <f t="shared" si="10"/>
        <v/>
      </c>
      <c r="K26" s="185"/>
      <c r="L26" s="185"/>
      <c r="N26" s="220"/>
      <c r="O26" s="220">
        <f t="shared" ref="O26:O32" si="13">F26</f>
        <v>10400</v>
      </c>
      <c r="P26" s="220"/>
      <c r="S26" s="220"/>
      <c r="T26" s="220"/>
      <c r="U26" s="220"/>
      <c r="V26" s="220"/>
      <c r="W26" s="220"/>
      <c r="X26" s="220"/>
      <c r="Y26" s="195">
        <f>SUM(M26:P26)</f>
        <v>10400</v>
      </c>
      <c r="Z26" s="220"/>
      <c r="AA26" s="220"/>
      <c r="AB26" s="220"/>
    </row>
    <row r="27" spans="1:28" ht="12" x14ac:dyDescent="0.2">
      <c r="A27" s="186">
        <v>19352</v>
      </c>
      <c r="B27" s="185" t="s">
        <v>708</v>
      </c>
      <c r="C27" s="187">
        <v>43940</v>
      </c>
      <c r="D27" s="187">
        <v>43970</v>
      </c>
      <c r="E27" s="252">
        <v>0</v>
      </c>
      <c r="F27" s="253">
        <v>11900</v>
      </c>
      <c r="H27" s="251">
        <v>43970</v>
      </c>
      <c r="I27" s="220">
        <f t="shared" si="9"/>
        <v>30</v>
      </c>
      <c r="J27" s="220" t="str">
        <f t="shared" si="10"/>
        <v/>
      </c>
      <c r="K27" s="185"/>
      <c r="L27" s="185"/>
      <c r="N27" s="220"/>
      <c r="O27" s="220">
        <f t="shared" si="13"/>
        <v>11900</v>
      </c>
      <c r="P27" s="220"/>
      <c r="S27" s="220"/>
      <c r="T27" s="220"/>
      <c r="U27" s="220"/>
      <c r="V27" s="220"/>
      <c r="W27" s="220"/>
      <c r="X27" s="220"/>
      <c r="Y27" s="195">
        <f>SUM(M27:P27)</f>
        <v>11900</v>
      </c>
      <c r="Z27" s="220"/>
      <c r="AA27" s="220"/>
      <c r="AB27" s="220"/>
    </row>
    <row r="28" spans="1:28" ht="12" x14ac:dyDescent="0.2">
      <c r="A28" s="186">
        <v>19340</v>
      </c>
      <c r="B28" s="185" t="s">
        <v>708</v>
      </c>
      <c r="C28" s="187">
        <v>43941</v>
      </c>
      <c r="D28" s="187">
        <v>43941</v>
      </c>
      <c r="E28" s="252">
        <v>2</v>
      </c>
      <c r="F28" s="253">
        <v>13500</v>
      </c>
      <c r="H28" s="251">
        <v>43971</v>
      </c>
      <c r="I28" s="220">
        <f t="shared" si="9"/>
        <v>30</v>
      </c>
      <c r="J28" s="220" t="str">
        <f t="shared" si="10"/>
        <v/>
      </c>
      <c r="K28" s="220"/>
      <c r="L28" s="185"/>
      <c r="M28" s="220"/>
      <c r="N28" s="220"/>
      <c r="O28" s="220">
        <f t="shared" si="13"/>
        <v>13500</v>
      </c>
      <c r="P28" s="220"/>
      <c r="Q28" s="220"/>
      <c r="R28" s="220"/>
      <c r="S28" s="220"/>
      <c r="T28" s="220"/>
      <c r="U28" s="220"/>
      <c r="V28" s="220"/>
      <c r="W28" s="220"/>
      <c r="X28" s="220"/>
      <c r="Y28" s="195">
        <f t="shared" ref="Y28:Y33" si="14">SUM(M28:W28)</f>
        <v>13500</v>
      </c>
      <c r="Z28" s="220"/>
      <c r="AA28" s="220"/>
      <c r="AB28" s="220"/>
    </row>
    <row r="29" spans="1:28" ht="12" x14ac:dyDescent="0.2">
      <c r="A29" s="186">
        <v>19341</v>
      </c>
      <c r="B29" s="185" t="s">
        <v>708</v>
      </c>
      <c r="C29" s="187">
        <v>43941</v>
      </c>
      <c r="D29" s="187">
        <v>43971</v>
      </c>
      <c r="E29" s="252">
        <v>3</v>
      </c>
      <c r="F29" s="253">
        <v>9000</v>
      </c>
      <c r="H29" s="251">
        <v>43971</v>
      </c>
      <c r="I29" s="220">
        <f t="shared" si="9"/>
        <v>30</v>
      </c>
      <c r="J29" s="220" t="str">
        <f t="shared" si="10"/>
        <v/>
      </c>
      <c r="K29" s="220"/>
      <c r="L29" s="185"/>
      <c r="M29" s="220"/>
      <c r="N29" s="220"/>
      <c r="O29" s="220">
        <f t="shared" si="13"/>
        <v>9000</v>
      </c>
      <c r="P29" s="220"/>
      <c r="Q29" s="220"/>
      <c r="R29" s="220"/>
      <c r="S29" s="220"/>
      <c r="T29" s="220"/>
      <c r="U29" s="220"/>
      <c r="V29" s="220"/>
      <c r="W29" s="220"/>
      <c r="X29" s="220"/>
      <c r="Y29" s="195">
        <f t="shared" si="14"/>
        <v>9000</v>
      </c>
      <c r="Z29" s="220"/>
      <c r="AA29" s="220"/>
      <c r="AB29" s="220"/>
    </row>
    <row r="30" spans="1:28" ht="12" x14ac:dyDescent="0.2">
      <c r="A30" s="186">
        <v>19345</v>
      </c>
      <c r="B30" s="185" t="s">
        <v>708</v>
      </c>
      <c r="C30" s="187">
        <v>43944</v>
      </c>
      <c r="D30" s="187">
        <v>43974</v>
      </c>
      <c r="E30" s="252">
        <v>0</v>
      </c>
      <c r="F30" s="253">
        <v>8000</v>
      </c>
      <c r="H30" s="251">
        <v>43974</v>
      </c>
      <c r="I30" s="220">
        <f t="shared" si="9"/>
        <v>30</v>
      </c>
      <c r="J30" s="220" t="str">
        <f t="shared" si="10"/>
        <v/>
      </c>
      <c r="K30" s="220"/>
      <c r="L30" s="185"/>
      <c r="M30" s="220"/>
      <c r="N30" s="220"/>
      <c r="O30" s="220">
        <f t="shared" si="13"/>
        <v>8000</v>
      </c>
      <c r="P30" s="220"/>
      <c r="Q30" s="220"/>
      <c r="R30" s="220"/>
      <c r="S30" s="220"/>
      <c r="T30" s="220"/>
      <c r="U30" s="220"/>
      <c r="V30" s="220"/>
      <c r="W30" s="220"/>
      <c r="X30" s="220"/>
      <c r="Y30" s="195">
        <f t="shared" si="14"/>
        <v>8000</v>
      </c>
      <c r="Z30" s="220"/>
      <c r="AA30" s="220"/>
      <c r="AB30" s="220"/>
    </row>
    <row r="31" spans="1:28" ht="12" x14ac:dyDescent="0.2">
      <c r="A31" s="186">
        <v>19336</v>
      </c>
      <c r="B31" s="185" t="s">
        <v>708</v>
      </c>
      <c r="C31" s="187">
        <v>43930</v>
      </c>
      <c r="D31" s="187">
        <v>43960</v>
      </c>
      <c r="E31" s="252">
        <v>0</v>
      </c>
      <c r="F31" s="253">
        <v>175</v>
      </c>
      <c r="H31" s="251">
        <v>43975</v>
      </c>
      <c r="I31" s="220">
        <f t="shared" si="9"/>
        <v>45</v>
      </c>
      <c r="J31" s="220" t="str">
        <f t="shared" si="10"/>
        <v/>
      </c>
      <c r="K31" s="220"/>
      <c r="L31" s="185"/>
      <c r="M31" s="220"/>
      <c r="O31" s="220">
        <f t="shared" si="13"/>
        <v>175</v>
      </c>
      <c r="Q31" s="220"/>
      <c r="R31" s="220"/>
      <c r="S31" s="220"/>
      <c r="T31" s="220"/>
      <c r="U31" s="220"/>
      <c r="V31" s="220"/>
      <c r="W31" s="220"/>
      <c r="X31" s="220"/>
      <c r="Y31" s="195">
        <f t="shared" si="14"/>
        <v>175</v>
      </c>
      <c r="Z31" s="220"/>
      <c r="AA31" s="220"/>
      <c r="AB31" s="220"/>
    </row>
    <row r="32" spans="1:28" ht="12" x14ac:dyDescent="0.2">
      <c r="A32" s="186">
        <v>19331</v>
      </c>
      <c r="B32" s="185" t="s">
        <v>708</v>
      </c>
      <c r="C32" s="187">
        <v>43931</v>
      </c>
      <c r="D32" s="187">
        <v>43961</v>
      </c>
      <c r="E32" s="252">
        <v>0</v>
      </c>
      <c r="F32" s="253">
        <v>575</v>
      </c>
      <c r="H32" s="251">
        <v>43976</v>
      </c>
      <c r="I32" s="220">
        <f t="shared" si="9"/>
        <v>45</v>
      </c>
      <c r="J32" s="220" t="str">
        <f t="shared" si="10"/>
        <v/>
      </c>
      <c r="K32" s="220"/>
      <c r="L32" s="185"/>
      <c r="M32" s="220"/>
      <c r="N32" s="220"/>
      <c r="O32" s="220">
        <f t="shared" si="13"/>
        <v>575</v>
      </c>
      <c r="P32" s="220"/>
      <c r="Q32" s="220"/>
      <c r="R32" s="220"/>
      <c r="S32" s="220"/>
      <c r="T32" s="220"/>
      <c r="U32" s="220"/>
      <c r="V32" s="220"/>
      <c r="W32" s="220"/>
      <c r="X32" s="220"/>
      <c r="Y32" s="195">
        <f t="shared" si="14"/>
        <v>575</v>
      </c>
      <c r="Z32" s="220"/>
      <c r="AA32" s="220"/>
      <c r="AB32" s="220"/>
    </row>
    <row r="33" spans="1:28" ht="12" x14ac:dyDescent="0.2">
      <c r="A33" s="186">
        <v>19334</v>
      </c>
      <c r="B33" s="185" t="s">
        <v>708</v>
      </c>
      <c r="C33" s="187">
        <v>43932</v>
      </c>
      <c r="D33" s="187">
        <v>43962</v>
      </c>
      <c r="E33" s="252">
        <v>0</v>
      </c>
      <c r="F33" s="253">
        <v>2550</v>
      </c>
      <c r="H33" s="251">
        <v>43977</v>
      </c>
      <c r="I33" s="220">
        <f t="shared" si="9"/>
        <v>45</v>
      </c>
      <c r="J33" s="220" t="str">
        <f t="shared" si="10"/>
        <v/>
      </c>
      <c r="K33" s="220"/>
      <c r="L33" s="185"/>
      <c r="M33" s="220"/>
      <c r="O33" s="220"/>
      <c r="P33" s="220">
        <f>F33</f>
        <v>2550</v>
      </c>
      <c r="Q33" s="220"/>
      <c r="R33" s="220"/>
      <c r="S33" s="220"/>
      <c r="T33" s="220"/>
      <c r="U33" s="220"/>
      <c r="V33" s="220"/>
      <c r="W33" s="220"/>
      <c r="X33" s="220"/>
      <c r="Y33" s="195">
        <f t="shared" si="14"/>
        <v>2550</v>
      </c>
      <c r="Z33" s="220"/>
      <c r="AA33" s="220"/>
      <c r="AB33" s="220"/>
    </row>
    <row r="34" spans="1:28" ht="12" x14ac:dyDescent="0.2">
      <c r="A34" s="186">
        <v>19353</v>
      </c>
      <c r="B34" s="185" t="s">
        <v>708</v>
      </c>
      <c r="C34" s="187">
        <v>43947</v>
      </c>
      <c r="D34" s="187">
        <v>43947</v>
      </c>
      <c r="E34" s="252">
        <v>2</v>
      </c>
      <c r="F34" s="253">
        <v>0</v>
      </c>
      <c r="G34" s="251">
        <v>43958</v>
      </c>
      <c r="H34" s="251">
        <v>43977</v>
      </c>
      <c r="I34" s="220">
        <f t="shared" si="9"/>
        <v>30</v>
      </c>
      <c r="J34" s="220">
        <f t="shared" si="10"/>
        <v>11</v>
      </c>
      <c r="K34" s="185"/>
      <c r="L34" s="185"/>
      <c r="N34" s="220"/>
      <c r="O34" s="220"/>
      <c r="P34" s="220">
        <f>F34</f>
        <v>0</v>
      </c>
      <c r="Q34" s="220"/>
      <c r="R34" s="220"/>
      <c r="S34" s="220"/>
      <c r="T34" s="220"/>
      <c r="U34" s="220"/>
      <c r="V34" s="220"/>
      <c r="W34" s="220"/>
      <c r="X34" s="220"/>
      <c r="Y34" s="195">
        <f>SUM(M34:P34)</f>
        <v>0</v>
      </c>
      <c r="Z34" s="220"/>
      <c r="AA34" s="220"/>
      <c r="AB34" s="220"/>
    </row>
    <row r="35" spans="1:28" ht="12" x14ac:dyDescent="0.2">
      <c r="A35" s="186">
        <v>19354</v>
      </c>
      <c r="B35" s="185" t="s">
        <v>708</v>
      </c>
      <c r="C35" s="187">
        <v>43947</v>
      </c>
      <c r="D35" s="187">
        <v>43977</v>
      </c>
      <c r="E35" s="252">
        <v>3</v>
      </c>
      <c r="F35" s="253">
        <v>14833.34</v>
      </c>
      <c r="H35" s="251">
        <v>43977</v>
      </c>
      <c r="I35" s="220">
        <f t="shared" si="9"/>
        <v>30</v>
      </c>
      <c r="J35" s="220" t="str">
        <f t="shared" si="10"/>
        <v/>
      </c>
      <c r="K35" s="185"/>
      <c r="L35" s="185"/>
      <c r="N35" s="220"/>
      <c r="O35" s="220"/>
      <c r="P35" s="220">
        <f>F35</f>
        <v>14833.34</v>
      </c>
      <c r="Q35" s="220"/>
      <c r="R35" s="220"/>
      <c r="S35" s="220"/>
      <c r="T35" s="220"/>
      <c r="U35" s="220"/>
      <c r="V35" s="220"/>
      <c r="W35" s="220"/>
      <c r="X35" s="220"/>
      <c r="Y35" s="195">
        <f>SUM(M35:P35)</f>
        <v>14833.34</v>
      </c>
      <c r="Z35" s="220"/>
      <c r="AA35" s="220"/>
      <c r="AB35" s="220"/>
    </row>
    <row r="36" spans="1:28" ht="12" x14ac:dyDescent="0.2">
      <c r="A36" s="186">
        <v>193670</v>
      </c>
      <c r="B36" s="185" t="s">
        <v>708</v>
      </c>
      <c r="C36" s="187">
        <v>43947</v>
      </c>
      <c r="D36" s="187">
        <v>43977</v>
      </c>
      <c r="E36" s="252">
        <v>0</v>
      </c>
      <c r="F36" s="253">
        <v>575</v>
      </c>
      <c r="H36" s="251">
        <v>43977</v>
      </c>
      <c r="I36" s="220">
        <f t="shared" si="9"/>
        <v>30</v>
      </c>
      <c r="J36" s="220" t="str">
        <f t="shared" si="10"/>
        <v/>
      </c>
      <c r="K36" s="185"/>
      <c r="L36" s="185"/>
      <c r="N36" s="220"/>
      <c r="O36" s="220"/>
      <c r="P36" s="220">
        <f>$F36</f>
        <v>575</v>
      </c>
      <c r="S36" s="220"/>
      <c r="T36" s="220"/>
      <c r="U36" s="220"/>
      <c r="V36" s="220"/>
      <c r="W36" s="220"/>
      <c r="X36" s="220"/>
      <c r="Y36" s="195">
        <f t="shared" ref="Y36:Y43" si="15">SUM(M36:W36)</f>
        <v>575</v>
      </c>
      <c r="Z36" s="220"/>
      <c r="AA36" s="220"/>
      <c r="AB36" s="220"/>
    </row>
    <row r="37" spans="1:28" ht="12" x14ac:dyDescent="0.2">
      <c r="A37" s="186">
        <v>19339</v>
      </c>
      <c r="B37" s="185" t="s">
        <v>708</v>
      </c>
      <c r="C37" s="187">
        <v>43933</v>
      </c>
      <c r="D37" s="187">
        <v>43963</v>
      </c>
      <c r="E37" s="252">
        <v>0</v>
      </c>
      <c r="F37" s="253">
        <v>1200</v>
      </c>
      <c r="H37" s="251">
        <v>43978</v>
      </c>
      <c r="I37" s="220">
        <f t="shared" ref="I37:I64" si="16">+H37-C37</f>
        <v>45</v>
      </c>
      <c r="J37" s="220" t="str">
        <f t="shared" ref="J37:J64" si="17">IF(G37="","",SUM(G37-C37))</f>
        <v/>
      </c>
      <c r="K37" s="185"/>
      <c r="L37" s="185"/>
      <c r="N37" s="220"/>
      <c r="O37" s="220">
        <f>$F37</f>
        <v>1200</v>
      </c>
      <c r="P37" s="220"/>
      <c r="Q37" s="220"/>
      <c r="R37" s="220"/>
      <c r="S37" s="220"/>
      <c r="T37" s="220"/>
      <c r="U37" s="220"/>
      <c r="V37" s="220"/>
      <c r="W37" s="220"/>
      <c r="X37" s="220"/>
      <c r="Y37" s="195">
        <f t="shared" si="15"/>
        <v>1200</v>
      </c>
      <c r="Z37" s="220"/>
      <c r="AA37" s="220"/>
      <c r="AB37" s="220"/>
    </row>
    <row r="38" spans="1:28" ht="12" x14ac:dyDescent="0.2">
      <c r="A38" s="186">
        <v>19361</v>
      </c>
      <c r="B38" s="185" t="s">
        <v>708</v>
      </c>
      <c r="C38" s="187">
        <v>43948</v>
      </c>
      <c r="D38" s="187">
        <v>43948</v>
      </c>
      <c r="E38" s="252">
        <v>2</v>
      </c>
      <c r="F38" s="253">
        <v>12600</v>
      </c>
      <c r="H38" s="251">
        <v>43978</v>
      </c>
      <c r="I38" s="220">
        <f t="shared" si="16"/>
        <v>30</v>
      </c>
      <c r="J38" s="220" t="str">
        <f t="shared" si="17"/>
        <v/>
      </c>
      <c r="K38" s="220"/>
      <c r="L38" s="185"/>
      <c r="M38" s="220"/>
      <c r="N38" s="220"/>
      <c r="P38" s="220">
        <f>F38</f>
        <v>12600</v>
      </c>
      <c r="Q38" s="220"/>
      <c r="R38" s="220"/>
      <c r="S38" s="220"/>
      <c r="T38" s="220"/>
      <c r="U38" s="220"/>
      <c r="V38" s="220"/>
      <c r="W38" s="220"/>
      <c r="X38" s="220"/>
      <c r="Y38" s="195">
        <f t="shared" si="15"/>
        <v>12600</v>
      </c>
      <c r="Z38" s="220"/>
      <c r="AA38" s="220"/>
      <c r="AB38" s="220"/>
    </row>
    <row r="39" spans="1:28" ht="12" x14ac:dyDescent="0.2">
      <c r="A39" s="186">
        <v>19362</v>
      </c>
      <c r="B39" s="185" t="s">
        <v>708</v>
      </c>
      <c r="C39" s="187">
        <v>43948</v>
      </c>
      <c r="D39" s="187">
        <v>43978</v>
      </c>
      <c r="E39" s="252">
        <v>3</v>
      </c>
      <c r="F39" s="253">
        <v>8400</v>
      </c>
      <c r="H39" s="251">
        <v>43978</v>
      </c>
      <c r="I39" s="220">
        <f t="shared" si="16"/>
        <v>30</v>
      </c>
      <c r="J39" s="220" t="str">
        <f t="shared" si="17"/>
        <v/>
      </c>
      <c r="K39" s="220"/>
      <c r="L39" s="185"/>
      <c r="M39" s="220"/>
      <c r="N39" s="220"/>
      <c r="P39" s="220">
        <f>F39</f>
        <v>8400</v>
      </c>
      <c r="Q39" s="220"/>
      <c r="R39" s="220"/>
      <c r="S39" s="220"/>
      <c r="T39" s="220"/>
      <c r="U39" s="220"/>
      <c r="V39" s="220"/>
      <c r="W39" s="220"/>
      <c r="X39" s="220"/>
      <c r="Y39" s="195">
        <f t="shared" si="15"/>
        <v>8400</v>
      </c>
      <c r="Z39" s="220"/>
      <c r="AA39" s="220"/>
      <c r="AB39" s="220"/>
    </row>
    <row r="40" spans="1:28" ht="12" x14ac:dyDescent="0.2">
      <c r="A40" s="186">
        <v>193671</v>
      </c>
      <c r="B40" s="185" t="s">
        <v>708</v>
      </c>
      <c r="C40" s="187">
        <v>43948</v>
      </c>
      <c r="D40" s="187">
        <v>43978</v>
      </c>
      <c r="E40" s="252">
        <v>0</v>
      </c>
      <c r="F40" s="253">
        <v>450</v>
      </c>
      <c r="H40" s="251">
        <v>43978</v>
      </c>
      <c r="I40" s="220">
        <f t="shared" si="16"/>
        <v>30</v>
      </c>
      <c r="J40" s="220" t="str">
        <f t="shared" si="17"/>
        <v/>
      </c>
      <c r="K40" s="185"/>
      <c r="L40" s="185"/>
      <c r="N40" s="220"/>
      <c r="O40" s="220"/>
      <c r="P40" s="220">
        <f>$F40</f>
        <v>450</v>
      </c>
      <c r="S40" s="220"/>
      <c r="T40" s="220"/>
      <c r="U40" s="220"/>
      <c r="V40" s="220"/>
      <c r="W40" s="220"/>
      <c r="X40" s="220"/>
      <c r="Y40" s="195">
        <f t="shared" si="15"/>
        <v>450</v>
      </c>
      <c r="Z40" s="220"/>
      <c r="AA40" s="220"/>
      <c r="AB40" s="220"/>
    </row>
    <row r="41" spans="1:28" ht="12" x14ac:dyDescent="0.2">
      <c r="A41" s="186">
        <v>19330</v>
      </c>
      <c r="B41" s="185" t="s">
        <v>708</v>
      </c>
      <c r="C41" s="187">
        <v>43921</v>
      </c>
      <c r="D41" s="187">
        <v>43951</v>
      </c>
      <c r="E41" s="252">
        <v>0</v>
      </c>
      <c r="F41" s="253">
        <v>5500</v>
      </c>
      <c r="H41" s="251">
        <v>43981</v>
      </c>
      <c r="I41" s="220">
        <f t="shared" si="16"/>
        <v>60</v>
      </c>
      <c r="J41" s="220" t="str">
        <f t="shared" si="17"/>
        <v/>
      </c>
      <c r="K41" s="220"/>
      <c r="L41" s="185"/>
      <c r="M41" s="220"/>
      <c r="N41" s="220"/>
      <c r="O41" s="220"/>
      <c r="P41" s="220">
        <f>F41</f>
        <v>5500</v>
      </c>
      <c r="Q41" s="220"/>
      <c r="R41" s="220"/>
      <c r="S41" s="220"/>
      <c r="T41" s="220"/>
      <c r="U41" s="220"/>
      <c r="V41" s="220"/>
      <c r="W41" s="220"/>
      <c r="X41" s="220"/>
      <c r="Y41" s="195">
        <f t="shared" si="15"/>
        <v>5500</v>
      </c>
      <c r="Z41" s="220"/>
      <c r="AA41" s="220"/>
      <c r="AB41" s="220"/>
    </row>
    <row r="42" spans="1:28" ht="12" x14ac:dyDescent="0.2">
      <c r="A42" s="186">
        <v>19368</v>
      </c>
      <c r="B42" s="185" t="s">
        <v>708</v>
      </c>
      <c r="C42" s="187">
        <v>43951</v>
      </c>
      <c r="D42" s="187">
        <v>43981</v>
      </c>
      <c r="E42" s="252">
        <v>0</v>
      </c>
      <c r="F42" s="253">
        <v>1450</v>
      </c>
      <c r="H42" s="251">
        <v>43981</v>
      </c>
      <c r="I42" s="220">
        <f t="shared" si="16"/>
        <v>30</v>
      </c>
      <c r="J42" s="220" t="str">
        <f t="shared" si="17"/>
        <v/>
      </c>
      <c r="K42" s="185"/>
      <c r="L42" s="185"/>
      <c r="N42" s="220"/>
      <c r="O42" s="220"/>
      <c r="P42" s="220">
        <f>$F42</f>
        <v>1450</v>
      </c>
      <c r="S42" s="220"/>
      <c r="T42" s="220"/>
      <c r="U42" s="220"/>
      <c r="V42" s="220"/>
      <c r="W42" s="220"/>
      <c r="X42" s="220"/>
      <c r="Y42" s="195">
        <f t="shared" si="15"/>
        <v>1450</v>
      </c>
      <c r="Z42" s="220"/>
      <c r="AA42" s="220"/>
      <c r="AB42" s="220"/>
    </row>
    <row r="43" spans="1:28" ht="12" x14ac:dyDescent="0.2">
      <c r="A43" s="186">
        <v>19366</v>
      </c>
      <c r="B43" s="185" t="s">
        <v>708</v>
      </c>
      <c r="C43" s="187">
        <v>43953</v>
      </c>
      <c r="D43" s="187">
        <v>43984</v>
      </c>
      <c r="E43" s="252">
        <v>0</v>
      </c>
      <c r="F43" s="253">
        <v>210</v>
      </c>
      <c r="H43" s="251">
        <v>43983</v>
      </c>
      <c r="I43" s="220">
        <f t="shared" si="16"/>
        <v>30</v>
      </c>
      <c r="J43" s="220" t="str">
        <f t="shared" si="17"/>
        <v/>
      </c>
      <c r="K43" s="185"/>
      <c r="L43" s="185"/>
      <c r="N43" s="220"/>
      <c r="O43" s="220"/>
      <c r="P43" s="220">
        <f>$F43</f>
        <v>210</v>
      </c>
      <c r="S43" s="220"/>
      <c r="T43" s="220"/>
      <c r="U43" s="220"/>
      <c r="V43" s="220"/>
      <c r="W43" s="220"/>
      <c r="X43" s="220"/>
      <c r="Y43" s="195">
        <f t="shared" si="15"/>
        <v>210</v>
      </c>
      <c r="Z43" s="220"/>
      <c r="AA43" s="220"/>
      <c r="AB43" s="220"/>
    </row>
    <row r="44" spans="1:28" ht="12" x14ac:dyDescent="0.2">
      <c r="A44" s="186">
        <v>19378</v>
      </c>
      <c r="B44" s="185" t="s">
        <v>708</v>
      </c>
      <c r="C44" s="187">
        <v>43954</v>
      </c>
      <c r="D44" s="187">
        <v>43954</v>
      </c>
      <c r="E44" s="252">
        <v>2</v>
      </c>
      <c r="F44" s="253">
        <v>12333.33</v>
      </c>
      <c r="H44" s="251">
        <v>43984</v>
      </c>
      <c r="I44" s="220">
        <f t="shared" si="16"/>
        <v>30</v>
      </c>
      <c r="J44" s="220" t="str">
        <f t="shared" si="17"/>
        <v/>
      </c>
      <c r="K44" s="185"/>
      <c r="L44" s="185"/>
      <c r="N44" s="220"/>
      <c r="O44" s="220"/>
      <c r="P44" s="220">
        <f>F44</f>
        <v>12333.33</v>
      </c>
      <c r="Q44" s="220"/>
      <c r="R44" s="220"/>
      <c r="S44" s="220"/>
      <c r="T44" s="220"/>
      <c r="U44" s="220"/>
      <c r="V44" s="220"/>
      <c r="W44" s="220"/>
      <c r="X44" s="220"/>
      <c r="Y44" s="195">
        <f>SUM(M44:P44)</f>
        <v>12333.33</v>
      </c>
      <c r="Z44" s="220"/>
      <c r="AA44" s="220"/>
      <c r="AB44" s="220"/>
    </row>
    <row r="45" spans="1:28" ht="12" x14ac:dyDescent="0.2">
      <c r="A45" s="186">
        <v>19379</v>
      </c>
      <c r="B45" s="185" t="s">
        <v>708</v>
      </c>
      <c r="C45" s="187">
        <v>43954</v>
      </c>
      <c r="D45" s="187">
        <v>43985</v>
      </c>
      <c r="E45" s="252">
        <v>3</v>
      </c>
      <c r="F45" s="253">
        <v>12333.34</v>
      </c>
      <c r="H45" s="251">
        <v>43984</v>
      </c>
      <c r="I45" s="220">
        <f t="shared" si="16"/>
        <v>30</v>
      </c>
      <c r="J45" s="220" t="str">
        <f t="shared" si="17"/>
        <v/>
      </c>
      <c r="K45" s="185"/>
      <c r="L45" s="185"/>
      <c r="N45" s="220"/>
      <c r="O45" s="220"/>
      <c r="P45" s="220">
        <f>F45</f>
        <v>12333.34</v>
      </c>
      <c r="Q45" s="220"/>
      <c r="R45" s="220"/>
      <c r="S45" s="220"/>
      <c r="T45" s="220"/>
      <c r="U45" s="220"/>
      <c r="V45" s="220"/>
      <c r="W45" s="220"/>
      <c r="X45" s="220"/>
      <c r="Y45" s="195">
        <f>SUM(M45:P45)</f>
        <v>12333.34</v>
      </c>
      <c r="Z45" s="220"/>
      <c r="AA45" s="220"/>
      <c r="AB45" s="220"/>
    </row>
    <row r="46" spans="1:28" ht="12" x14ac:dyDescent="0.2">
      <c r="A46" s="186">
        <v>19330</v>
      </c>
      <c r="B46" s="185" t="s">
        <v>708</v>
      </c>
      <c r="C46" s="187">
        <v>43931</v>
      </c>
      <c r="D46" s="187">
        <v>43961</v>
      </c>
      <c r="E46" s="252">
        <v>0</v>
      </c>
      <c r="F46" s="253">
        <v>3100</v>
      </c>
      <c r="H46" s="251">
        <v>43986</v>
      </c>
      <c r="I46" s="220">
        <f t="shared" si="16"/>
        <v>55</v>
      </c>
      <c r="J46" s="220" t="str">
        <f t="shared" si="17"/>
        <v/>
      </c>
      <c r="K46" s="185"/>
      <c r="L46" s="185"/>
      <c r="N46" s="220"/>
      <c r="O46" s="220"/>
      <c r="P46" s="220"/>
      <c r="Q46" s="220">
        <f>F46</f>
        <v>3100</v>
      </c>
      <c r="R46" s="220"/>
      <c r="S46" s="220"/>
      <c r="T46" s="220"/>
      <c r="U46" s="220"/>
      <c r="V46" s="220"/>
      <c r="W46" s="220"/>
      <c r="X46" s="220"/>
      <c r="Y46" s="195">
        <f>SUM(M46:P46)</f>
        <v>0</v>
      </c>
      <c r="Z46" s="220"/>
      <c r="AA46" s="220"/>
      <c r="AB46" s="220"/>
    </row>
    <row r="47" spans="1:28" ht="12" x14ac:dyDescent="0.2">
      <c r="A47" s="186">
        <v>19344</v>
      </c>
      <c r="B47" s="185" t="s">
        <v>708</v>
      </c>
      <c r="C47" s="187">
        <v>43941</v>
      </c>
      <c r="D47" s="187">
        <v>43971</v>
      </c>
      <c r="E47" s="252">
        <v>0</v>
      </c>
      <c r="F47" s="253">
        <v>575</v>
      </c>
      <c r="H47" s="251">
        <v>43986</v>
      </c>
      <c r="I47" s="220">
        <f t="shared" si="16"/>
        <v>45</v>
      </c>
      <c r="J47" s="220" t="str">
        <f t="shared" si="17"/>
        <v/>
      </c>
      <c r="K47" s="220"/>
      <c r="L47" s="185"/>
      <c r="M47" s="220"/>
      <c r="O47" s="220"/>
      <c r="P47" s="220"/>
      <c r="Q47" s="220">
        <f>F47</f>
        <v>575</v>
      </c>
      <c r="R47" s="220"/>
      <c r="S47" s="220"/>
      <c r="T47" s="220"/>
      <c r="U47" s="220"/>
      <c r="V47" s="220"/>
      <c r="W47" s="220"/>
      <c r="X47" s="220"/>
      <c r="Y47" s="195">
        <f t="shared" ref="Y47:Y64" si="18">SUM(M47:W47)</f>
        <v>575</v>
      </c>
      <c r="Z47" s="220"/>
      <c r="AA47" s="220"/>
      <c r="AB47" s="220"/>
    </row>
    <row r="48" spans="1:28" ht="12" x14ac:dyDescent="0.2">
      <c r="A48" s="186">
        <v>19335</v>
      </c>
      <c r="B48" s="185" t="s">
        <v>708</v>
      </c>
      <c r="C48" s="187">
        <v>43933</v>
      </c>
      <c r="D48" s="187">
        <v>43963</v>
      </c>
      <c r="E48" s="252">
        <v>0</v>
      </c>
      <c r="F48" s="253">
        <v>12500</v>
      </c>
      <c r="H48" s="251">
        <v>43988</v>
      </c>
      <c r="I48" s="220">
        <f t="shared" si="16"/>
        <v>55</v>
      </c>
      <c r="J48" s="220" t="str">
        <f t="shared" si="17"/>
        <v/>
      </c>
      <c r="K48" s="220"/>
      <c r="L48" s="185"/>
      <c r="M48" s="220"/>
      <c r="N48" s="220"/>
      <c r="O48" s="220"/>
      <c r="Q48" s="220">
        <f>$F48</f>
        <v>12500</v>
      </c>
      <c r="R48" s="220"/>
      <c r="S48" s="220"/>
      <c r="T48" s="220"/>
      <c r="U48" s="220"/>
      <c r="V48" s="220"/>
      <c r="W48" s="220"/>
      <c r="X48" s="220"/>
      <c r="Y48" s="195">
        <f t="shared" si="18"/>
        <v>12500</v>
      </c>
      <c r="Z48" s="220"/>
      <c r="AA48" s="220"/>
      <c r="AB48" s="220"/>
    </row>
    <row r="49" spans="1:28" ht="12" x14ac:dyDescent="0.2">
      <c r="A49" s="186">
        <v>19351</v>
      </c>
      <c r="B49" s="185" t="s">
        <v>708</v>
      </c>
      <c r="C49" s="187">
        <v>43945</v>
      </c>
      <c r="D49" s="187">
        <v>43975</v>
      </c>
      <c r="E49" s="252">
        <v>0</v>
      </c>
      <c r="F49" s="253">
        <v>1250</v>
      </c>
      <c r="H49" s="251">
        <v>43990</v>
      </c>
      <c r="I49" s="220">
        <f t="shared" si="16"/>
        <v>45</v>
      </c>
      <c r="J49" s="220" t="str">
        <f t="shared" si="17"/>
        <v/>
      </c>
      <c r="K49" s="220"/>
      <c r="L49" s="185"/>
      <c r="M49" s="220"/>
      <c r="O49" s="220"/>
      <c r="P49" s="220"/>
      <c r="Q49" s="220">
        <f>F49</f>
        <v>1250</v>
      </c>
      <c r="R49" s="220"/>
      <c r="S49" s="220"/>
      <c r="T49" s="220"/>
      <c r="U49" s="220"/>
      <c r="V49" s="220"/>
      <c r="W49" s="220"/>
      <c r="X49" s="220"/>
      <c r="Y49" s="195">
        <f t="shared" si="18"/>
        <v>1250</v>
      </c>
      <c r="Z49" s="220"/>
      <c r="AA49" s="220"/>
      <c r="AB49" s="220"/>
    </row>
    <row r="50" spans="1:28" ht="12" x14ac:dyDescent="0.2">
      <c r="A50" s="186">
        <v>19355</v>
      </c>
      <c r="B50" s="185" t="s">
        <v>708</v>
      </c>
      <c r="C50" s="187">
        <v>43947</v>
      </c>
      <c r="D50" s="187">
        <v>43977</v>
      </c>
      <c r="E50" s="252">
        <v>0</v>
      </c>
      <c r="F50" s="253">
        <v>5200</v>
      </c>
      <c r="H50" s="251">
        <v>43992</v>
      </c>
      <c r="I50" s="220">
        <f t="shared" si="16"/>
        <v>45</v>
      </c>
      <c r="J50" s="220" t="str">
        <f t="shared" si="17"/>
        <v/>
      </c>
      <c r="K50" s="220"/>
      <c r="L50" s="185"/>
      <c r="M50" s="220"/>
      <c r="O50" s="220"/>
      <c r="P50" s="220"/>
      <c r="R50" s="220">
        <f>F50</f>
        <v>5200</v>
      </c>
      <c r="S50" s="220"/>
      <c r="T50" s="220"/>
      <c r="U50" s="220"/>
      <c r="V50" s="220"/>
      <c r="W50" s="220"/>
      <c r="X50" s="220"/>
      <c r="Y50" s="195">
        <f t="shared" si="18"/>
        <v>5200</v>
      </c>
      <c r="Z50" s="220"/>
      <c r="AA50" s="220"/>
      <c r="AB50" s="220"/>
    </row>
    <row r="51" spans="1:28" ht="12" x14ac:dyDescent="0.2">
      <c r="A51" s="186">
        <v>19363</v>
      </c>
      <c r="B51" s="185" t="s">
        <v>708</v>
      </c>
      <c r="C51" s="187">
        <v>43916</v>
      </c>
      <c r="D51" s="187">
        <v>43947</v>
      </c>
      <c r="E51" s="252">
        <v>0</v>
      </c>
      <c r="F51" s="253">
        <v>1375</v>
      </c>
      <c r="H51" s="251">
        <v>43992</v>
      </c>
      <c r="I51" s="220">
        <f t="shared" si="16"/>
        <v>76</v>
      </c>
      <c r="J51" s="220" t="str">
        <f t="shared" si="17"/>
        <v/>
      </c>
      <c r="K51" s="185" t="s">
        <v>670</v>
      </c>
      <c r="L51" s="185"/>
      <c r="N51" s="220"/>
      <c r="O51" s="220"/>
      <c r="P51" s="220"/>
      <c r="Q51" s="220">
        <f>$F51</f>
        <v>1375</v>
      </c>
      <c r="R51" s="220"/>
      <c r="S51" s="220"/>
      <c r="T51" s="220"/>
      <c r="U51" s="220"/>
      <c r="V51" s="220"/>
      <c r="W51" s="220"/>
      <c r="X51" s="220"/>
      <c r="Y51" s="195">
        <f t="shared" si="18"/>
        <v>1375</v>
      </c>
      <c r="Z51" s="220"/>
      <c r="AA51" s="220"/>
      <c r="AB51" s="220"/>
    </row>
    <row r="52" spans="1:28" ht="12" x14ac:dyDescent="0.2">
      <c r="A52" s="186">
        <v>19364</v>
      </c>
      <c r="B52" s="185" t="s">
        <v>708</v>
      </c>
      <c r="C52" s="187">
        <v>43916</v>
      </c>
      <c r="D52" s="187">
        <v>43947</v>
      </c>
      <c r="E52" s="252">
        <v>0</v>
      </c>
      <c r="F52" s="253">
        <v>3935</v>
      </c>
      <c r="H52" s="251">
        <v>43992</v>
      </c>
      <c r="I52" s="220">
        <f t="shared" si="16"/>
        <v>76</v>
      </c>
      <c r="J52" s="220" t="str">
        <f t="shared" si="17"/>
        <v/>
      </c>
      <c r="K52" s="185" t="s">
        <v>670</v>
      </c>
      <c r="L52" s="185"/>
      <c r="N52" s="220"/>
      <c r="O52" s="220"/>
      <c r="P52" s="220"/>
      <c r="Q52" s="220">
        <f>$F52</f>
        <v>3935</v>
      </c>
      <c r="R52" s="220"/>
      <c r="S52" s="220"/>
      <c r="T52" s="220"/>
      <c r="U52" s="220"/>
      <c r="V52" s="220"/>
      <c r="W52" s="220"/>
      <c r="X52" s="220"/>
      <c r="Y52" s="195">
        <f t="shared" si="18"/>
        <v>3935</v>
      </c>
      <c r="Z52" s="220"/>
      <c r="AA52" s="220"/>
      <c r="AB52" s="220"/>
    </row>
    <row r="53" spans="1:28" ht="12" x14ac:dyDescent="0.2">
      <c r="A53" s="186">
        <v>19365</v>
      </c>
      <c r="B53" s="185" t="s">
        <v>708</v>
      </c>
      <c r="C53" s="187">
        <v>43947</v>
      </c>
      <c r="D53" s="187">
        <v>43977</v>
      </c>
      <c r="E53" s="252">
        <v>0</v>
      </c>
      <c r="F53" s="253">
        <v>700</v>
      </c>
      <c r="H53" s="251">
        <v>43992</v>
      </c>
      <c r="I53" s="220">
        <f t="shared" si="16"/>
        <v>45</v>
      </c>
      <c r="J53" s="220" t="str">
        <f t="shared" si="17"/>
        <v/>
      </c>
      <c r="K53" s="185"/>
      <c r="L53" s="185"/>
      <c r="N53" s="220"/>
      <c r="O53" s="220"/>
      <c r="P53" s="220"/>
      <c r="R53" s="220">
        <f>$F53</f>
        <v>700</v>
      </c>
      <c r="S53" s="220"/>
      <c r="T53" s="220"/>
      <c r="U53" s="220"/>
      <c r="V53" s="220"/>
      <c r="W53" s="220"/>
      <c r="X53" s="220"/>
      <c r="Y53" s="195">
        <f t="shared" si="18"/>
        <v>700</v>
      </c>
      <c r="Z53" s="220"/>
      <c r="AA53" s="220"/>
      <c r="AB53" s="220"/>
    </row>
    <row r="54" spans="1:28" ht="12" x14ac:dyDescent="0.2">
      <c r="A54" s="186">
        <v>19376</v>
      </c>
      <c r="B54" s="185" t="s">
        <v>708</v>
      </c>
      <c r="C54" s="187">
        <v>43954</v>
      </c>
      <c r="D54" s="187">
        <v>43985</v>
      </c>
      <c r="E54" s="252">
        <v>0</v>
      </c>
      <c r="F54" s="253">
        <v>4600</v>
      </c>
      <c r="H54" s="251">
        <v>43999</v>
      </c>
      <c r="I54" s="220">
        <f t="shared" si="16"/>
        <v>45</v>
      </c>
      <c r="J54" s="220" t="str">
        <f t="shared" si="17"/>
        <v/>
      </c>
      <c r="K54" s="185"/>
      <c r="L54" s="185"/>
      <c r="O54" s="220"/>
      <c r="P54" s="220"/>
      <c r="Q54" s="220"/>
      <c r="R54" s="220"/>
      <c r="S54" s="220">
        <f>$F54</f>
        <v>4600</v>
      </c>
      <c r="T54" s="220"/>
      <c r="U54" s="220"/>
      <c r="V54" s="220"/>
      <c r="W54" s="220"/>
      <c r="X54" s="220"/>
      <c r="Y54" s="195">
        <f t="shared" si="18"/>
        <v>4600</v>
      </c>
      <c r="Z54" s="220"/>
      <c r="AA54" s="220"/>
      <c r="AB54" s="220"/>
    </row>
    <row r="55" spans="1:28" ht="12" x14ac:dyDescent="0.2">
      <c r="A55" s="186">
        <v>19374</v>
      </c>
      <c r="B55" s="185" t="s">
        <v>708</v>
      </c>
      <c r="C55" s="187">
        <v>43955</v>
      </c>
      <c r="D55" s="187">
        <v>43955</v>
      </c>
      <c r="E55" s="252">
        <v>2</v>
      </c>
      <c r="F55" s="253">
        <v>15150</v>
      </c>
      <c r="H55" s="251">
        <v>44000</v>
      </c>
      <c r="I55" s="220">
        <f t="shared" si="16"/>
        <v>45</v>
      </c>
      <c r="J55" s="220" t="str">
        <f t="shared" si="17"/>
        <v/>
      </c>
      <c r="K55" s="185"/>
      <c r="L55" s="185"/>
      <c r="N55" s="220"/>
      <c r="O55" s="220"/>
      <c r="P55" s="220"/>
      <c r="R55" s="220"/>
      <c r="S55" s="220">
        <f>$F55</f>
        <v>15150</v>
      </c>
      <c r="T55" s="220"/>
      <c r="U55" s="220"/>
      <c r="V55" s="220"/>
      <c r="W55" s="220"/>
      <c r="X55" s="220"/>
      <c r="Y55" s="195">
        <f t="shared" si="18"/>
        <v>15150</v>
      </c>
      <c r="Z55" s="220"/>
      <c r="AA55" s="220"/>
      <c r="AB55" s="220"/>
    </row>
    <row r="56" spans="1:28" ht="12" x14ac:dyDescent="0.2">
      <c r="A56" s="186">
        <v>19375</v>
      </c>
      <c r="B56" s="185" t="s">
        <v>708</v>
      </c>
      <c r="C56" s="187">
        <v>43955</v>
      </c>
      <c r="D56" s="187">
        <v>43986</v>
      </c>
      <c r="E56" s="252">
        <v>3</v>
      </c>
      <c r="F56" s="253">
        <v>10100</v>
      </c>
      <c r="H56" s="251">
        <v>44000</v>
      </c>
      <c r="I56" s="220">
        <f t="shared" si="16"/>
        <v>45</v>
      </c>
      <c r="J56" s="220" t="str">
        <f t="shared" si="17"/>
        <v/>
      </c>
      <c r="K56" s="185"/>
      <c r="L56" s="185"/>
      <c r="N56" s="220"/>
      <c r="P56" s="220"/>
      <c r="Q56" s="220"/>
      <c r="R56" s="220"/>
      <c r="S56" s="220">
        <f>$F56</f>
        <v>10100</v>
      </c>
      <c r="T56" s="220"/>
      <c r="U56" s="220"/>
      <c r="V56" s="220"/>
      <c r="W56" s="220"/>
      <c r="X56" s="220"/>
      <c r="Y56" s="195">
        <f t="shared" si="18"/>
        <v>10100</v>
      </c>
      <c r="Z56" s="220"/>
      <c r="AA56" s="220"/>
      <c r="AB56" s="220"/>
    </row>
    <row r="57" spans="1:28" ht="12" x14ac:dyDescent="0.2">
      <c r="A57" s="186">
        <v>19350</v>
      </c>
      <c r="B57" s="185" t="s">
        <v>708</v>
      </c>
      <c r="C57" s="187">
        <v>43945</v>
      </c>
      <c r="D57" s="187">
        <v>43975</v>
      </c>
      <c r="E57" s="252">
        <v>0</v>
      </c>
      <c r="F57" s="253">
        <v>1200</v>
      </c>
      <c r="H57" s="251">
        <v>44005</v>
      </c>
      <c r="I57" s="220">
        <f t="shared" si="16"/>
        <v>60</v>
      </c>
      <c r="J57" s="220" t="str">
        <f t="shared" si="17"/>
        <v/>
      </c>
      <c r="K57" s="220"/>
      <c r="L57" s="185"/>
      <c r="M57" s="220"/>
      <c r="N57" s="220"/>
      <c r="O57" s="220"/>
      <c r="R57" s="220"/>
      <c r="S57" s="220">
        <f>$F57</f>
        <v>1200</v>
      </c>
      <c r="T57" s="220"/>
      <c r="U57" s="220"/>
      <c r="V57" s="220"/>
      <c r="W57" s="220"/>
      <c r="X57" s="220"/>
      <c r="Y57" s="195">
        <f t="shared" si="18"/>
        <v>1200</v>
      </c>
      <c r="Z57" s="220"/>
      <c r="AA57" s="220"/>
      <c r="AB57" s="220"/>
    </row>
    <row r="58" spans="1:28" ht="12" x14ac:dyDescent="0.2">
      <c r="A58" s="186">
        <v>19369</v>
      </c>
      <c r="B58" s="185" t="s">
        <v>708</v>
      </c>
      <c r="C58" s="187">
        <v>43951</v>
      </c>
      <c r="D58" s="187">
        <v>43981</v>
      </c>
      <c r="E58" s="252">
        <v>0</v>
      </c>
      <c r="F58" s="253">
        <v>3900</v>
      </c>
      <c r="H58" s="251">
        <v>44006</v>
      </c>
      <c r="I58" s="220">
        <f t="shared" si="16"/>
        <v>55</v>
      </c>
      <c r="J58" s="220" t="str">
        <f t="shared" si="17"/>
        <v/>
      </c>
      <c r="K58" s="220"/>
      <c r="L58" s="185"/>
      <c r="M58" s="220"/>
      <c r="N58" s="220"/>
      <c r="O58" s="220"/>
      <c r="P58" s="220"/>
      <c r="Q58" s="220"/>
      <c r="R58" s="220"/>
      <c r="S58" s="220"/>
      <c r="T58" s="220">
        <f>F58</f>
        <v>3900</v>
      </c>
      <c r="U58" s="220"/>
      <c r="V58" s="220"/>
      <c r="W58" s="220"/>
      <c r="X58" s="220"/>
      <c r="Y58" s="195">
        <f t="shared" si="18"/>
        <v>3900</v>
      </c>
      <c r="Z58" s="220"/>
      <c r="AA58" s="220"/>
      <c r="AB58" s="220"/>
    </row>
    <row r="59" spans="1:28" ht="12" x14ac:dyDescent="0.2">
      <c r="A59" s="186">
        <v>19356</v>
      </c>
      <c r="B59" s="185" t="s">
        <v>708</v>
      </c>
      <c r="C59" s="187">
        <v>43948</v>
      </c>
      <c r="D59" s="187">
        <v>43978</v>
      </c>
      <c r="E59" s="252">
        <v>0</v>
      </c>
      <c r="F59" s="253">
        <v>0</v>
      </c>
      <c r="G59" s="251">
        <v>43955</v>
      </c>
      <c r="H59" s="251">
        <v>44008</v>
      </c>
      <c r="I59" s="220">
        <f t="shared" si="16"/>
        <v>60</v>
      </c>
      <c r="J59" s="220">
        <f t="shared" si="17"/>
        <v>7</v>
      </c>
      <c r="K59" s="220"/>
      <c r="L59" s="185"/>
      <c r="M59" s="220"/>
      <c r="N59" s="220"/>
      <c r="O59" s="220"/>
      <c r="R59" s="220"/>
      <c r="T59" s="220">
        <f>$F59</f>
        <v>0</v>
      </c>
      <c r="U59" s="220"/>
      <c r="V59" s="220"/>
      <c r="W59" s="220"/>
      <c r="X59" s="220"/>
      <c r="Y59" s="195">
        <f t="shared" si="18"/>
        <v>0</v>
      </c>
      <c r="Z59" s="220"/>
      <c r="AA59" s="220"/>
      <c r="AB59" s="220"/>
    </row>
    <row r="60" spans="1:28" ht="12" x14ac:dyDescent="0.2">
      <c r="A60" s="186">
        <v>19357</v>
      </c>
      <c r="B60" s="185" t="s">
        <v>708</v>
      </c>
      <c r="C60" s="187">
        <v>43948</v>
      </c>
      <c r="D60" s="187">
        <v>43978</v>
      </c>
      <c r="E60" s="252">
        <v>0</v>
      </c>
      <c r="F60" s="253">
        <v>0</v>
      </c>
      <c r="G60" s="251">
        <v>43955</v>
      </c>
      <c r="H60" s="251">
        <v>44008</v>
      </c>
      <c r="I60" s="220">
        <f t="shared" si="16"/>
        <v>60</v>
      </c>
      <c r="J60" s="220">
        <f t="shared" si="17"/>
        <v>7</v>
      </c>
      <c r="K60" s="220"/>
      <c r="L60" s="185"/>
      <c r="M60" s="220"/>
      <c r="N60" s="220"/>
      <c r="O60" s="220"/>
      <c r="R60" s="220"/>
      <c r="T60" s="220">
        <f>$F60</f>
        <v>0</v>
      </c>
      <c r="U60" s="220"/>
      <c r="V60" s="220"/>
      <c r="W60" s="220"/>
      <c r="X60" s="220"/>
      <c r="Y60" s="195">
        <f t="shared" si="18"/>
        <v>0</v>
      </c>
      <c r="Z60" s="220"/>
      <c r="AA60" s="220"/>
      <c r="AB60" s="220"/>
    </row>
    <row r="61" spans="1:28" ht="12" x14ac:dyDescent="0.2">
      <c r="A61" s="186">
        <v>19359</v>
      </c>
      <c r="B61" s="185" t="s">
        <v>708</v>
      </c>
      <c r="C61" s="187">
        <v>43948</v>
      </c>
      <c r="D61" s="187">
        <v>43978</v>
      </c>
      <c r="E61" s="252">
        <v>0</v>
      </c>
      <c r="F61" s="253">
        <v>1065</v>
      </c>
      <c r="H61" s="251">
        <v>44008</v>
      </c>
      <c r="I61" s="220">
        <f t="shared" si="16"/>
        <v>60</v>
      </c>
      <c r="J61" s="220" t="str">
        <f t="shared" si="17"/>
        <v/>
      </c>
      <c r="K61" s="220"/>
      <c r="L61" s="185"/>
      <c r="M61" s="220"/>
      <c r="N61" s="220"/>
      <c r="O61" s="220"/>
      <c r="R61" s="220"/>
      <c r="T61" s="220">
        <f>$F61</f>
        <v>1065</v>
      </c>
      <c r="U61" s="220"/>
      <c r="V61" s="220"/>
      <c r="W61" s="220"/>
      <c r="X61" s="220"/>
      <c r="Y61" s="195">
        <f t="shared" si="18"/>
        <v>1065</v>
      </c>
      <c r="Z61" s="220"/>
      <c r="AA61" s="220"/>
      <c r="AB61" s="220"/>
    </row>
    <row r="62" spans="1:28" ht="12" x14ac:dyDescent="0.2">
      <c r="A62" s="186">
        <v>19360</v>
      </c>
      <c r="B62" s="185" t="s">
        <v>708</v>
      </c>
      <c r="C62" s="187">
        <v>43948</v>
      </c>
      <c r="D62" s="187">
        <v>43978</v>
      </c>
      <c r="E62" s="252">
        <v>0</v>
      </c>
      <c r="F62" s="253">
        <v>195</v>
      </c>
      <c r="H62" s="251">
        <v>44008</v>
      </c>
      <c r="I62" s="220">
        <f t="shared" si="16"/>
        <v>60</v>
      </c>
      <c r="J62" s="220" t="str">
        <f t="shared" si="17"/>
        <v/>
      </c>
      <c r="K62" s="220"/>
      <c r="L62" s="185"/>
      <c r="M62" s="220"/>
      <c r="N62" s="220"/>
      <c r="O62" s="220"/>
      <c r="R62" s="220"/>
      <c r="T62" s="220">
        <f>$F62</f>
        <v>195</v>
      </c>
      <c r="U62" s="220"/>
      <c r="V62" s="220"/>
      <c r="W62" s="220"/>
      <c r="X62" s="220"/>
      <c r="Y62" s="195">
        <f t="shared" si="18"/>
        <v>195</v>
      </c>
      <c r="Z62" s="220"/>
      <c r="AA62" s="220"/>
      <c r="AB62" s="220"/>
    </row>
    <row r="63" spans="1:28" ht="12" x14ac:dyDescent="0.2">
      <c r="A63" s="186">
        <v>19367</v>
      </c>
      <c r="B63" s="185" t="s">
        <v>708</v>
      </c>
      <c r="C63" s="187">
        <v>43952</v>
      </c>
      <c r="D63" s="187">
        <v>43983</v>
      </c>
      <c r="E63" s="252">
        <v>0</v>
      </c>
      <c r="F63" s="253">
        <v>1200</v>
      </c>
      <c r="H63" s="251">
        <v>44012</v>
      </c>
      <c r="I63" s="220">
        <f t="shared" si="16"/>
        <v>60</v>
      </c>
      <c r="J63" s="220" t="str">
        <f t="shared" si="17"/>
        <v/>
      </c>
      <c r="K63" s="220"/>
      <c r="L63" s="185"/>
      <c r="M63" s="220"/>
      <c r="N63" s="220"/>
      <c r="O63" s="220"/>
      <c r="R63" s="220"/>
      <c r="U63" s="220">
        <f>$F63</f>
        <v>1200</v>
      </c>
      <c r="V63" s="220"/>
      <c r="W63" s="220"/>
      <c r="X63" s="220"/>
      <c r="Y63" s="195">
        <f t="shared" si="18"/>
        <v>1200</v>
      </c>
      <c r="Z63" s="220"/>
      <c r="AA63" s="220"/>
      <c r="AB63" s="220"/>
    </row>
    <row r="64" spans="1:28" ht="12" x14ac:dyDescent="0.2">
      <c r="A64" s="186">
        <v>19377</v>
      </c>
      <c r="B64" s="185" t="s">
        <v>708</v>
      </c>
      <c r="C64" s="187">
        <v>43955</v>
      </c>
      <c r="D64" s="187">
        <v>43986</v>
      </c>
      <c r="E64" s="252">
        <v>0</v>
      </c>
      <c r="F64" s="253">
        <v>2658</v>
      </c>
      <c r="H64" s="251">
        <v>44015</v>
      </c>
      <c r="I64" s="220">
        <f t="shared" si="16"/>
        <v>60</v>
      </c>
      <c r="J64" s="220" t="str">
        <f t="shared" si="17"/>
        <v/>
      </c>
      <c r="K64" s="220"/>
      <c r="L64" s="185"/>
      <c r="M64" s="220"/>
      <c r="N64" s="220"/>
      <c r="O64" s="220"/>
      <c r="R64" s="220"/>
      <c r="U64" s="220">
        <f>$F64</f>
        <v>2658</v>
      </c>
      <c r="V64" s="220"/>
      <c r="W64" s="220"/>
      <c r="X64" s="220"/>
      <c r="Y64" s="195">
        <f t="shared" si="18"/>
        <v>2658</v>
      </c>
      <c r="Z64" s="220"/>
      <c r="AA64" s="220"/>
      <c r="AB64" s="220"/>
    </row>
    <row r="65" spans="1:28" ht="12" x14ac:dyDescent="0.2">
      <c r="C65" s="187"/>
      <c r="D65" s="187"/>
      <c r="F65" s="253"/>
      <c r="I65" s="220"/>
      <c r="J65" s="220"/>
      <c r="K65" s="185"/>
      <c r="L65" s="185"/>
      <c r="M65" s="220"/>
      <c r="N65" s="220"/>
      <c r="O65" s="220"/>
      <c r="Q65" s="220"/>
      <c r="R65" s="220"/>
      <c r="S65" s="220"/>
      <c r="T65" s="220"/>
      <c r="U65" s="220"/>
      <c r="V65" s="220"/>
      <c r="W65" s="220"/>
      <c r="X65" s="220"/>
      <c r="Y65" s="195"/>
      <c r="Z65" s="220">
        <f>SUM(Y4:Y34)</f>
        <v>177325.03999999998</v>
      </c>
      <c r="AA65" s="220"/>
      <c r="AB65" s="220"/>
    </row>
    <row r="66" spans="1:28" ht="12" hidden="1" x14ac:dyDescent="0.2">
      <c r="A66" s="186">
        <v>17519</v>
      </c>
      <c r="B66" s="185" t="s">
        <v>38</v>
      </c>
      <c r="C66" s="187">
        <v>42095</v>
      </c>
      <c r="D66" s="187">
        <f>+C66+30</f>
        <v>42125</v>
      </c>
      <c r="E66" s="252">
        <v>0</v>
      </c>
      <c r="F66" s="193"/>
      <c r="I66" s="220"/>
      <c r="J66" s="253"/>
      <c r="K66" s="185" t="s">
        <v>443</v>
      </c>
      <c r="L66" s="185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195"/>
      <c r="Z66" s="220"/>
      <c r="AA66" s="220"/>
      <c r="AB66" s="220"/>
    </row>
    <row r="67" spans="1:28" ht="12.75" customHeight="1" x14ac:dyDescent="0.2">
      <c r="B67" s="257"/>
      <c r="C67" s="187"/>
      <c r="D67" s="187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</row>
    <row r="68" spans="1:28" s="213" customFormat="1" ht="12.75" customHeight="1" thickBot="1" x14ac:dyDescent="0.25">
      <c r="A68" s="228"/>
      <c r="B68" s="205"/>
      <c r="C68" s="254"/>
      <c r="D68" s="255" t="s">
        <v>707</v>
      </c>
      <c r="E68" s="189"/>
      <c r="F68" s="256">
        <f>SUM(F5:F67)</f>
        <v>315913.04999999993</v>
      </c>
      <c r="G68" s="190"/>
      <c r="H68" s="190"/>
      <c r="I68" s="190"/>
      <c r="J68" s="190"/>
      <c r="M68" s="258">
        <f t="shared" ref="M68:W68" si="19">SUM(M5:M67)</f>
        <v>47986.7</v>
      </c>
      <c r="N68" s="258">
        <f t="shared" si="19"/>
        <v>70138.34</v>
      </c>
      <c r="O68" s="258">
        <f t="shared" si="19"/>
        <v>54750</v>
      </c>
      <c r="P68" s="258">
        <f t="shared" si="19"/>
        <v>74335.009999999995</v>
      </c>
      <c r="Q68" s="258">
        <f t="shared" si="19"/>
        <v>22735</v>
      </c>
      <c r="R68" s="258">
        <f t="shared" si="19"/>
        <v>5900</v>
      </c>
      <c r="S68" s="258">
        <f t="shared" si="19"/>
        <v>31050</v>
      </c>
      <c r="T68" s="258">
        <f t="shared" si="19"/>
        <v>5160</v>
      </c>
      <c r="U68" s="258">
        <f t="shared" si="19"/>
        <v>3858</v>
      </c>
      <c r="V68" s="258">
        <f t="shared" si="19"/>
        <v>0</v>
      </c>
      <c r="W68" s="258">
        <f t="shared" si="19"/>
        <v>0</v>
      </c>
      <c r="X68" s="258"/>
      <c r="Y68" s="303">
        <f>SUM(M68:X68)</f>
        <v>315913.05</v>
      </c>
      <c r="Z68" s="192"/>
      <c r="AA68" s="192"/>
      <c r="AB68" s="192"/>
    </row>
    <row r="69" spans="1:28" ht="12.75" customHeight="1" thickTop="1" x14ac:dyDescent="0.2">
      <c r="C69" s="187"/>
      <c r="D69" s="187"/>
      <c r="F69" s="253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>
        <f>SUM(M69:X69)</f>
        <v>0</v>
      </c>
      <c r="Z69" s="195"/>
      <c r="AA69" s="195"/>
      <c r="AB69" s="195"/>
    </row>
    <row r="72" spans="1:28" ht="12" x14ac:dyDescent="0.2">
      <c r="A72" s="193"/>
      <c r="B72" s="193"/>
      <c r="C72" s="193"/>
      <c r="D72" s="193"/>
      <c r="E72" s="193"/>
      <c r="F72" s="253"/>
      <c r="G72" s="193"/>
      <c r="H72" s="193"/>
      <c r="I72" s="193"/>
      <c r="J72" s="193"/>
    </row>
  </sheetData>
  <sortState ref="A18:CJ77">
    <sortCondition ref="H18:H77"/>
  </sortState>
  <customSheetViews>
    <customSheetView guid="{D81EDAC4-75AE-4B8D-B758-1F728A8C3410}" hiddenRows="1" hiddenColumns="1">
      <pane xSplit="10" ySplit="71" topLeftCell="K107" activePane="bottomRight" state="frozen"/>
      <selection pane="bottomRight" activeCell="S144" sqref="S144"/>
      <pageMargins left="0" right="0" top="0" bottom="0" header="0" footer="0"/>
      <pageSetup fitToWidth="0" fitToHeight="0" orientation="landscape" r:id="rId1"/>
      <headerFooter alignWithMargins="0"/>
    </customSheetView>
    <customSheetView guid="{AADCD0DD-DFC9-4D0A-A6B7-7EBE73AAE341}">
      <pane xSplit="3" ySplit="2" topLeftCell="D117" activePane="bottomRight" state="frozen"/>
      <selection pane="bottomRight" activeCell="F141" sqref="F141"/>
      <pageMargins left="0" right="0" top="0" bottom="0" header="0" footer="0"/>
      <pageSetup fitToWidth="0" fitToHeight="0" orientation="landscape" r:id="rId2"/>
      <headerFooter alignWithMargins="0"/>
    </customSheetView>
  </customSheetViews>
  <pageMargins left="0.25" right="0.25" top="0.25" bottom="0.25" header="0" footer="0"/>
  <pageSetup paperSize="3" scale="83" fitToWidth="0" fitToHeight="0" orientation="landscape" r:id="rId3"/>
  <headerFooter alignWithMargins="0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II1486"/>
  <sheetViews>
    <sheetView zoomScale="90" zoomScaleNormal="90" workbookViewId="0">
      <pane xSplit="2" topLeftCell="C1" activePane="topRight" state="frozen"/>
      <selection activeCell="F3" sqref="F3"/>
      <selection pane="topRight" activeCell="O38" sqref="O38:V38"/>
    </sheetView>
  </sheetViews>
  <sheetFormatPr defaultColWidth="6.85546875" defaultRowHeight="12.75" customHeight="1" x14ac:dyDescent="0.2"/>
  <cols>
    <col min="1" max="1" width="12.7109375" style="120" bestFit="1" customWidth="1"/>
    <col min="2" max="2" width="23" style="120" bestFit="1" customWidth="1"/>
    <col min="3" max="3" width="3.42578125" style="121" bestFit="1" customWidth="1"/>
    <col min="4" max="4" width="17.85546875" style="120" customWidth="1"/>
    <col min="5" max="5" width="16.5703125" style="120" customWidth="1"/>
    <col min="6" max="6" width="13.28515625" style="120" customWidth="1"/>
    <col min="7" max="7" width="12" style="177" bestFit="1" customWidth="1"/>
    <col min="8" max="8" width="15.28515625" style="178" bestFit="1" customWidth="1"/>
    <col min="9" max="9" width="12" style="122" bestFit="1" customWidth="1"/>
    <col min="10" max="10" width="9.140625" style="119" bestFit="1" customWidth="1"/>
    <col min="11" max="11" width="18.140625" style="120" customWidth="1"/>
    <col min="12" max="23" width="9.7109375" style="120" customWidth="1"/>
    <col min="24" max="24" width="11.140625" style="179" bestFit="1" customWidth="1"/>
    <col min="25" max="25" width="12.42578125" style="120" bestFit="1" customWidth="1"/>
    <col min="26" max="27" width="11.140625" style="120" bestFit="1" customWidth="1"/>
    <col min="28" max="28" width="8.85546875" style="120" bestFit="1" customWidth="1"/>
    <col min="29" max="47" width="6.85546875" style="120"/>
    <col min="48" max="48" width="8.85546875" style="120" bestFit="1" customWidth="1"/>
    <col min="49" max="16384" width="6.85546875" style="120"/>
  </cols>
  <sheetData>
    <row r="1" spans="1:47" ht="18.75" customHeight="1" x14ac:dyDescent="0.2">
      <c r="B1" s="305" t="s">
        <v>713</v>
      </c>
    </row>
    <row r="2" spans="1:47" s="182" customFormat="1" ht="15" customHeight="1" x14ac:dyDescent="0.2">
      <c r="A2" s="180" t="s">
        <v>44</v>
      </c>
      <c r="B2" s="181" t="s">
        <v>712</v>
      </c>
      <c r="C2" s="182" t="s">
        <v>47</v>
      </c>
      <c r="D2" s="182" t="s">
        <v>48</v>
      </c>
      <c r="E2" s="182" t="s">
        <v>715</v>
      </c>
      <c r="F2" s="225" t="s">
        <v>49</v>
      </c>
      <c r="G2" s="184" t="s">
        <v>306</v>
      </c>
      <c r="H2" s="183" t="s">
        <v>51</v>
      </c>
      <c r="I2" s="180" t="s">
        <v>50</v>
      </c>
      <c r="J2" s="182" t="s">
        <v>180</v>
      </c>
      <c r="K2" s="182" t="s">
        <v>181</v>
      </c>
      <c r="L2" s="25">
        <v>43962</v>
      </c>
      <c r="M2" s="25">
        <f t="shared" ref="M2" si="0">+L2+7</f>
        <v>43969</v>
      </c>
      <c r="N2" s="25">
        <f t="shared" ref="N2" si="1">+M2+7</f>
        <v>43976</v>
      </c>
      <c r="O2" s="25">
        <f t="shared" ref="O2" si="2">+N2+7</f>
        <v>43983</v>
      </c>
      <c r="P2" s="25">
        <f t="shared" ref="P2" si="3">+O2+7</f>
        <v>43990</v>
      </c>
      <c r="Q2" s="25">
        <f t="shared" ref="Q2" si="4">+P2+7</f>
        <v>43997</v>
      </c>
      <c r="R2" s="25">
        <f t="shared" ref="R2" si="5">+Q2+7</f>
        <v>44004</v>
      </c>
      <c r="S2" s="25">
        <f t="shared" ref="S2" si="6">+R2+7</f>
        <v>44011</v>
      </c>
      <c r="T2" s="25">
        <f t="shared" ref="T2:V2" si="7">+S2+7</f>
        <v>44018</v>
      </c>
      <c r="U2" s="25">
        <f t="shared" si="7"/>
        <v>44025</v>
      </c>
      <c r="V2" s="25">
        <f t="shared" si="7"/>
        <v>44032</v>
      </c>
      <c r="W2" s="233"/>
      <c r="X2" s="234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</row>
    <row r="3" spans="1:47" s="236" customFormat="1" ht="15" customHeight="1" x14ac:dyDescent="0.2">
      <c r="E3" s="260"/>
      <c r="F3" s="197"/>
      <c r="G3" s="197"/>
      <c r="H3" s="197"/>
      <c r="I3" s="237"/>
      <c r="J3" s="237"/>
      <c r="X3" s="232">
        <f t="shared" ref="X3:X35" si="8">SUM(L3:W3)</f>
        <v>0</v>
      </c>
    </row>
    <row r="4" spans="1:47" s="236" customFormat="1" ht="15" customHeight="1" x14ac:dyDescent="0.2">
      <c r="A4" s="236" t="s">
        <v>671</v>
      </c>
      <c r="B4" s="236" t="s">
        <v>641</v>
      </c>
      <c r="C4" s="236" t="s">
        <v>74</v>
      </c>
      <c r="D4" s="236" t="s">
        <v>708</v>
      </c>
      <c r="F4" s="197">
        <v>28000</v>
      </c>
      <c r="G4" s="197">
        <v>9333.33</v>
      </c>
      <c r="H4" s="197">
        <f>F4-G4</f>
        <v>18666.669999999998</v>
      </c>
      <c r="I4" s="237">
        <v>43932</v>
      </c>
      <c r="J4" s="237" t="s">
        <v>103</v>
      </c>
      <c r="K4" s="194">
        <f>SUM(I4+45)</f>
        <v>43977</v>
      </c>
      <c r="O4" s="232">
        <f>IF($K4&lt;O$2,$H4,"")</f>
        <v>18666.669999999998</v>
      </c>
      <c r="P4" s="232"/>
      <c r="Q4" s="232"/>
      <c r="R4" s="232"/>
      <c r="S4" s="232"/>
      <c r="T4" s="232"/>
      <c r="U4" s="232"/>
      <c r="V4" s="232"/>
      <c r="X4" s="232">
        <f t="shared" si="8"/>
        <v>18666.669999999998</v>
      </c>
    </row>
    <row r="5" spans="1:47" s="236" customFormat="1" ht="15" customHeight="1" thickBot="1" x14ac:dyDescent="0.25">
      <c r="A5" s="236" t="s">
        <v>672</v>
      </c>
      <c r="B5" s="236" t="s">
        <v>642</v>
      </c>
      <c r="C5" s="236" t="s">
        <v>74</v>
      </c>
      <c r="D5" s="248" t="s">
        <v>708</v>
      </c>
      <c r="E5" s="248"/>
      <c r="F5" s="259">
        <v>31500</v>
      </c>
      <c r="G5" s="259">
        <v>10500</v>
      </c>
      <c r="H5" s="259">
        <f>F5-G5</f>
        <v>21000</v>
      </c>
      <c r="I5" s="237">
        <v>43939</v>
      </c>
      <c r="J5" s="237" t="s">
        <v>103</v>
      </c>
      <c r="K5" s="194">
        <f>SUM(I5+45)</f>
        <v>43984</v>
      </c>
      <c r="O5" s="232" t="str">
        <f>IF($K5&lt;O$2,$H5,"")</f>
        <v/>
      </c>
      <c r="P5" s="232">
        <f>IF($K5&lt;P$2,$H5,"")</f>
        <v>21000</v>
      </c>
      <c r="Q5" s="232"/>
      <c r="R5" s="232"/>
      <c r="S5" s="232"/>
      <c r="T5" s="232"/>
      <c r="U5" s="232"/>
      <c r="V5" s="232"/>
      <c r="X5" s="232">
        <f t="shared" si="8"/>
        <v>21000</v>
      </c>
    </row>
    <row r="6" spans="1:47" s="236" customFormat="1" ht="15" customHeight="1" x14ac:dyDescent="0.2">
      <c r="E6" s="260" t="s">
        <v>491</v>
      </c>
      <c r="F6" s="197">
        <f>SUM(F4:F5)</f>
        <v>59500</v>
      </c>
      <c r="G6" s="197">
        <f t="shared" ref="G6:H6" si="9">SUM(G4:G5)</f>
        <v>19833.330000000002</v>
      </c>
      <c r="H6" s="197">
        <f t="shared" si="9"/>
        <v>39666.67</v>
      </c>
      <c r="I6" s="237"/>
      <c r="J6" s="237"/>
      <c r="K6" s="194"/>
      <c r="O6" s="232"/>
      <c r="P6" s="232"/>
      <c r="Q6" s="232"/>
      <c r="R6" s="232"/>
      <c r="S6" s="232"/>
      <c r="T6" s="232"/>
      <c r="U6" s="232"/>
      <c r="V6" s="232"/>
      <c r="X6" s="232">
        <f t="shared" si="8"/>
        <v>0</v>
      </c>
    </row>
    <row r="7" spans="1:47" s="236" customFormat="1" ht="15" customHeight="1" x14ac:dyDescent="0.2">
      <c r="F7" s="197"/>
      <c r="G7" s="197"/>
      <c r="H7" s="197"/>
      <c r="I7" s="237"/>
      <c r="J7" s="237"/>
      <c r="K7" s="194"/>
      <c r="O7" s="232"/>
      <c r="P7" s="232"/>
      <c r="Q7" s="232"/>
      <c r="R7" s="232"/>
      <c r="S7" s="232"/>
      <c r="T7" s="232"/>
      <c r="U7" s="232"/>
      <c r="V7" s="232"/>
      <c r="X7" s="232">
        <f t="shared" si="8"/>
        <v>0</v>
      </c>
    </row>
    <row r="8" spans="1:47" s="236" customFormat="1" ht="15" customHeight="1" x14ac:dyDescent="0.2">
      <c r="A8" s="236" t="s">
        <v>663</v>
      </c>
      <c r="B8" s="236" t="s">
        <v>664</v>
      </c>
      <c r="C8" s="236" t="s">
        <v>55</v>
      </c>
      <c r="D8" s="236" t="s">
        <v>708</v>
      </c>
      <c r="F8" s="197">
        <v>0</v>
      </c>
      <c r="G8" s="197"/>
      <c r="H8" s="197">
        <f t="shared" ref="H8:H27" si="10">F8-G8</f>
        <v>0</v>
      </c>
      <c r="I8" s="237">
        <v>43952</v>
      </c>
      <c r="J8" s="237" t="s">
        <v>103</v>
      </c>
      <c r="K8" s="194">
        <f t="shared" ref="K8:K27" si="11">SUM(I8+45)</f>
        <v>43997</v>
      </c>
      <c r="O8" s="232" t="str">
        <f t="shared" ref="O8:V8" si="12">IF($K8&lt;O$2,$H8,"")</f>
        <v/>
      </c>
      <c r="P8" s="232" t="str">
        <f t="shared" si="12"/>
        <v/>
      </c>
      <c r="Q8" s="232" t="str">
        <f t="shared" si="12"/>
        <v/>
      </c>
      <c r="R8" s="232">
        <f t="shared" si="12"/>
        <v>0</v>
      </c>
      <c r="S8" s="232">
        <f t="shared" si="12"/>
        <v>0</v>
      </c>
      <c r="T8" s="232">
        <f t="shared" si="12"/>
        <v>0</v>
      </c>
      <c r="U8" s="232">
        <f t="shared" si="12"/>
        <v>0</v>
      </c>
      <c r="V8" s="232">
        <f t="shared" si="12"/>
        <v>0</v>
      </c>
      <c r="X8" s="232">
        <f t="shared" si="8"/>
        <v>0</v>
      </c>
    </row>
    <row r="9" spans="1:47" s="236" customFormat="1" ht="15" customHeight="1" x14ac:dyDescent="0.2">
      <c r="A9" s="236" t="s">
        <v>678</v>
      </c>
      <c r="B9" s="236" t="s">
        <v>677</v>
      </c>
      <c r="C9" s="236" t="s">
        <v>55</v>
      </c>
      <c r="D9" s="236" t="s">
        <v>708</v>
      </c>
      <c r="F9" s="197">
        <v>1050</v>
      </c>
      <c r="G9" s="197"/>
      <c r="H9" s="197">
        <f t="shared" si="10"/>
        <v>1050</v>
      </c>
      <c r="I9" s="237">
        <v>43955</v>
      </c>
      <c r="J9" s="237" t="s">
        <v>103</v>
      </c>
      <c r="K9" s="194">
        <f t="shared" si="11"/>
        <v>44000</v>
      </c>
      <c r="O9" s="232" t="str">
        <f t="shared" ref="O9:R27" si="13">IF($K9&lt;O$2,$H9,"")</f>
        <v/>
      </c>
      <c r="P9" s="232" t="str">
        <f t="shared" si="13"/>
        <v/>
      </c>
      <c r="Q9" s="232" t="str">
        <f t="shared" si="13"/>
        <v/>
      </c>
      <c r="R9" s="232">
        <f t="shared" si="13"/>
        <v>1050</v>
      </c>
      <c r="S9" s="232"/>
      <c r="T9" s="232"/>
      <c r="U9" s="232"/>
      <c r="V9" s="232"/>
      <c r="X9" s="232">
        <f t="shared" si="8"/>
        <v>1050</v>
      </c>
    </row>
    <row r="10" spans="1:47" s="236" customFormat="1" ht="15" customHeight="1" x14ac:dyDescent="0.2">
      <c r="A10" s="236" t="s">
        <v>654</v>
      </c>
      <c r="B10" s="236" t="s">
        <v>655</v>
      </c>
      <c r="C10" s="236" t="s">
        <v>55</v>
      </c>
      <c r="D10" s="236" t="s">
        <v>708</v>
      </c>
      <c r="F10" s="197">
        <v>0</v>
      </c>
      <c r="G10" s="197"/>
      <c r="H10" s="197">
        <f t="shared" si="10"/>
        <v>0</v>
      </c>
      <c r="I10" s="237">
        <v>43959</v>
      </c>
      <c r="J10" s="237" t="s">
        <v>103</v>
      </c>
      <c r="K10" s="194">
        <f t="shared" si="11"/>
        <v>44004</v>
      </c>
      <c r="O10" s="232" t="str">
        <f t="shared" si="13"/>
        <v/>
      </c>
      <c r="P10" s="232" t="str">
        <f t="shared" si="13"/>
        <v/>
      </c>
      <c r="Q10" s="232" t="str">
        <f t="shared" si="13"/>
        <v/>
      </c>
      <c r="R10" s="232" t="str">
        <f t="shared" si="13"/>
        <v/>
      </c>
      <c r="S10" s="232">
        <f t="shared" ref="S10:V11" si="14">IF($K10&lt;S$2,$H10,"")</f>
        <v>0</v>
      </c>
      <c r="T10" s="232">
        <f t="shared" si="14"/>
        <v>0</v>
      </c>
      <c r="U10" s="232">
        <f t="shared" si="14"/>
        <v>0</v>
      </c>
      <c r="V10" s="232">
        <f t="shared" si="14"/>
        <v>0</v>
      </c>
      <c r="X10" s="232">
        <f t="shared" si="8"/>
        <v>0</v>
      </c>
    </row>
    <row r="11" spans="1:47" s="236" customFormat="1" ht="15" customHeight="1" x14ac:dyDescent="0.2">
      <c r="A11" s="236" t="s">
        <v>656</v>
      </c>
      <c r="B11" s="236" t="s">
        <v>657</v>
      </c>
      <c r="C11" s="236" t="s">
        <v>55</v>
      </c>
      <c r="D11" s="236" t="s">
        <v>708</v>
      </c>
      <c r="F11" s="197">
        <v>0</v>
      </c>
      <c r="G11" s="197"/>
      <c r="H11" s="197">
        <f t="shared" si="10"/>
        <v>0</v>
      </c>
      <c r="I11" s="237">
        <v>43959</v>
      </c>
      <c r="J11" s="237" t="s">
        <v>103</v>
      </c>
      <c r="K11" s="194">
        <f t="shared" si="11"/>
        <v>44004</v>
      </c>
      <c r="O11" s="232" t="str">
        <f t="shared" si="13"/>
        <v/>
      </c>
      <c r="P11" s="232" t="str">
        <f t="shared" si="13"/>
        <v/>
      </c>
      <c r="Q11" s="232" t="str">
        <f t="shared" si="13"/>
        <v/>
      </c>
      <c r="R11" s="232" t="str">
        <f t="shared" si="13"/>
        <v/>
      </c>
      <c r="S11" s="232">
        <f t="shared" si="14"/>
        <v>0</v>
      </c>
      <c r="T11" s="232">
        <f t="shared" si="14"/>
        <v>0</v>
      </c>
      <c r="U11" s="232">
        <f t="shared" si="14"/>
        <v>0</v>
      </c>
      <c r="V11" s="232">
        <f t="shared" si="14"/>
        <v>0</v>
      </c>
      <c r="X11" s="232">
        <f t="shared" si="8"/>
        <v>0</v>
      </c>
    </row>
    <row r="12" spans="1:47" s="236" customFormat="1" ht="15" customHeight="1" x14ac:dyDescent="0.2">
      <c r="A12" s="236" t="s">
        <v>659</v>
      </c>
      <c r="B12" s="236" t="s">
        <v>660</v>
      </c>
      <c r="C12" s="236" t="s">
        <v>55</v>
      </c>
      <c r="D12" s="236" t="s">
        <v>708</v>
      </c>
      <c r="F12" s="197">
        <v>10400</v>
      </c>
      <c r="G12" s="197"/>
      <c r="H12" s="197">
        <f t="shared" si="10"/>
        <v>10400</v>
      </c>
      <c r="I12" s="237">
        <v>43960</v>
      </c>
      <c r="J12" s="237" t="s">
        <v>103</v>
      </c>
      <c r="K12" s="194">
        <f t="shared" si="11"/>
        <v>44005</v>
      </c>
      <c r="O12" s="232" t="str">
        <f t="shared" si="13"/>
        <v/>
      </c>
      <c r="P12" s="232" t="str">
        <f t="shared" si="13"/>
        <v/>
      </c>
      <c r="Q12" s="232" t="str">
        <f t="shared" si="13"/>
        <v/>
      </c>
      <c r="R12" s="232" t="str">
        <f t="shared" si="13"/>
        <v/>
      </c>
      <c r="S12" s="232">
        <f>IF($K12&lt;S$2,$H12,"")</f>
        <v>10400</v>
      </c>
      <c r="T12" s="232"/>
      <c r="U12" s="232"/>
      <c r="V12" s="232"/>
      <c r="X12" s="232">
        <f t="shared" si="8"/>
        <v>10400</v>
      </c>
    </row>
    <row r="13" spans="1:47" s="236" customFormat="1" ht="15" customHeight="1" x14ac:dyDescent="0.2">
      <c r="A13" s="236" t="s">
        <v>673</v>
      </c>
      <c r="B13" s="236" t="s">
        <v>658</v>
      </c>
      <c r="C13" s="236" t="s">
        <v>74</v>
      </c>
      <c r="D13" s="236" t="s">
        <v>708</v>
      </c>
      <c r="F13" s="197">
        <v>42300</v>
      </c>
      <c r="G13" s="197"/>
      <c r="H13" s="197">
        <f t="shared" si="10"/>
        <v>42300</v>
      </c>
      <c r="I13" s="237">
        <v>43960</v>
      </c>
      <c r="J13" s="237" t="s">
        <v>103</v>
      </c>
      <c r="K13" s="194">
        <f t="shared" si="11"/>
        <v>44005</v>
      </c>
      <c r="O13" s="232" t="str">
        <f t="shared" si="13"/>
        <v/>
      </c>
      <c r="P13" s="232" t="str">
        <f t="shared" si="13"/>
        <v/>
      </c>
      <c r="Q13" s="232" t="str">
        <f t="shared" si="13"/>
        <v/>
      </c>
      <c r="R13" s="232" t="str">
        <f t="shared" si="13"/>
        <v/>
      </c>
      <c r="S13" s="232">
        <f>IF($K13&lt;S$2,$H13,"")</f>
        <v>42300</v>
      </c>
      <c r="T13" s="232"/>
      <c r="U13" s="232"/>
      <c r="V13" s="232"/>
      <c r="X13" s="232">
        <f t="shared" si="8"/>
        <v>42300</v>
      </c>
    </row>
    <row r="14" spans="1:47" s="236" customFormat="1" ht="15" customHeight="1" x14ac:dyDescent="0.2">
      <c r="A14" s="236" t="s">
        <v>674</v>
      </c>
      <c r="B14" s="236" t="s">
        <v>675</v>
      </c>
      <c r="C14" s="236" t="s">
        <v>55</v>
      </c>
      <c r="D14" s="236" t="s">
        <v>708</v>
      </c>
      <c r="F14" s="197">
        <v>0</v>
      </c>
      <c r="G14" s="197"/>
      <c r="H14" s="197">
        <f t="shared" si="10"/>
        <v>0</v>
      </c>
      <c r="I14" s="237">
        <v>43961</v>
      </c>
      <c r="J14" s="237" t="s">
        <v>103</v>
      </c>
      <c r="K14" s="194">
        <f t="shared" si="11"/>
        <v>44006</v>
      </c>
      <c r="O14" s="232" t="str">
        <f t="shared" si="13"/>
        <v/>
      </c>
      <c r="P14" s="232" t="str">
        <f t="shared" si="13"/>
        <v/>
      </c>
      <c r="Q14" s="232" t="str">
        <f t="shared" si="13"/>
        <v/>
      </c>
      <c r="R14" s="232" t="str">
        <f t="shared" si="13"/>
        <v/>
      </c>
      <c r="S14" s="232"/>
      <c r="T14" s="232"/>
      <c r="U14" s="232"/>
      <c r="V14" s="232"/>
      <c r="X14" s="232">
        <f t="shared" si="8"/>
        <v>0</v>
      </c>
    </row>
    <row r="15" spans="1:47" s="236" customFormat="1" ht="15" customHeight="1" x14ac:dyDescent="0.2">
      <c r="A15" s="236" t="s">
        <v>648</v>
      </c>
      <c r="B15" s="236" t="s">
        <v>649</v>
      </c>
      <c r="C15" s="236" t="s">
        <v>55</v>
      </c>
      <c r="D15" s="236" t="s">
        <v>708</v>
      </c>
      <c r="F15" s="197">
        <v>4600</v>
      </c>
      <c r="G15" s="197"/>
      <c r="H15" s="197">
        <f t="shared" si="10"/>
        <v>4600</v>
      </c>
      <c r="I15" s="237">
        <v>43961</v>
      </c>
      <c r="J15" s="237" t="s">
        <v>103</v>
      </c>
      <c r="K15" s="194">
        <f t="shared" si="11"/>
        <v>44006</v>
      </c>
      <c r="O15" s="232" t="str">
        <f t="shared" si="13"/>
        <v/>
      </c>
      <c r="P15" s="232" t="str">
        <f t="shared" si="13"/>
        <v/>
      </c>
      <c r="Q15" s="232" t="str">
        <f t="shared" si="13"/>
        <v/>
      </c>
      <c r="R15" s="232" t="str">
        <f t="shared" si="13"/>
        <v/>
      </c>
      <c r="S15" s="232">
        <f t="shared" ref="S15:S27" si="15">IF($K15&lt;S$2,$H15,"")</f>
        <v>4600</v>
      </c>
      <c r="T15" s="232"/>
      <c r="U15" s="232"/>
      <c r="V15" s="232"/>
      <c r="X15" s="232">
        <f t="shared" si="8"/>
        <v>4600</v>
      </c>
    </row>
    <row r="16" spans="1:47" s="236" customFormat="1" ht="15" customHeight="1" x14ac:dyDescent="0.2">
      <c r="A16" s="236" t="s">
        <v>676</v>
      </c>
      <c r="B16" s="236" t="s">
        <v>650</v>
      </c>
      <c r="C16" s="236" t="s">
        <v>74</v>
      </c>
      <c r="D16" s="236" t="s">
        <v>708</v>
      </c>
      <c r="F16" s="197">
        <v>12600</v>
      </c>
      <c r="G16" s="197">
        <v>4200</v>
      </c>
      <c r="H16" s="197">
        <f t="shared" si="10"/>
        <v>8400</v>
      </c>
      <c r="I16" s="237">
        <v>43962</v>
      </c>
      <c r="J16" s="237" t="s">
        <v>103</v>
      </c>
      <c r="K16" s="194">
        <f t="shared" si="11"/>
        <v>44007</v>
      </c>
      <c r="O16" s="232" t="str">
        <f t="shared" si="13"/>
        <v/>
      </c>
      <c r="P16" s="232" t="str">
        <f t="shared" si="13"/>
        <v/>
      </c>
      <c r="Q16" s="232" t="str">
        <f t="shared" si="13"/>
        <v/>
      </c>
      <c r="R16" s="232" t="str">
        <f t="shared" si="13"/>
        <v/>
      </c>
      <c r="S16" s="232">
        <f t="shared" si="15"/>
        <v>8400</v>
      </c>
      <c r="T16" s="232"/>
      <c r="U16" s="232"/>
      <c r="V16" s="232"/>
      <c r="X16" s="232">
        <f t="shared" si="8"/>
        <v>8400</v>
      </c>
    </row>
    <row r="17" spans="1:24" s="236" customFormat="1" ht="15" customHeight="1" x14ac:dyDescent="0.2">
      <c r="A17" s="236" t="s">
        <v>487</v>
      </c>
      <c r="B17" s="236" t="s">
        <v>488</v>
      </c>
      <c r="C17" s="236" t="s">
        <v>74</v>
      </c>
      <c r="D17" s="236" t="s">
        <v>708</v>
      </c>
      <c r="F17" s="197">
        <v>85000</v>
      </c>
      <c r="G17" s="197">
        <v>28333.33</v>
      </c>
      <c r="H17" s="197">
        <f t="shared" si="10"/>
        <v>56666.67</v>
      </c>
      <c r="I17" s="237">
        <v>43962</v>
      </c>
      <c r="J17" s="237" t="s">
        <v>103</v>
      </c>
      <c r="K17" s="194">
        <f t="shared" si="11"/>
        <v>44007</v>
      </c>
      <c r="O17" s="232" t="str">
        <f t="shared" si="13"/>
        <v/>
      </c>
      <c r="P17" s="232" t="str">
        <f t="shared" si="13"/>
        <v/>
      </c>
      <c r="Q17" s="232" t="str">
        <f t="shared" si="13"/>
        <v/>
      </c>
      <c r="R17" s="232" t="str">
        <f t="shared" si="13"/>
        <v/>
      </c>
      <c r="S17" s="232">
        <f t="shared" si="15"/>
        <v>56666.67</v>
      </c>
      <c r="T17" s="232"/>
      <c r="U17" s="232"/>
      <c r="V17" s="232"/>
      <c r="X17" s="232">
        <f t="shared" si="8"/>
        <v>56666.67</v>
      </c>
    </row>
    <row r="18" spans="1:24" s="236" customFormat="1" ht="15" customHeight="1" x14ac:dyDescent="0.2">
      <c r="A18" s="236" t="s">
        <v>661</v>
      </c>
      <c r="B18" s="236" t="s">
        <v>662</v>
      </c>
      <c r="C18" s="236" t="s">
        <v>55</v>
      </c>
      <c r="D18" s="236" t="s">
        <v>708</v>
      </c>
      <c r="F18" s="197">
        <v>6900</v>
      </c>
      <c r="G18" s="197"/>
      <c r="H18" s="197">
        <f t="shared" si="10"/>
        <v>6900</v>
      </c>
      <c r="I18" s="237">
        <v>43966</v>
      </c>
      <c r="J18" s="237" t="s">
        <v>103</v>
      </c>
      <c r="K18" s="194">
        <f t="shared" si="11"/>
        <v>44011</v>
      </c>
      <c r="O18" s="232" t="str">
        <f t="shared" si="13"/>
        <v/>
      </c>
      <c r="P18" s="232" t="str">
        <f t="shared" si="13"/>
        <v/>
      </c>
      <c r="Q18" s="232" t="str">
        <f t="shared" si="13"/>
        <v/>
      </c>
      <c r="R18" s="232" t="str">
        <f t="shared" si="13"/>
        <v/>
      </c>
      <c r="S18" s="232" t="str">
        <f t="shared" si="15"/>
        <v/>
      </c>
      <c r="T18" s="232">
        <f t="shared" ref="T18:T27" si="16">IF($K18&lt;T$2,$H18,"")</f>
        <v>6900</v>
      </c>
      <c r="U18" s="232"/>
      <c r="V18" s="232"/>
      <c r="X18" s="232">
        <f t="shared" si="8"/>
        <v>6900</v>
      </c>
    </row>
    <row r="19" spans="1:24" s="236" customFormat="1" ht="15" customHeight="1" x14ac:dyDescent="0.2">
      <c r="A19" s="236" t="s">
        <v>653</v>
      </c>
      <c r="B19" s="236" t="s">
        <v>647</v>
      </c>
      <c r="C19" s="236" t="s">
        <v>74</v>
      </c>
      <c r="D19" s="236" t="s">
        <v>708</v>
      </c>
      <c r="F19" s="197">
        <v>46000</v>
      </c>
      <c r="G19" s="197">
        <v>23000</v>
      </c>
      <c r="H19" s="197">
        <f t="shared" si="10"/>
        <v>23000</v>
      </c>
      <c r="I19" s="237">
        <v>43967</v>
      </c>
      <c r="J19" s="237" t="s">
        <v>103</v>
      </c>
      <c r="K19" s="194">
        <f t="shared" si="11"/>
        <v>44012</v>
      </c>
      <c r="O19" s="232" t="str">
        <f t="shared" si="13"/>
        <v/>
      </c>
      <c r="P19" s="232" t="str">
        <f t="shared" si="13"/>
        <v/>
      </c>
      <c r="Q19" s="232" t="str">
        <f t="shared" si="13"/>
        <v/>
      </c>
      <c r="R19" s="232" t="str">
        <f t="shared" si="13"/>
        <v/>
      </c>
      <c r="S19" s="232" t="str">
        <f t="shared" si="15"/>
        <v/>
      </c>
      <c r="T19" s="232">
        <f t="shared" si="16"/>
        <v>23000</v>
      </c>
      <c r="U19" s="232"/>
      <c r="V19" s="232"/>
      <c r="X19" s="232">
        <f t="shared" si="8"/>
        <v>23000</v>
      </c>
    </row>
    <row r="20" spans="1:24" s="236" customFormat="1" ht="15" customHeight="1" x14ac:dyDescent="0.2">
      <c r="A20" s="236" t="s">
        <v>665</v>
      </c>
      <c r="B20" s="236" t="s">
        <v>666</v>
      </c>
      <c r="C20" s="236" t="s">
        <v>55</v>
      </c>
      <c r="D20" s="236" t="s">
        <v>708</v>
      </c>
      <c r="F20" s="197">
        <v>0</v>
      </c>
      <c r="G20" s="197"/>
      <c r="H20" s="197">
        <f t="shared" si="10"/>
        <v>0</v>
      </c>
      <c r="I20" s="237">
        <v>43973</v>
      </c>
      <c r="J20" s="237" t="s">
        <v>103</v>
      </c>
      <c r="K20" s="194">
        <f t="shared" si="11"/>
        <v>44018</v>
      </c>
      <c r="O20" s="232" t="str">
        <f t="shared" si="13"/>
        <v/>
      </c>
      <c r="P20" s="232" t="str">
        <f t="shared" si="13"/>
        <v/>
      </c>
      <c r="Q20" s="232" t="str">
        <f t="shared" si="13"/>
        <v/>
      </c>
      <c r="R20" s="232" t="str">
        <f t="shared" si="13"/>
        <v/>
      </c>
      <c r="S20" s="232" t="str">
        <f t="shared" si="15"/>
        <v/>
      </c>
      <c r="T20" s="232" t="str">
        <f t="shared" si="16"/>
        <v/>
      </c>
      <c r="U20" s="232">
        <f>IF($K20&lt;U$2,$H20,"")</f>
        <v>0</v>
      </c>
      <c r="V20" s="232">
        <f>IF($K20&lt;V$2,$H20,"")</f>
        <v>0</v>
      </c>
      <c r="X20" s="232">
        <f t="shared" si="8"/>
        <v>0</v>
      </c>
    </row>
    <row r="21" spans="1:24" s="236" customFormat="1" ht="15" customHeight="1" x14ac:dyDescent="0.2">
      <c r="A21" s="236" t="s">
        <v>686</v>
      </c>
      <c r="B21" s="236" t="s">
        <v>687</v>
      </c>
      <c r="C21" s="236" t="s">
        <v>55</v>
      </c>
      <c r="D21" s="236" t="s">
        <v>708</v>
      </c>
      <c r="F21" s="197">
        <v>3300</v>
      </c>
      <c r="G21" s="197"/>
      <c r="H21" s="197">
        <f t="shared" si="10"/>
        <v>3300</v>
      </c>
      <c r="I21" s="237">
        <v>43973</v>
      </c>
      <c r="J21" s="237" t="s">
        <v>103</v>
      </c>
      <c r="K21" s="194">
        <f t="shared" si="11"/>
        <v>44018</v>
      </c>
      <c r="O21" s="232" t="str">
        <f t="shared" si="13"/>
        <v/>
      </c>
      <c r="P21" s="232" t="str">
        <f t="shared" si="13"/>
        <v/>
      </c>
      <c r="Q21" s="232" t="str">
        <f t="shared" si="13"/>
        <v/>
      </c>
      <c r="R21" s="232" t="str">
        <f t="shared" si="13"/>
        <v/>
      </c>
      <c r="S21" s="232" t="str">
        <f t="shared" si="15"/>
        <v/>
      </c>
      <c r="T21" s="232" t="str">
        <f t="shared" si="16"/>
        <v/>
      </c>
      <c r="U21" s="232">
        <f t="shared" ref="U21:U27" si="17">IF($K21&lt;U$2,$H21,"")</f>
        <v>3300</v>
      </c>
      <c r="V21" s="232"/>
      <c r="X21" s="232">
        <f t="shared" si="8"/>
        <v>3300</v>
      </c>
    </row>
    <row r="22" spans="1:24" s="236" customFormat="1" ht="15" customHeight="1" x14ac:dyDescent="0.2">
      <c r="A22" s="236" t="s">
        <v>645</v>
      </c>
      <c r="B22" s="236" t="s">
        <v>646</v>
      </c>
      <c r="C22" s="236" t="s">
        <v>131</v>
      </c>
      <c r="D22" s="236" t="s">
        <v>708</v>
      </c>
      <c r="F22" s="197">
        <v>5400</v>
      </c>
      <c r="G22" s="197"/>
      <c r="H22" s="197">
        <f t="shared" si="10"/>
        <v>5400</v>
      </c>
      <c r="I22" s="237">
        <v>43974</v>
      </c>
      <c r="J22" s="237" t="s">
        <v>103</v>
      </c>
      <c r="K22" s="194">
        <f t="shared" si="11"/>
        <v>44019</v>
      </c>
      <c r="O22" s="232" t="str">
        <f t="shared" si="13"/>
        <v/>
      </c>
      <c r="P22" s="232" t="str">
        <f t="shared" si="13"/>
        <v/>
      </c>
      <c r="Q22" s="232" t="str">
        <f t="shared" si="13"/>
        <v/>
      </c>
      <c r="R22" s="232" t="str">
        <f t="shared" si="13"/>
        <v/>
      </c>
      <c r="S22" s="232" t="str">
        <f t="shared" si="15"/>
        <v/>
      </c>
      <c r="T22" s="232" t="str">
        <f t="shared" si="16"/>
        <v/>
      </c>
      <c r="U22" s="232">
        <f t="shared" si="17"/>
        <v>5400</v>
      </c>
      <c r="V22" s="232"/>
      <c r="X22" s="232">
        <f t="shared" si="8"/>
        <v>5400</v>
      </c>
    </row>
    <row r="23" spans="1:24" s="236" customFormat="1" ht="15" customHeight="1" x14ac:dyDescent="0.2">
      <c r="A23" s="236" t="s">
        <v>516</v>
      </c>
      <c r="B23" s="236" t="s">
        <v>517</v>
      </c>
      <c r="C23" s="236" t="s">
        <v>55</v>
      </c>
      <c r="D23" s="236" t="s">
        <v>708</v>
      </c>
      <c r="F23" s="197">
        <v>66000</v>
      </c>
      <c r="G23" s="197">
        <v>22000</v>
      </c>
      <c r="H23" s="197">
        <f t="shared" si="10"/>
        <v>44000</v>
      </c>
      <c r="I23" s="237">
        <v>43975</v>
      </c>
      <c r="J23" s="237" t="s">
        <v>103</v>
      </c>
      <c r="K23" s="194">
        <f t="shared" si="11"/>
        <v>44020</v>
      </c>
      <c r="O23" s="232" t="str">
        <f t="shared" si="13"/>
        <v/>
      </c>
      <c r="P23" s="232" t="str">
        <f t="shared" si="13"/>
        <v/>
      </c>
      <c r="Q23" s="232" t="str">
        <f t="shared" si="13"/>
        <v/>
      </c>
      <c r="R23" s="232" t="str">
        <f t="shared" si="13"/>
        <v/>
      </c>
      <c r="S23" s="232" t="str">
        <f t="shared" si="15"/>
        <v/>
      </c>
      <c r="T23" s="232" t="str">
        <f t="shared" si="16"/>
        <v/>
      </c>
      <c r="U23" s="232">
        <f t="shared" si="17"/>
        <v>44000</v>
      </c>
      <c r="V23" s="232"/>
      <c r="X23" s="232">
        <f t="shared" si="8"/>
        <v>44000</v>
      </c>
    </row>
    <row r="24" spans="1:24" s="236" customFormat="1" ht="15" customHeight="1" x14ac:dyDescent="0.2">
      <c r="A24" s="236" t="s">
        <v>447</v>
      </c>
      <c r="B24" s="236" t="s">
        <v>448</v>
      </c>
      <c r="C24" s="236" t="s">
        <v>55</v>
      </c>
      <c r="D24" s="236" t="s">
        <v>708</v>
      </c>
      <c r="F24" s="197">
        <v>87775</v>
      </c>
      <c r="G24" s="197">
        <f>SUM(18637.5+25250)+25250</f>
        <v>69137.5</v>
      </c>
      <c r="H24" s="197">
        <f t="shared" si="10"/>
        <v>18637.5</v>
      </c>
      <c r="I24" s="237">
        <v>43975</v>
      </c>
      <c r="J24" s="237" t="s">
        <v>103</v>
      </c>
      <c r="K24" s="194">
        <f t="shared" si="11"/>
        <v>44020</v>
      </c>
      <c r="O24" s="232" t="str">
        <f t="shared" si="13"/>
        <v/>
      </c>
      <c r="P24" s="232" t="str">
        <f t="shared" si="13"/>
        <v/>
      </c>
      <c r="Q24" s="232" t="str">
        <f t="shared" si="13"/>
        <v/>
      </c>
      <c r="R24" s="232" t="str">
        <f t="shared" si="13"/>
        <v/>
      </c>
      <c r="S24" s="232" t="str">
        <f t="shared" si="15"/>
        <v/>
      </c>
      <c r="T24" s="232" t="str">
        <f t="shared" si="16"/>
        <v/>
      </c>
      <c r="U24" s="232">
        <f t="shared" si="17"/>
        <v>18637.5</v>
      </c>
      <c r="V24" s="232"/>
      <c r="X24" s="232">
        <f t="shared" si="8"/>
        <v>18637.5</v>
      </c>
    </row>
    <row r="25" spans="1:24" s="236" customFormat="1" ht="15" customHeight="1" x14ac:dyDescent="0.2">
      <c r="A25" s="236" t="s">
        <v>651</v>
      </c>
      <c r="B25" s="236" t="s">
        <v>652</v>
      </c>
      <c r="C25" s="236" t="s">
        <v>74</v>
      </c>
      <c r="D25" s="236" t="s">
        <v>708</v>
      </c>
      <c r="F25" s="197">
        <v>44900</v>
      </c>
      <c r="G25" s="197">
        <v>14966.66</v>
      </c>
      <c r="H25" s="197">
        <f t="shared" si="10"/>
        <v>29933.34</v>
      </c>
      <c r="I25" s="237">
        <v>43981</v>
      </c>
      <c r="J25" s="237" t="s">
        <v>103</v>
      </c>
      <c r="K25" s="194">
        <f t="shared" si="11"/>
        <v>44026</v>
      </c>
      <c r="O25" s="232" t="str">
        <f t="shared" si="13"/>
        <v/>
      </c>
      <c r="P25" s="232" t="str">
        <f t="shared" si="13"/>
        <v/>
      </c>
      <c r="Q25" s="232" t="str">
        <f t="shared" si="13"/>
        <v/>
      </c>
      <c r="R25" s="232" t="str">
        <f t="shared" si="13"/>
        <v/>
      </c>
      <c r="S25" s="232" t="str">
        <f t="shared" si="15"/>
        <v/>
      </c>
      <c r="T25" s="232" t="str">
        <f t="shared" si="16"/>
        <v/>
      </c>
      <c r="U25" s="232" t="str">
        <f t="shared" si="17"/>
        <v/>
      </c>
      <c r="V25" s="232">
        <f>IF($K25&lt;V$2,$H25,"")</f>
        <v>29933.34</v>
      </c>
      <c r="X25" s="232">
        <f t="shared" si="8"/>
        <v>29933.34</v>
      </c>
    </row>
    <row r="26" spans="1:24" s="236" customFormat="1" ht="15" customHeight="1" x14ac:dyDescent="0.2">
      <c r="A26" s="236" t="s">
        <v>449</v>
      </c>
      <c r="B26" s="236" t="s">
        <v>450</v>
      </c>
      <c r="C26" s="236" t="s">
        <v>131</v>
      </c>
      <c r="D26" s="236" t="s">
        <v>708</v>
      </c>
      <c r="F26" s="197">
        <v>4900</v>
      </c>
      <c r="G26" s="197"/>
      <c r="H26" s="197">
        <f t="shared" si="10"/>
        <v>4900</v>
      </c>
      <c r="I26" s="237">
        <v>43981</v>
      </c>
      <c r="J26" s="237" t="s">
        <v>103</v>
      </c>
      <c r="K26" s="194">
        <f t="shared" si="11"/>
        <v>44026</v>
      </c>
      <c r="O26" s="232" t="str">
        <f t="shared" si="13"/>
        <v/>
      </c>
      <c r="P26" s="232" t="str">
        <f t="shared" si="13"/>
        <v/>
      </c>
      <c r="Q26" s="232" t="str">
        <f t="shared" si="13"/>
        <v/>
      </c>
      <c r="R26" s="232" t="str">
        <f t="shared" si="13"/>
        <v/>
      </c>
      <c r="S26" s="232" t="str">
        <f t="shared" si="15"/>
        <v/>
      </c>
      <c r="T26" s="232" t="str">
        <f t="shared" si="16"/>
        <v/>
      </c>
      <c r="U26" s="232" t="str">
        <f t="shared" si="17"/>
        <v/>
      </c>
      <c r="V26" s="232">
        <f>IF($K26&lt;V$2,$H26,"")</f>
        <v>4900</v>
      </c>
      <c r="X26" s="232">
        <f t="shared" si="8"/>
        <v>4900</v>
      </c>
    </row>
    <row r="27" spans="1:24" s="193" customFormat="1" ht="15" customHeight="1" thickBot="1" x14ac:dyDescent="0.25">
      <c r="A27" s="193" t="s">
        <v>489</v>
      </c>
      <c r="B27" s="193" t="s">
        <v>490</v>
      </c>
      <c r="C27" s="193" t="s">
        <v>74</v>
      </c>
      <c r="D27" s="248" t="s">
        <v>708</v>
      </c>
      <c r="E27" s="308"/>
      <c r="F27" s="262">
        <v>6000</v>
      </c>
      <c r="G27" s="262">
        <v>2000</v>
      </c>
      <c r="H27" s="262">
        <f t="shared" si="10"/>
        <v>4000</v>
      </c>
      <c r="I27" s="194">
        <v>43982</v>
      </c>
      <c r="J27" s="194" t="s">
        <v>103</v>
      </c>
      <c r="K27" s="194">
        <f t="shared" si="11"/>
        <v>44027</v>
      </c>
      <c r="O27" s="232" t="str">
        <f t="shared" si="13"/>
        <v/>
      </c>
      <c r="P27" s="232" t="str">
        <f t="shared" si="13"/>
        <v/>
      </c>
      <c r="Q27" s="232" t="str">
        <f t="shared" si="13"/>
        <v/>
      </c>
      <c r="R27" s="232" t="str">
        <f t="shared" si="13"/>
        <v/>
      </c>
      <c r="S27" s="232" t="str">
        <f t="shared" si="15"/>
        <v/>
      </c>
      <c r="T27" s="232" t="str">
        <f t="shared" si="16"/>
        <v/>
      </c>
      <c r="U27" s="232" t="str">
        <f t="shared" si="17"/>
        <v/>
      </c>
      <c r="V27" s="232">
        <f>IF($K27&lt;V$2,$H27,"")</f>
        <v>4000</v>
      </c>
      <c r="X27" s="232">
        <f t="shared" si="8"/>
        <v>4000</v>
      </c>
    </row>
    <row r="28" spans="1:24" s="236" customFormat="1" ht="15" customHeight="1" x14ac:dyDescent="0.2">
      <c r="E28" s="260" t="s">
        <v>444</v>
      </c>
      <c r="F28" s="197">
        <f>SUM(F8:F27)</f>
        <v>427125</v>
      </c>
      <c r="G28" s="197">
        <f>SUM(G8:G27)</f>
        <v>163637.49000000002</v>
      </c>
      <c r="H28" s="197">
        <f>SUM(H8:H27)</f>
        <v>263487.51</v>
      </c>
      <c r="I28" s="237"/>
      <c r="J28" s="237"/>
      <c r="K28" s="194"/>
      <c r="O28" s="232"/>
      <c r="P28" s="232"/>
      <c r="Q28" s="232"/>
      <c r="R28" s="232"/>
      <c r="S28" s="232"/>
      <c r="T28" s="232"/>
      <c r="U28" s="232"/>
      <c r="V28" s="232"/>
      <c r="X28" s="232">
        <f t="shared" si="8"/>
        <v>0</v>
      </c>
    </row>
    <row r="29" spans="1:24" s="236" customFormat="1" ht="15" customHeight="1" x14ac:dyDescent="0.2">
      <c r="F29" s="197"/>
      <c r="G29" s="197"/>
      <c r="H29" s="197"/>
      <c r="I29" s="237"/>
      <c r="J29" s="237"/>
      <c r="K29" s="194"/>
      <c r="O29" s="232"/>
      <c r="P29" s="232"/>
      <c r="Q29" s="232"/>
      <c r="R29" s="232"/>
      <c r="S29" s="232"/>
      <c r="T29" s="232"/>
      <c r="U29" s="232"/>
      <c r="V29" s="232"/>
      <c r="X29" s="232">
        <f t="shared" si="8"/>
        <v>0</v>
      </c>
    </row>
    <row r="30" spans="1:24" s="236" customFormat="1" ht="15" customHeight="1" x14ac:dyDescent="0.2">
      <c r="A30" s="236" t="s">
        <v>518</v>
      </c>
      <c r="B30" s="236" t="s">
        <v>519</v>
      </c>
      <c r="C30" s="236" t="s">
        <v>55</v>
      </c>
      <c r="D30" s="236" t="s">
        <v>708</v>
      </c>
      <c r="F30" s="197">
        <v>41000</v>
      </c>
      <c r="G30" s="197">
        <v>13666.66</v>
      </c>
      <c r="H30" s="197">
        <f>F30-G30</f>
        <v>27333.34</v>
      </c>
      <c r="I30" s="237">
        <v>43988</v>
      </c>
      <c r="J30" s="237" t="s">
        <v>103</v>
      </c>
      <c r="K30" s="194">
        <f>SUM(I30+45)</f>
        <v>44033</v>
      </c>
      <c r="O30" s="232" t="str">
        <f t="shared" ref="O30:U34" si="18">IF($K30&lt;O$2,$H30,"")</f>
        <v/>
      </c>
      <c r="P30" s="232" t="str">
        <f t="shared" si="18"/>
        <v/>
      </c>
      <c r="Q30" s="232" t="str">
        <f t="shared" si="18"/>
        <v/>
      </c>
      <c r="R30" s="232" t="str">
        <f t="shared" si="18"/>
        <v/>
      </c>
      <c r="S30" s="232" t="str">
        <f t="shared" si="18"/>
        <v/>
      </c>
      <c r="T30" s="232" t="str">
        <f t="shared" si="18"/>
        <v/>
      </c>
      <c r="U30" s="232" t="str">
        <f t="shared" si="18"/>
        <v/>
      </c>
      <c r="V30" s="232">
        <f>H30</f>
        <v>27333.34</v>
      </c>
      <c r="X30" s="232">
        <f t="shared" si="8"/>
        <v>27333.34</v>
      </c>
    </row>
    <row r="31" spans="1:24" s="236" customFormat="1" ht="15" customHeight="1" x14ac:dyDescent="0.2">
      <c r="A31" s="236" t="s">
        <v>679</v>
      </c>
      <c r="B31" s="236" t="s">
        <v>680</v>
      </c>
      <c r="C31" s="236" t="s">
        <v>131</v>
      </c>
      <c r="D31" s="236" t="s">
        <v>708</v>
      </c>
      <c r="F31" s="197">
        <v>7900</v>
      </c>
      <c r="G31" s="197"/>
      <c r="H31" s="197">
        <f>F31-G31</f>
        <v>7900</v>
      </c>
      <c r="I31" s="237">
        <v>44004</v>
      </c>
      <c r="J31" s="237" t="s">
        <v>103</v>
      </c>
      <c r="K31" s="194">
        <f>SUM(I31+45)</f>
        <v>44049</v>
      </c>
      <c r="O31" s="232" t="str">
        <f t="shared" si="18"/>
        <v/>
      </c>
      <c r="P31" s="232" t="str">
        <f t="shared" si="18"/>
        <v/>
      </c>
      <c r="Q31" s="232" t="str">
        <f t="shared" si="18"/>
        <v/>
      </c>
      <c r="R31" s="232" t="str">
        <f t="shared" si="18"/>
        <v/>
      </c>
      <c r="S31" s="232" t="str">
        <f t="shared" si="18"/>
        <v/>
      </c>
      <c r="T31" s="232" t="str">
        <f t="shared" si="18"/>
        <v/>
      </c>
      <c r="U31" s="232" t="str">
        <f t="shared" si="18"/>
        <v/>
      </c>
      <c r="V31" s="232">
        <f>H31</f>
        <v>7900</v>
      </c>
      <c r="X31" s="232">
        <f t="shared" si="8"/>
        <v>7900</v>
      </c>
    </row>
    <row r="32" spans="1:24" s="236" customFormat="1" ht="15" customHeight="1" x14ac:dyDescent="0.2">
      <c r="A32" s="236" t="s">
        <v>681</v>
      </c>
      <c r="B32" s="236" t="s">
        <v>682</v>
      </c>
      <c r="C32" s="236" t="s">
        <v>131</v>
      </c>
      <c r="D32" s="236" t="s">
        <v>708</v>
      </c>
      <c r="F32" s="197">
        <v>10950</v>
      </c>
      <c r="G32" s="197"/>
      <c r="H32" s="197">
        <f>F32-G32</f>
        <v>10950</v>
      </c>
      <c r="I32" s="237">
        <v>44004</v>
      </c>
      <c r="J32" s="237" t="s">
        <v>103</v>
      </c>
      <c r="K32" s="194">
        <f>SUM(I32+45)</f>
        <v>44049</v>
      </c>
      <c r="O32" s="232" t="str">
        <f t="shared" si="18"/>
        <v/>
      </c>
      <c r="P32" s="232" t="str">
        <f t="shared" si="18"/>
        <v/>
      </c>
      <c r="Q32" s="232" t="str">
        <f t="shared" si="18"/>
        <v/>
      </c>
      <c r="R32" s="232" t="str">
        <f t="shared" si="18"/>
        <v/>
      </c>
      <c r="S32" s="232" t="str">
        <f t="shared" si="18"/>
        <v/>
      </c>
      <c r="T32" s="232" t="str">
        <f t="shared" si="18"/>
        <v/>
      </c>
      <c r="U32" s="232" t="str">
        <f t="shared" si="18"/>
        <v/>
      </c>
      <c r="V32" s="232">
        <f>H32</f>
        <v>10950</v>
      </c>
      <c r="X32" s="232">
        <f t="shared" si="8"/>
        <v>10950</v>
      </c>
    </row>
    <row r="33" spans="1:242" s="236" customFormat="1" ht="15" customHeight="1" x14ac:dyDescent="0.2">
      <c r="A33" s="236" t="s">
        <v>683</v>
      </c>
      <c r="B33" s="236" t="s">
        <v>684</v>
      </c>
      <c r="C33" s="236" t="s">
        <v>131</v>
      </c>
      <c r="D33" s="236" t="s">
        <v>708</v>
      </c>
      <c r="F33" s="197">
        <v>6250</v>
      </c>
      <c r="G33" s="197"/>
      <c r="H33" s="197">
        <f>F33-G33</f>
        <v>6250</v>
      </c>
      <c r="I33" s="237">
        <v>44004</v>
      </c>
      <c r="J33" s="237" t="s">
        <v>103</v>
      </c>
      <c r="K33" s="194">
        <f>SUM(I33+45)</f>
        <v>44049</v>
      </c>
      <c r="O33" s="232" t="str">
        <f t="shared" si="18"/>
        <v/>
      </c>
      <c r="P33" s="232" t="str">
        <f t="shared" si="18"/>
        <v/>
      </c>
      <c r="Q33" s="232" t="str">
        <f t="shared" si="18"/>
        <v/>
      </c>
      <c r="R33" s="232" t="str">
        <f t="shared" si="18"/>
        <v/>
      </c>
      <c r="S33" s="232" t="str">
        <f t="shared" si="18"/>
        <v/>
      </c>
      <c r="T33" s="232" t="str">
        <f t="shared" si="18"/>
        <v/>
      </c>
      <c r="U33" s="232" t="str">
        <f t="shared" si="18"/>
        <v/>
      </c>
      <c r="V33" s="232">
        <f>H33</f>
        <v>6250</v>
      </c>
      <c r="X33" s="232">
        <f t="shared" si="8"/>
        <v>6250</v>
      </c>
    </row>
    <row r="34" spans="1:242" s="236" customFormat="1" ht="15" customHeight="1" thickBot="1" x14ac:dyDescent="0.25">
      <c r="A34" s="236" t="s">
        <v>685</v>
      </c>
      <c r="B34" s="236" t="s">
        <v>684</v>
      </c>
      <c r="C34" s="236" t="s">
        <v>131</v>
      </c>
      <c r="D34" s="248" t="s">
        <v>708</v>
      </c>
      <c r="E34" s="248"/>
      <c r="F34" s="259">
        <v>12500</v>
      </c>
      <c r="G34" s="259"/>
      <c r="H34" s="259">
        <f>F34-G34</f>
        <v>12500</v>
      </c>
      <c r="I34" s="237">
        <v>44004</v>
      </c>
      <c r="J34" s="237" t="s">
        <v>103</v>
      </c>
      <c r="K34" s="194">
        <f>SUM(I34+45)</f>
        <v>44049</v>
      </c>
      <c r="O34" s="232" t="str">
        <f t="shared" si="18"/>
        <v/>
      </c>
      <c r="P34" s="232" t="str">
        <f t="shared" si="18"/>
        <v/>
      </c>
      <c r="Q34" s="232" t="str">
        <f t="shared" si="18"/>
        <v/>
      </c>
      <c r="R34" s="232" t="str">
        <f t="shared" si="18"/>
        <v/>
      </c>
      <c r="S34" s="232" t="str">
        <f t="shared" si="18"/>
        <v/>
      </c>
      <c r="T34" s="232" t="str">
        <f t="shared" si="18"/>
        <v/>
      </c>
      <c r="U34" s="232" t="str">
        <f t="shared" si="18"/>
        <v/>
      </c>
      <c r="V34" s="232">
        <f>H34</f>
        <v>12500</v>
      </c>
      <c r="X34" s="232">
        <f t="shared" si="8"/>
        <v>12500</v>
      </c>
    </row>
    <row r="35" spans="1:242" s="206" customFormat="1" ht="15" customHeight="1" x14ac:dyDescent="0.2">
      <c r="E35" s="204" t="s">
        <v>445</v>
      </c>
      <c r="F35" s="198">
        <f>SUM(F30:F34)</f>
        <v>78600</v>
      </c>
      <c r="G35" s="198">
        <f t="shared" ref="G35:H35" si="19">SUM(G30:G34)</f>
        <v>13666.66</v>
      </c>
      <c r="H35" s="198">
        <f t="shared" si="19"/>
        <v>64933.34</v>
      </c>
      <c r="I35" s="209"/>
      <c r="J35" s="209"/>
      <c r="K35" s="187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2">
        <f t="shared" si="8"/>
        <v>0</v>
      </c>
    </row>
    <row r="36" spans="1:242" s="206" customFormat="1" ht="15" customHeight="1" x14ac:dyDescent="0.2">
      <c r="A36" s="185"/>
      <c r="B36" s="185"/>
      <c r="C36" s="185"/>
      <c r="D36" s="205"/>
      <c r="E36" s="205"/>
      <c r="F36" s="226"/>
      <c r="G36" s="226"/>
      <c r="H36" s="226"/>
      <c r="I36" s="187"/>
      <c r="J36" s="187"/>
      <c r="K36" s="187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185"/>
      <c r="X36" s="232">
        <f>SUM(L36:O36)</f>
        <v>0</v>
      </c>
      <c r="Y36" s="220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  <c r="EB36" s="185"/>
      <c r="EC36" s="185"/>
      <c r="ED36" s="185"/>
      <c r="EE36" s="185"/>
      <c r="EF36" s="185"/>
      <c r="EG36" s="185"/>
      <c r="EH36" s="185"/>
      <c r="EI36" s="185"/>
      <c r="EJ36" s="185"/>
      <c r="EK36" s="185"/>
      <c r="EL36" s="185"/>
      <c r="EM36" s="185"/>
      <c r="EN36" s="185"/>
      <c r="EO36" s="185"/>
      <c r="EP36" s="185"/>
      <c r="EQ36" s="185"/>
      <c r="ER36" s="185"/>
      <c r="ES36" s="185"/>
      <c r="ET36" s="185"/>
      <c r="EU36" s="185"/>
      <c r="EV36" s="185"/>
      <c r="EW36" s="185"/>
      <c r="EX36" s="185"/>
      <c r="EY36" s="185"/>
      <c r="EZ36" s="185"/>
      <c r="FA36" s="185"/>
      <c r="FB36" s="185"/>
      <c r="FC36" s="185"/>
      <c r="FD36" s="185"/>
      <c r="FE36" s="185"/>
      <c r="FF36" s="185"/>
      <c r="FG36" s="185"/>
      <c r="FH36" s="185"/>
      <c r="FI36" s="185"/>
      <c r="FJ36" s="185"/>
      <c r="FK36" s="185"/>
      <c r="FL36" s="185"/>
      <c r="FM36" s="185"/>
      <c r="FN36" s="185"/>
      <c r="FO36" s="185"/>
      <c r="FP36" s="185"/>
      <c r="FQ36" s="185"/>
      <c r="FR36" s="185"/>
      <c r="FS36" s="185"/>
      <c r="FT36" s="185"/>
      <c r="FU36" s="185"/>
      <c r="FV36" s="185"/>
      <c r="FW36" s="185"/>
      <c r="FX36" s="185"/>
      <c r="FY36" s="185"/>
      <c r="FZ36" s="185"/>
      <c r="GA36" s="185"/>
      <c r="GB36" s="185"/>
      <c r="GC36" s="185"/>
      <c r="GD36" s="185"/>
      <c r="GE36" s="185"/>
      <c r="GF36" s="185"/>
      <c r="GG36" s="185"/>
      <c r="GH36" s="185"/>
      <c r="GI36" s="185"/>
      <c r="GJ36" s="185"/>
      <c r="GK36" s="185"/>
      <c r="GL36" s="185"/>
      <c r="GM36" s="185"/>
      <c r="GN36" s="185"/>
      <c r="GO36" s="185"/>
      <c r="GP36" s="185"/>
      <c r="GQ36" s="185"/>
      <c r="GR36" s="185"/>
      <c r="GS36" s="185"/>
      <c r="GT36" s="185"/>
      <c r="GU36" s="185"/>
      <c r="GV36" s="185"/>
      <c r="GW36" s="185"/>
      <c r="GX36" s="185"/>
      <c r="GY36" s="185"/>
      <c r="GZ36" s="185"/>
      <c r="HA36" s="185"/>
      <c r="HB36" s="185"/>
      <c r="HC36" s="185"/>
      <c r="HD36" s="185"/>
      <c r="HE36" s="185"/>
      <c r="HF36" s="185"/>
      <c r="HG36" s="185"/>
      <c r="HH36" s="185"/>
      <c r="HI36" s="185"/>
      <c r="HJ36" s="185"/>
      <c r="HK36" s="185"/>
      <c r="HL36" s="185"/>
      <c r="HM36" s="185"/>
      <c r="HN36" s="185"/>
      <c r="HO36" s="185"/>
      <c r="HP36" s="185"/>
      <c r="HQ36" s="185"/>
      <c r="HR36" s="185"/>
      <c r="HS36" s="185"/>
      <c r="HT36" s="185"/>
      <c r="HU36" s="185"/>
      <c r="HV36" s="185"/>
      <c r="HW36" s="185"/>
      <c r="HX36" s="185"/>
      <c r="HY36" s="185"/>
      <c r="HZ36" s="185"/>
      <c r="IA36" s="185"/>
      <c r="IB36" s="185"/>
      <c r="IC36" s="185"/>
      <c r="ID36" s="185"/>
      <c r="IE36" s="185"/>
      <c r="IF36" s="185"/>
      <c r="IG36" s="185"/>
      <c r="IH36" s="185"/>
    </row>
    <row r="37" spans="1:242" s="202" customFormat="1" ht="15" customHeight="1" x14ac:dyDescent="0.2">
      <c r="B37" s="214" t="s">
        <v>446</v>
      </c>
      <c r="F37" s="222" t="s">
        <v>440</v>
      </c>
      <c r="G37" s="223" t="s">
        <v>439</v>
      </c>
      <c r="H37" s="208"/>
      <c r="I37" s="200"/>
      <c r="K37" s="215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32">
        <f>SUM(L37:O37)</f>
        <v>0</v>
      </c>
      <c r="Y37" s="217"/>
    </row>
    <row r="38" spans="1:242" s="201" customFormat="1" ht="15" customHeight="1" thickBot="1" x14ac:dyDescent="0.25">
      <c r="A38" s="206"/>
      <c r="B38" s="207" t="s">
        <v>438</v>
      </c>
      <c r="C38" s="316" t="s">
        <v>714</v>
      </c>
      <c r="D38" s="316"/>
      <c r="E38" s="264"/>
      <c r="F38" s="224">
        <f>SUM(F35+F28+F6)</f>
        <v>565225</v>
      </c>
      <c r="G38" s="224">
        <f>SUM(G35+G28+G6)</f>
        <v>197137.48000000004</v>
      </c>
      <c r="H38" s="224">
        <f>SUM(H35+H28+H6)</f>
        <v>368087.51999999996</v>
      </c>
      <c r="I38" s="209"/>
      <c r="K38" s="210"/>
      <c r="L38" s="306">
        <f t="shared" ref="L38:V38" si="20">SUM(L4:L37)</f>
        <v>0</v>
      </c>
      <c r="M38" s="306">
        <f t="shared" si="20"/>
        <v>0</v>
      </c>
      <c r="N38" s="306">
        <f t="shared" si="20"/>
        <v>0</v>
      </c>
      <c r="O38" s="306">
        <f t="shared" si="20"/>
        <v>18666.669999999998</v>
      </c>
      <c r="P38" s="306">
        <f t="shared" si="20"/>
        <v>21000</v>
      </c>
      <c r="Q38" s="306">
        <f t="shared" si="20"/>
        <v>0</v>
      </c>
      <c r="R38" s="306">
        <f t="shared" si="20"/>
        <v>1050</v>
      </c>
      <c r="S38" s="306">
        <f t="shared" si="20"/>
        <v>122366.67</v>
      </c>
      <c r="T38" s="306">
        <f t="shared" si="20"/>
        <v>29900</v>
      </c>
      <c r="U38" s="306">
        <f t="shared" si="20"/>
        <v>71337.5</v>
      </c>
      <c r="V38" s="306">
        <f t="shared" si="20"/>
        <v>103766.68</v>
      </c>
      <c r="W38" s="306">
        <f>SUM(W3:W37)</f>
        <v>0</v>
      </c>
      <c r="X38" s="307">
        <f>SUM(L38:V38)</f>
        <v>368087.51999999996</v>
      </c>
      <c r="Y38" s="218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</row>
    <row r="39" spans="1:242" s="202" customFormat="1" ht="15" customHeight="1" thickTop="1" x14ac:dyDescent="0.2">
      <c r="A39" s="200"/>
      <c r="B39" s="211"/>
      <c r="F39" s="222"/>
      <c r="G39" s="223"/>
      <c r="H39" s="208"/>
      <c r="I39" s="200"/>
      <c r="K39" s="210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32"/>
      <c r="Y39" s="218"/>
    </row>
    <row r="40" spans="1:242" s="206" customFormat="1" ht="15" customHeight="1" x14ac:dyDescent="0.2">
      <c r="G40" s="198"/>
      <c r="H40" s="198"/>
      <c r="I40" s="209"/>
      <c r="J40" s="209"/>
      <c r="K40" s="187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</row>
    <row r="41" spans="1:242" s="206" customFormat="1" ht="15" customHeight="1" x14ac:dyDescent="0.2">
      <c r="F41" s="198"/>
      <c r="G41" s="198"/>
      <c r="H41" s="198"/>
      <c r="I41" s="209"/>
      <c r="J41" s="209"/>
      <c r="K41" s="187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</row>
    <row r="42" spans="1:242" s="206" customFormat="1" ht="15" customHeight="1" x14ac:dyDescent="0.2">
      <c r="F42" s="198"/>
      <c r="G42" s="198"/>
      <c r="H42" s="198"/>
      <c r="I42" s="209"/>
      <c r="J42" s="209"/>
      <c r="K42" s="187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</row>
    <row r="43" spans="1:242" s="206" customFormat="1" ht="15" customHeight="1" x14ac:dyDescent="0.2">
      <c r="F43" s="198"/>
      <c r="G43" s="198"/>
      <c r="H43" s="198"/>
      <c r="I43" s="209"/>
      <c r="J43" s="209"/>
      <c r="K43" s="187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</row>
    <row r="44" spans="1:242" s="206" customFormat="1" ht="15" customHeight="1" x14ac:dyDescent="0.2">
      <c r="F44" s="198"/>
      <c r="G44" s="198"/>
      <c r="H44" s="198"/>
      <c r="I44" s="209"/>
      <c r="J44" s="209"/>
      <c r="K44" s="187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</row>
    <row r="45" spans="1:242" s="206" customFormat="1" ht="15" customHeight="1" x14ac:dyDescent="0.2">
      <c r="F45" s="198"/>
      <c r="G45" s="198"/>
      <c r="H45" s="198"/>
      <c r="I45" s="209"/>
      <c r="J45" s="209"/>
      <c r="K45" s="187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</row>
    <row r="46" spans="1:242" s="206" customFormat="1" ht="15" customHeight="1" x14ac:dyDescent="0.2">
      <c r="F46" s="198"/>
      <c r="G46" s="198"/>
      <c r="H46" s="198"/>
      <c r="I46" s="209"/>
      <c r="J46" s="209"/>
      <c r="K46" s="187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</row>
    <row r="47" spans="1:242" s="206" customFormat="1" ht="12" x14ac:dyDescent="0.2">
      <c r="F47" s="198"/>
      <c r="G47" s="198"/>
      <c r="H47" s="198"/>
      <c r="I47" s="209"/>
      <c r="J47" s="209"/>
      <c r="K47" s="187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</row>
    <row r="48" spans="1:242" s="206" customFormat="1" ht="12" x14ac:dyDescent="0.2">
      <c r="F48" s="198"/>
      <c r="G48" s="198"/>
      <c r="H48" s="198"/>
      <c r="I48" s="209"/>
      <c r="J48" s="209"/>
      <c r="K48" s="187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</row>
    <row r="49" spans="5:23" s="206" customFormat="1" ht="12" x14ac:dyDescent="0.2">
      <c r="F49" s="198"/>
      <c r="G49" s="198"/>
      <c r="H49" s="198"/>
      <c r="I49" s="209"/>
      <c r="J49" s="209"/>
      <c r="K49" s="187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</row>
    <row r="50" spans="5:23" s="206" customFormat="1" ht="12" x14ac:dyDescent="0.2">
      <c r="F50" s="198"/>
      <c r="G50" s="198"/>
      <c r="H50" s="198"/>
      <c r="I50" s="209"/>
      <c r="J50" s="209"/>
      <c r="K50" s="187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</row>
    <row r="51" spans="5:23" s="206" customFormat="1" ht="12" x14ac:dyDescent="0.2">
      <c r="F51" s="198"/>
      <c r="G51" s="198"/>
      <c r="H51" s="198"/>
      <c r="I51" s="209"/>
      <c r="J51" s="209"/>
      <c r="K51" s="187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</row>
    <row r="52" spans="5:23" s="206" customFormat="1" ht="12" x14ac:dyDescent="0.2">
      <c r="F52" s="198"/>
      <c r="G52" s="198"/>
      <c r="H52" s="198"/>
      <c r="I52" s="209"/>
      <c r="J52" s="209"/>
      <c r="K52" s="187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</row>
    <row r="53" spans="5:23" s="206" customFormat="1" ht="12" x14ac:dyDescent="0.2">
      <c r="F53" s="198"/>
      <c r="G53" s="198"/>
      <c r="H53" s="198"/>
      <c r="I53" s="209"/>
      <c r="J53" s="209"/>
      <c r="K53" s="187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</row>
    <row r="54" spans="5:23" s="206" customFormat="1" ht="12" x14ac:dyDescent="0.2">
      <c r="F54" s="198"/>
      <c r="G54" s="198"/>
      <c r="H54" s="198"/>
      <c r="I54" s="209"/>
      <c r="J54" s="209"/>
      <c r="K54" s="187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</row>
    <row r="55" spans="5:23" s="206" customFormat="1" ht="12" x14ac:dyDescent="0.2">
      <c r="E55" s="204"/>
      <c r="F55" s="198"/>
      <c r="G55" s="198"/>
      <c r="H55" s="198"/>
      <c r="I55" s="209"/>
      <c r="J55" s="209"/>
      <c r="K55" s="187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</row>
    <row r="56" spans="5:23" s="206" customFormat="1" ht="12" x14ac:dyDescent="0.2">
      <c r="F56" s="198"/>
      <c r="G56" s="198"/>
      <c r="H56" s="198"/>
      <c r="I56" s="209"/>
      <c r="J56" s="209"/>
      <c r="K56" s="187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</row>
    <row r="57" spans="5:23" s="206" customFormat="1" ht="12" x14ac:dyDescent="0.2">
      <c r="F57" s="198"/>
      <c r="G57" s="198"/>
      <c r="H57" s="198"/>
      <c r="I57" s="209"/>
      <c r="J57" s="209"/>
      <c r="K57" s="187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</row>
    <row r="58" spans="5:23" s="206" customFormat="1" ht="12" x14ac:dyDescent="0.2">
      <c r="F58" s="198"/>
      <c r="G58" s="198"/>
      <c r="H58" s="198"/>
      <c r="I58" s="209"/>
      <c r="J58" s="209"/>
      <c r="K58" s="187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</row>
    <row r="59" spans="5:23" s="206" customFormat="1" ht="12" x14ac:dyDescent="0.2">
      <c r="F59" s="198"/>
      <c r="G59" s="198"/>
      <c r="H59" s="198"/>
      <c r="I59" s="209"/>
      <c r="J59" s="209"/>
      <c r="K59" s="187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</row>
    <row r="60" spans="5:23" s="206" customFormat="1" ht="12" x14ac:dyDescent="0.2">
      <c r="F60" s="198"/>
      <c r="G60" s="198"/>
      <c r="H60" s="198"/>
      <c r="I60" s="209"/>
      <c r="J60" s="209"/>
      <c r="K60" s="187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</row>
    <row r="61" spans="5:23" s="206" customFormat="1" ht="12" x14ac:dyDescent="0.2">
      <c r="F61" s="198"/>
      <c r="G61" s="198"/>
      <c r="H61" s="198"/>
      <c r="I61" s="209"/>
      <c r="J61" s="209"/>
      <c r="K61" s="187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</row>
    <row r="62" spans="5:23" s="206" customFormat="1" ht="12" x14ac:dyDescent="0.2">
      <c r="F62" s="198"/>
      <c r="G62" s="198"/>
      <c r="H62" s="198"/>
      <c r="I62" s="209"/>
      <c r="J62" s="209"/>
      <c r="K62" s="187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</row>
    <row r="63" spans="5:23" s="206" customFormat="1" ht="12" x14ac:dyDescent="0.2">
      <c r="F63" s="198"/>
      <c r="G63" s="198"/>
      <c r="H63" s="198"/>
      <c r="I63" s="209"/>
      <c r="J63" s="209"/>
      <c r="K63" s="187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</row>
    <row r="64" spans="5:23" s="206" customFormat="1" ht="12" x14ac:dyDescent="0.2">
      <c r="F64" s="198"/>
      <c r="G64" s="198"/>
      <c r="H64" s="198"/>
      <c r="I64" s="209"/>
      <c r="J64" s="209"/>
      <c r="K64" s="187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</row>
    <row r="65" spans="5:23" s="206" customFormat="1" ht="12" x14ac:dyDescent="0.2">
      <c r="F65" s="198"/>
      <c r="G65" s="198"/>
      <c r="H65" s="198"/>
      <c r="I65" s="209"/>
      <c r="J65" s="209"/>
      <c r="K65" s="187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</row>
    <row r="66" spans="5:23" s="206" customFormat="1" ht="12" x14ac:dyDescent="0.2">
      <c r="F66" s="198"/>
      <c r="G66" s="198"/>
      <c r="H66" s="198"/>
      <c r="I66" s="209"/>
      <c r="J66" s="209"/>
      <c r="K66" s="187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</row>
    <row r="67" spans="5:23" s="206" customFormat="1" ht="12" x14ac:dyDescent="0.2">
      <c r="F67" s="198"/>
      <c r="G67" s="198"/>
      <c r="H67" s="198"/>
      <c r="I67" s="209"/>
      <c r="J67" s="209"/>
      <c r="K67" s="187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</row>
    <row r="68" spans="5:23" s="206" customFormat="1" ht="12" x14ac:dyDescent="0.2">
      <c r="F68" s="198"/>
      <c r="G68" s="198"/>
      <c r="H68" s="198"/>
      <c r="I68" s="209"/>
      <c r="J68" s="209"/>
      <c r="K68" s="187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</row>
    <row r="69" spans="5:23" s="206" customFormat="1" ht="12" x14ac:dyDescent="0.2">
      <c r="F69" s="198"/>
      <c r="G69" s="198"/>
      <c r="H69" s="198"/>
      <c r="I69" s="209"/>
      <c r="J69" s="209"/>
      <c r="K69" s="187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</row>
    <row r="70" spans="5:23" s="206" customFormat="1" ht="12" x14ac:dyDescent="0.2">
      <c r="F70" s="198"/>
      <c r="G70" s="198"/>
      <c r="H70" s="198"/>
      <c r="I70" s="209"/>
      <c r="J70" s="209"/>
      <c r="K70" s="187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</row>
    <row r="71" spans="5:23" s="206" customFormat="1" ht="12" x14ac:dyDescent="0.2">
      <c r="F71" s="198"/>
      <c r="G71" s="198"/>
      <c r="H71" s="198"/>
      <c r="I71" s="209"/>
      <c r="J71" s="209"/>
      <c r="K71" s="187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</row>
    <row r="72" spans="5:23" s="206" customFormat="1" ht="12" x14ac:dyDescent="0.2">
      <c r="F72" s="198"/>
      <c r="G72" s="198"/>
      <c r="H72" s="198"/>
      <c r="I72" s="209"/>
      <c r="J72" s="209"/>
      <c r="K72" s="187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</row>
    <row r="73" spans="5:23" s="206" customFormat="1" ht="12" x14ac:dyDescent="0.2">
      <c r="F73" s="198"/>
      <c r="G73" s="198"/>
      <c r="H73" s="198"/>
      <c r="I73" s="209"/>
      <c r="J73" s="209"/>
      <c r="K73" s="187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</row>
    <row r="74" spans="5:23" s="206" customFormat="1" ht="12" x14ac:dyDescent="0.2">
      <c r="F74" s="198"/>
      <c r="G74" s="198"/>
      <c r="H74" s="198"/>
      <c r="I74" s="209"/>
      <c r="J74" s="209"/>
      <c r="K74" s="187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</row>
    <row r="75" spans="5:23" s="206" customFormat="1" ht="12" x14ac:dyDescent="0.2">
      <c r="F75" s="198"/>
      <c r="G75" s="198"/>
      <c r="H75" s="198"/>
      <c r="I75" s="209"/>
      <c r="J75" s="209"/>
      <c r="K75" s="187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</row>
    <row r="76" spans="5:23" s="206" customFormat="1" ht="12" x14ac:dyDescent="0.2">
      <c r="E76" s="204"/>
      <c r="F76" s="198"/>
      <c r="G76" s="198"/>
      <c r="H76" s="198"/>
      <c r="I76" s="209"/>
      <c r="J76" s="209"/>
    </row>
    <row r="77" spans="5:23" s="206" customFormat="1" ht="12" x14ac:dyDescent="0.2">
      <c r="F77" s="198"/>
      <c r="G77" s="219"/>
      <c r="H77" s="198"/>
      <c r="I77" s="209"/>
      <c r="J77" s="209"/>
    </row>
    <row r="78" spans="5:23" s="206" customFormat="1" ht="12" x14ac:dyDescent="0.2">
      <c r="F78" s="198"/>
      <c r="G78" s="219"/>
      <c r="H78" s="198"/>
      <c r="I78" s="209"/>
      <c r="J78" s="209"/>
    </row>
    <row r="79" spans="5:23" s="236" customFormat="1" ht="12" x14ac:dyDescent="0.2">
      <c r="F79" s="197"/>
      <c r="G79" s="265"/>
      <c r="H79" s="197"/>
      <c r="I79" s="237"/>
      <c r="J79" s="237"/>
    </row>
    <row r="80" spans="5:23" s="236" customFormat="1" ht="12" x14ac:dyDescent="0.2">
      <c r="F80" s="197"/>
      <c r="G80" s="265"/>
      <c r="H80" s="197"/>
      <c r="I80" s="237"/>
      <c r="J80" s="237"/>
    </row>
    <row r="81" spans="6:10" s="236" customFormat="1" ht="12" x14ac:dyDescent="0.2">
      <c r="F81" s="197"/>
      <c r="G81" s="265"/>
      <c r="H81" s="197"/>
      <c r="I81" s="237"/>
      <c r="J81" s="237"/>
    </row>
    <row r="82" spans="6:10" s="236" customFormat="1" ht="12" x14ac:dyDescent="0.2">
      <c r="F82" s="197"/>
      <c r="G82" s="265"/>
      <c r="H82" s="197"/>
      <c r="I82" s="237"/>
      <c r="J82" s="237"/>
    </row>
    <row r="83" spans="6:10" s="236" customFormat="1" ht="12" x14ac:dyDescent="0.2">
      <c r="F83" s="197"/>
      <c r="G83" s="265"/>
      <c r="H83" s="197"/>
      <c r="I83" s="237"/>
      <c r="J83" s="237"/>
    </row>
    <row r="84" spans="6:10" s="236" customFormat="1" ht="12" x14ac:dyDescent="0.2">
      <c r="F84" s="197"/>
      <c r="G84" s="265"/>
      <c r="H84" s="197"/>
      <c r="I84" s="237"/>
      <c r="J84" s="237"/>
    </row>
    <row r="85" spans="6:10" s="236" customFormat="1" ht="12" x14ac:dyDescent="0.2">
      <c r="F85" s="197"/>
      <c r="G85" s="265"/>
      <c r="H85" s="197"/>
      <c r="I85" s="237"/>
      <c r="J85" s="237"/>
    </row>
    <row r="86" spans="6:10" s="236" customFormat="1" ht="12" x14ac:dyDescent="0.2">
      <c r="F86" s="197"/>
      <c r="G86" s="265"/>
      <c r="H86" s="197"/>
      <c r="I86" s="237"/>
      <c r="J86" s="237"/>
    </row>
    <row r="87" spans="6:10" s="236" customFormat="1" ht="12" x14ac:dyDescent="0.2">
      <c r="F87" s="197"/>
      <c r="G87" s="265"/>
      <c r="H87" s="197"/>
      <c r="I87" s="237"/>
      <c r="J87" s="237"/>
    </row>
    <row r="88" spans="6:10" s="236" customFormat="1" ht="12" x14ac:dyDescent="0.2">
      <c r="F88" s="197"/>
      <c r="G88" s="265"/>
      <c r="H88" s="197"/>
      <c r="I88" s="237"/>
      <c r="J88" s="237"/>
    </row>
    <row r="89" spans="6:10" s="236" customFormat="1" ht="12" x14ac:dyDescent="0.2">
      <c r="F89" s="197"/>
      <c r="G89" s="265"/>
      <c r="H89" s="197"/>
      <c r="I89" s="237"/>
      <c r="J89" s="237"/>
    </row>
    <row r="90" spans="6:10" s="236" customFormat="1" ht="12" x14ac:dyDescent="0.2">
      <c r="F90" s="197"/>
      <c r="G90" s="265"/>
      <c r="H90" s="197"/>
      <c r="I90" s="237"/>
      <c r="J90" s="237"/>
    </row>
    <row r="91" spans="6:10" s="236" customFormat="1" ht="12" x14ac:dyDescent="0.2">
      <c r="F91" s="197"/>
      <c r="G91" s="265"/>
      <c r="H91" s="197"/>
      <c r="I91" s="237"/>
      <c r="J91" s="237"/>
    </row>
    <row r="92" spans="6:10" s="236" customFormat="1" ht="12" x14ac:dyDescent="0.2">
      <c r="F92" s="197"/>
      <c r="G92" s="265"/>
      <c r="H92" s="197"/>
      <c r="I92" s="237"/>
      <c r="J92" s="237"/>
    </row>
    <row r="93" spans="6:10" s="236" customFormat="1" ht="12" x14ac:dyDescent="0.2">
      <c r="F93" s="197"/>
      <c r="G93" s="265"/>
      <c r="H93" s="197"/>
      <c r="I93" s="237"/>
      <c r="J93" s="237"/>
    </row>
    <row r="94" spans="6:10" s="236" customFormat="1" ht="12" x14ac:dyDescent="0.2">
      <c r="F94" s="197"/>
      <c r="G94" s="265"/>
      <c r="H94" s="197"/>
      <c r="I94" s="237"/>
      <c r="J94" s="237"/>
    </row>
    <row r="95" spans="6:10" s="236" customFormat="1" ht="12" x14ac:dyDescent="0.2">
      <c r="F95" s="197"/>
      <c r="G95" s="265"/>
      <c r="H95" s="197"/>
      <c r="I95" s="237"/>
      <c r="J95" s="237"/>
    </row>
    <row r="96" spans="6:10" s="236" customFormat="1" ht="12" x14ac:dyDescent="0.2">
      <c r="F96" s="197"/>
      <c r="G96" s="265"/>
      <c r="H96" s="197"/>
      <c r="I96" s="237"/>
      <c r="J96" s="237"/>
    </row>
    <row r="97" spans="6:10" s="236" customFormat="1" ht="12" x14ac:dyDescent="0.2">
      <c r="F97" s="197"/>
      <c r="G97" s="265"/>
      <c r="H97" s="197"/>
      <c r="I97" s="237"/>
      <c r="J97" s="237"/>
    </row>
    <row r="98" spans="6:10" s="236" customFormat="1" ht="12" x14ac:dyDescent="0.2">
      <c r="F98" s="197"/>
      <c r="G98" s="265"/>
      <c r="H98" s="197"/>
      <c r="I98" s="237"/>
      <c r="J98" s="237"/>
    </row>
    <row r="99" spans="6:10" s="236" customFormat="1" ht="12" x14ac:dyDescent="0.2">
      <c r="F99" s="197"/>
      <c r="G99" s="265"/>
      <c r="H99" s="197"/>
      <c r="I99" s="237"/>
      <c r="J99" s="237"/>
    </row>
    <row r="100" spans="6:10" s="236" customFormat="1" ht="12" x14ac:dyDescent="0.2">
      <c r="F100" s="197"/>
      <c r="G100" s="265"/>
      <c r="H100" s="197"/>
      <c r="I100" s="237"/>
      <c r="J100" s="237"/>
    </row>
    <row r="101" spans="6:10" s="236" customFormat="1" ht="12" x14ac:dyDescent="0.2">
      <c r="F101" s="197"/>
      <c r="G101" s="265"/>
      <c r="H101" s="197"/>
      <c r="I101" s="237"/>
      <c r="J101" s="237"/>
    </row>
    <row r="102" spans="6:10" s="236" customFormat="1" ht="12" x14ac:dyDescent="0.2">
      <c r="F102" s="197"/>
      <c r="G102" s="265"/>
      <c r="H102" s="197"/>
      <c r="I102" s="237"/>
      <c r="J102" s="237"/>
    </row>
    <row r="103" spans="6:10" s="236" customFormat="1" ht="12" x14ac:dyDescent="0.2">
      <c r="F103" s="197"/>
      <c r="G103" s="265"/>
      <c r="H103" s="197"/>
      <c r="I103" s="237"/>
      <c r="J103" s="237"/>
    </row>
    <row r="104" spans="6:10" s="236" customFormat="1" ht="12" x14ac:dyDescent="0.2">
      <c r="F104" s="197"/>
      <c r="G104" s="265"/>
      <c r="H104" s="197"/>
      <c r="I104" s="237"/>
      <c r="J104" s="237"/>
    </row>
    <row r="105" spans="6:10" s="236" customFormat="1" ht="12" x14ac:dyDescent="0.2">
      <c r="F105" s="197"/>
      <c r="G105" s="265"/>
      <c r="H105" s="197"/>
      <c r="I105" s="237"/>
      <c r="J105" s="237"/>
    </row>
    <row r="106" spans="6:10" s="236" customFormat="1" ht="12" x14ac:dyDescent="0.2">
      <c r="F106" s="197"/>
      <c r="G106" s="265"/>
      <c r="H106" s="197"/>
      <c r="I106" s="237"/>
      <c r="J106" s="237"/>
    </row>
    <row r="107" spans="6:10" s="236" customFormat="1" ht="12" x14ac:dyDescent="0.2">
      <c r="F107" s="197"/>
      <c r="G107" s="265"/>
      <c r="H107" s="197"/>
      <c r="I107" s="237"/>
      <c r="J107" s="237"/>
    </row>
    <row r="108" spans="6:10" s="236" customFormat="1" ht="12" x14ac:dyDescent="0.2">
      <c r="F108" s="197"/>
      <c r="G108" s="265"/>
      <c r="H108" s="197"/>
      <c r="I108" s="237"/>
      <c r="J108" s="237"/>
    </row>
    <row r="109" spans="6:10" s="236" customFormat="1" ht="12" x14ac:dyDescent="0.2">
      <c r="F109" s="197"/>
      <c r="G109" s="265"/>
      <c r="H109" s="197"/>
      <c r="I109" s="237"/>
      <c r="J109" s="237"/>
    </row>
    <row r="110" spans="6:10" s="236" customFormat="1" ht="12" x14ac:dyDescent="0.2">
      <c r="F110" s="197"/>
      <c r="G110" s="265"/>
      <c r="H110" s="197"/>
      <c r="I110" s="237"/>
      <c r="J110" s="237"/>
    </row>
    <row r="111" spans="6:10" s="236" customFormat="1" ht="12" x14ac:dyDescent="0.2">
      <c r="F111" s="197"/>
      <c r="G111" s="265"/>
      <c r="H111" s="197"/>
      <c r="I111" s="237"/>
      <c r="J111" s="237"/>
    </row>
    <row r="112" spans="6:10" s="236" customFormat="1" ht="12" x14ac:dyDescent="0.2">
      <c r="F112" s="197"/>
      <c r="G112" s="265"/>
      <c r="H112" s="197"/>
      <c r="I112" s="237"/>
      <c r="J112" s="237"/>
    </row>
    <row r="113" spans="4:24" s="236" customFormat="1" ht="12" x14ac:dyDescent="0.2">
      <c r="F113" s="197"/>
      <c r="G113" s="265"/>
      <c r="H113" s="197"/>
      <c r="I113" s="237"/>
      <c r="J113" s="237"/>
    </row>
    <row r="114" spans="4:24" s="236" customFormat="1" ht="12" x14ac:dyDescent="0.2">
      <c r="F114" s="197"/>
      <c r="G114" s="265"/>
      <c r="H114" s="197"/>
      <c r="I114" s="237"/>
      <c r="J114" s="237"/>
    </row>
    <row r="115" spans="4:24" s="236" customFormat="1" ht="12" x14ac:dyDescent="0.2">
      <c r="F115" s="197"/>
      <c r="G115" s="265"/>
      <c r="H115" s="197"/>
      <c r="I115" s="237"/>
      <c r="J115" s="237"/>
    </row>
    <row r="116" spans="4:24" s="206" customFormat="1" ht="12" x14ac:dyDescent="0.2">
      <c r="D116" s="204"/>
      <c r="E116" s="204"/>
      <c r="F116" s="198"/>
      <c r="G116" s="198"/>
      <c r="H116" s="198"/>
      <c r="I116" s="209"/>
      <c r="J116" s="209"/>
      <c r="K116" s="261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2"/>
    </row>
    <row r="117" spans="4:24" s="206" customFormat="1" ht="12" x14ac:dyDescent="0.2">
      <c r="D117" s="204"/>
      <c r="E117" s="204"/>
      <c r="F117" s="198"/>
      <c r="G117" s="198"/>
      <c r="H117" s="198"/>
      <c r="I117" s="209"/>
      <c r="J117" s="209"/>
      <c r="K117" s="261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2">
        <f>SUM(L117:O117)</f>
        <v>0</v>
      </c>
    </row>
    <row r="118" spans="4:24" s="206" customFormat="1" ht="12" x14ac:dyDescent="0.2">
      <c r="D118" s="204"/>
      <c r="E118" s="204"/>
      <c r="F118" s="198"/>
      <c r="G118" s="198"/>
      <c r="H118" s="198"/>
      <c r="I118" s="209"/>
      <c r="J118" s="209"/>
      <c r="K118" s="261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2">
        <f>SUM(L118:O118)</f>
        <v>0</v>
      </c>
    </row>
    <row r="119" spans="4:24" s="206" customFormat="1" ht="12" x14ac:dyDescent="0.2">
      <c r="D119" s="204"/>
      <c r="E119" s="204"/>
      <c r="F119" s="198"/>
      <c r="G119" s="198"/>
      <c r="H119" s="198"/>
      <c r="I119" s="209"/>
      <c r="J119" s="209"/>
      <c r="K119" s="261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2">
        <f>SUM(L119:O119)</f>
        <v>0</v>
      </c>
    </row>
    <row r="120" spans="4:24" s="236" customFormat="1" ht="12" x14ac:dyDescent="0.2">
      <c r="E120" s="260"/>
      <c r="F120" s="197"/>
      <c r="G120" s="197"/>
      <c r="H120" s="197"/>
      <c r="I120" s="237"/>
      <c r="J120" s="237"/>
      <c r="K120" s="194"/>
    </row>
    <row r="121" spans="4:24" s="236" customFormat="1" ht="12" x14ac:dyDescent="0.2">
      <c r="F121" s="197"/>
      <c r="G121" s="197"/>
      <c r="H121" s="197"/>
      <c r="I121" s="237"/>
      <c r="J121" s="237"/>
      <c r="K121" s="194"/>
    </row>
    <row r="122" spans="4:24" s="236" customFormat="1" ht="12" x14ac:dyDescent="0.2">
      <c r="F122" s="197"/>
      <c r="G122" s="197"/>
      <c r="H122" s="197"/>
      <c r="I122" s="237"/>
      <c r="J122" s="237"/>
      <c r="K122" s="194"/>
    </row>
    <row r="123" spans="4:24" s="236" customFormat="1" ht="12" x14ac:dyDescent="0.2">
      <c r="F123" s="197"/>
      <c r="G123" s="197"/>
      <c r="H123" s="197"/>
      <c r="I123" s="237"/>
      <c r="J123" s="237"/>
      <c r="K123" s="194"/>
    </row>
    <row r="124" spans="4:24" s="236" customFormat="1" ht="12" x14ac:dyDescent="0.2">
      <c r="F124" s="197"/>
      <c r="G124" s="197"/>
      <c r="H124" s="197"/>
      <c r="I124" s="237"/>
      <c r="J124" s="237"/>
      <c r="K124" s="194"/>
    </row>
    <row r="125" spans="4:24" s="236" customFormat="1" ht="12" x14ac:dyDescent="0.2">
      <c r="F125" s="197"/>
      <c r="G125" s="197"/>
      <c r="H125" s="197"/>
      <c r="I125" s="237"/>
      <c r="J125" s="237"/>
      <c r="K125" s="194"/>
    </row>
    <row r="126" spans="4:24" s="236" customFormat="1" ht="12" x14ac:dyDescent="0.2">
      <c r="F126" s="197"/>
      <c r="G126" s="197"/>
      <c r="H126" s="197"/>
      <c r="I126" s="237"/>
      <c r="J126" s="237"/>
      <c r="K126" s="194"/>
    </row>
    <row r="127" spans="4:24" s="236" customFormat="1" ht="12" x14ac:dyDescent="0.2">
      <c r="F127" s="197"/>
      <c r="G127" s="197"/>
      <c r="H127" s="197"/>
      <c r="I127" s="237"/>
      <c r="J127" s="237"/>
      <c r="K127" s="194"/>
    </row>
    <row r="128" spans="4:24" s="236" customFormat="1" ht="12" x14ac:dyDescent="0.2">
      <c r="F128" s="197"/>
      <c r="G128" s="197"/>
      <c r="H128" s="197"/>
      <c r="I128" s="237"/>
      <c r="J128" s="237"/>
      <c r="K128" s="194"/>
    </row>
    <row r="129" spans="6:11" s="236" customFormat="1" ht="12" x14ac:dyDescent="0.2">
      <c r="F129" s="197"/>
      <c r="G129" s="197"/>
      <c r="H129" s="197"/>
      <c r="I129" s="237"/>
      <c r="J129" s="237"/>
      <c r="K129" s="194"/>
    </row>
    <row r="130" spans="6:11" s="236" customFormat="1" ht="12" x14ac:dyDescent="0.2">
      <c r="F130" s="197"/>
      <c r="G130" s="197"/>
      <c r="H130" s="197"/>
      <c r="I130" s="237"/>
      <c r="J130" s="237"/>
      <c r="K130" s="194"/>
    </row>
    <row r="131" spans="6:11" s="236" customFormat="1" ht="12" x14ac:dyDescent="0.2">
      <c r="F131" s="197"/>
      <c r="G131" s="197"/>
      <c r="H131" s="197"/>
      <c r="I131" s="237"/>
      <c r="J131" s="237"/>
      <c r="K131" s="194"/>
    </row>
    <row r="132" spans="6:11" s="236" customFormat="1" ht="12" x14ac:dyDescent="0.2">
      <c r="F132" s="197"/>
      <c r="G132" s="197"/>
      <c r="H132" s="197"/>
      <c r="I132" s="237"/>
      <c r="J132" s="237"/>
      <c r="K132" s="194"/>
    </row>
    <row r="133" spans="6:11" s="236" customFormat="1" ht="12" x14ac:dyDescent="0.2">
      <c r="F133" s="197"/>
      <c r="G133" s="197"/>
      <c r="H133" s="197"/>
      <c r="I133" s="237"/>
      <c r="J133" s="237"/>
      <c r="K133" s="194"/>
    </row>
    <row r="134" spans="6:11" s="236" customFormat="1" ht="12" x14ac:dyDescent="0.2">
      <c r="F134" s="197"/>
      <c r="G134" s="197"/>
      <c r="H134" s="197"/>
      <c r="I134" s="237"/>
      <c r="J134" s="237"/>
      <c r="K134" s="194"/>
    </row>
    <row r="135" spans="6:11" s="236" customFormat="1" ht="12" x14ac:dyDescent="0.2">
      <c r="F135" s="197"/>
      <c r="G135" s="197"/>
      <c r="H135" s="197"/>
      <c r="I135" s="237"/>
      <c r="J135" s="237"/>
      <c r="K135" s="194"/>
    </row>
    <row r="136" spans="6:11" s="236" customFormat="1" ht="12" x14ac:dyDescent="0.2">
      <c r="F136" s="197"/>
      <c r="G136" s="197"/>
      <c r="H136" s="197"/>
      <c r="I136" s="237"/>
      <c r="J136" s="237"/>
      <c r="K136" s="194"/>
    </row>
    <row r="137" spans="6:11" s="236" customFormat="1" ht="12" x14ac:dyDescent="0.2">
      <c r="F137" s="197"/>
      <c r="G137" s="197"/>
      <c r="H137" s="197"/>
      <c r="I137" s="237"/>
      <c r="J137" s="237"/>
      <c r="K137" s="194"/>
    </row>
    <row r="138" spans="6:11" s="236" customFormat="1" ht="12" x14ac:dyDescent="0.2">
      <c r="F138" s="197"/>
      <c r="G138" s="197"/>
      <c r="H138" s="197"/>
      <c r="I138" s="237"/>
      <c r="J138" s="237"/>
      <c r="K138" s="194"/>
    </row>
    <row r="139" spans="6:11" s="236" customFormat="1" ht="12" x14ac:dyDescent="0.2">
      <c r="F139" s="197"/>
      <c r="G139" s="197"/>
      <c r="H139" s="197"/>
      <c r="I139" s="237"/>
      <c r="J139" s="237"/>
      <c r="K139" s="194"/>
    </row>
    <row r="140" spans="6:11" s="236" customFormat="1" ht="12" x14ac:dyDescent="0.2">
      <c r="F140" s="197"/>
      <c r="G140" s="197"/>
      <c r="H140" s="197"/>
      <c r="I140" s="237"/>
      <c r="J140" s="237"/>
      <c r="K140" s="194"/>
    </row>
    <row r="141" spans="6:11" s="236" customFormat="1" ht="12" x14ac:dyDescent="0.2">
      <c r="F141" s="197"/>
      <c r="G141" s="197"/>
      <c r="H141" s="197"/>
      <c r="I141" s="237"/>
      <c r="J141" s="237"/>
      <c r="K141" s="194"/>
    </row>
    <row r="142" spans="6:11" s="236" customFormat="1" ht="12" x14ac:dyDescent="0.2">
      <c r="F142" s="197"/>
      <c r="G142" s="197"/>
      <c r="H142" s="197"/>
      <c r="I142" s="237"/>
      <c r="J142" s="237"/>
      <c r="K142" s="194"/>
    </row>
    <row r="143" spans="6:11" s="236" customFormat="1" ht="12" x14ac:dyDescent="0.2">
      <c r="F143" s="197"/>
      <c r="G143" s="197"/>
      <c r="H143" s="197"/>
      <c r="I143" s="237"/>
      <c r="J143" s="237"/>
      <c r="K143" s="194"/>
    </row>
    <row r="144" spans="6:11" s="236" customFormat="1" ht="12" x14ac:dyDescent="0.2">
      <c r="F144" s="197"/>
      <c r="G144" s="197"/>
      <c r="H144" s="197"/>
      <c r="I144" s="237"/>
      <c r="J144" s="237"/>
      <c r="K144" s="194"/>
    </row>
    <row r="145" spans="6:11" s="236" customFormat="1" ht="12" x14ac:dyDescent="0.2">
      <c r="F145" s="197"/>
      <c r="G145" s="197"/>
      <c r="H145" s="197"/>
      <c r="I145" s="237"/>
      <c r="J145" s="237"/>
      <c r="K145" s="194"/>
    </row>
    <row r="146" spans="6:11" s="236" customFormat="1" ht="12" x14ac:dyDescent="0.2">
      <c r="F146" s="197"/>
      <c r="G146" s="197"/>
      <c r="H146" s="197"/>
      <c r="I146" s="237"/>
      <c r="J146" s="237"/>
      <c r="K146" s="194"/>
    </row>
    <row r="147" spans="6:11" s="236" customFormat="1" ht="12" x14ac:dyDescent="0.2">
      <c r="F147" s="197"/>
      <c r="G147" s="197"/>
      <c r="H147" s="197"/>
      <c r="I147" s="237"/>
      <c r="J147" s="237"/>
      <c r="K147" s="194"/>
    </row>
    <row r="148" spans="6:11" s="236" customFormat="1" ht="12" x14ac:dyDescent="0.2">
      <c r="F148" s="197"/>
      <c r="G148" s="197"/>
      <c r="H148" s="197"/>
      <c r="I148" s="237"/>
      <c r="J148" s="237"/>
      <c r="K148" s="194"/>
    </row>
    <row r="149" spans="6:11" s="236" customFormat="1" ht="12" x14ac:dyDescent="0.2">
      <c r="F149" s="197"/>
      <c r="G149" s="197"/>
      <c r="H149" s="197"/>
      <c r="I149" s="237"/>
      <c r="J149" s="237"/>
      <c r="K149" s="194"/>
    </row>
    <row r="150" spans="6:11" s="236" customFormat="1" ht="12" x14ac:dyDescent="0.2">
      <c r="F150" s="197"/>
      <c r="G150" s="197"/>
      <c r="H150" s="197"/>
      <c r="I150" s="237"/>
      <c r="J150" s="237"/>
      <c r="K150" s="194"/>
    </row>
    <row r="151" spans="6:11" s="236" customFormat="1" ht="12" x14ac:dyDescent="0.2">
      <c r="F151" s="197"/>
      <c r="G151" s="197"/>
      <c r="H151" s="197"/>
      <c r="I151" s="237"/>
      <c r="J151" s="237"/>
      <c r="K151" s="194"/>
    </row>
    <row r="152" spans="6:11" s="236" customFormat="1" ht="12" x14ac:dyDescent="0.2">
      <c r="F152" s="197"/>
      <c r="G152" s="197"/>
      <c r="H152" s="197"/>
      <c r="I152" s="237"/>
      <c r="J152" s="237"/>
      <c r="K152" s="194"/>
    </row>
    <row r="153" spans="6:11" s="236" customFormat="1" ht="12" x14ac:dyDescent="0.2">
      <c r="F153" s="197"/>
      <c r="G153" s="197"/>
      <c r="H153" s="197"/>
      <c r="I153" s="237"/>
      <c r="J153" s="237"/>
      <c r="K153" s="194"/>
    </row>
    <row r="154" spans="6:11" s="236" customFormat="1" ht="12" x14ac:dyDescent="0.2">
      <c r="F154" s="197"/>
      <c r="G154" s="197"/>
      <c r="H154" s="197"/>
      <c r="I154" s="237"/>
      <c r="J154" s="237"/>
      <c r="K154" s="194"/>
    </row>
    <row r="155" spans="6:11" s="236" customFormat="1" ht="12" x14ac:dyDescent="0.2">
      <c r="F155" s="197"/>
      <c r="G155" s="197"/>
      <c r="H155" s="197"/>
      <c r="I155" s="237"/>
      <c r="J155" s="237"/>
      <c r="K155" s="194"/>
    </row>
    <row r="156" spans="6:11" s="236" customFormat="1" ht="12" x14ac:dyDescent="0.2">
      <c r="F156" s="197"/>
      <c r="G156" s="197"/>
      <c r="H156" s="197"/>
      <c r="I156" s="237"/>
      <c r="J156" s="237"/>
      <c r="K156" s="194"/>
    </row>
    <row r="157" spans="6:11" s="236" customFormat="1" ht="12" x14ac:dyDescent="0.2">
      <c r="F157" s="197"/>
      <c r="G157" s="197"/>
      <c r="H157" s="197"/>
      <c r="I157" s="237"/>
      <c r="J157" s="237"/>
      <c r="K157" s="194"/>
    </row>
    <row r="158" spans="6:11" s="236" customFormat="1" ht="12" x14ac:dyDescent="0.2">
      <c r="F158" s="197"/>
      <c r="G158" s="197"/>
      <c r="H158" s="197"/>
      <c r="I158" s="237"/>
      <c r="J158" s="237"/>
      <c r="K158" s="194"/>
    </row>
    <row r="159" spans="6:11" s="236" customFormat="1" ht="12" x14ac:dyDescent="0.2">
      <c r="F159" s="197"/>
      <c r="G159" s="197"/>
      <c r="H159" s="197"/>
      <c r="I159" s="237"/>
      <c r="J159" s="237"/>
      <c r="K159" s="194"/>
    </row>
    <row r="160" spans="6:11" s="236" customFormat="1" ht="12" x14ac:dyDescent="0.2">
      <c r="F160" s="197"/>
      <c r="G160" s="197"/>
      <c r="H160" s="197"/>
      <c r="I160" s="237"/>
      <c r="J160" s="237"/>
      <c r="K160" s="194"/>
    </row>
    <row r="161" spans="6:11" s="236" customFormat="1" ht="12" x14ac:dyDescent="0.2">
      <c r="F161" s="197"/>
      <c r="G161" s="197"/>
      <c r="H161" s="197"/>
      <c r="I161" s="237"/>
      <c r="J161" s="237"/>
      <c r="K161" s="194"/>
    </row>
    <row r="162" spans="6:11" s="236" customFormat="1" ht="12" x14ac:dyDescent="0.2">
      <c r="F162" s="197"/>
      <c r="G162" s="197"/>
      <c r="H162" s="197"/>
      <c r="I162" s="237"/>
      <c r="J162" s="237"/>
      <c r="K162" s="194"/>
    </row>
    <row r="163" spans="6:11" s="236" customFormat="1" ht="12" x14ac:dyDescent="0.2">
      <c r="F163" s="197"/>
      <c r="G163" s="197"/>
      <c r="H163" s="197"/>
      <c r="I163" s="237"/>
      <c r="J163" s="237"/>
      <c r="K163" s="194"/>
    </row>
    <row r="164" spans="6:11" s="236" customFormat="1" ht="12" x14ac:dyDescent="0.2">
      <c r="F164" s="197"/>
      <c r="G164" s="197"/>
      <c r="H164" s="197"/>
      <c r="I164" s="237"/>
      <c r="J164" s="237"/>
      <c r="K164" s="194"/>
    </row>
    <row r="165" spans="6:11" s="236" customFormat="1" ht="12" x14ac:dyDescent="0.2">
      <c r="F165" s="197"/>
      <c r="G165" s="197"/>
      <c r="H165" s="197"/>
      <c r="I165" s="237"/>
      <c r="J165" s="237"/>
      <c r="K165" s="194"/>
    </row>
    <row r="166" spans="6:11" s="236" customFormat="1" ht="12" x14ac:dyDescent="0.2">
      <c r="F166" s="197"/>
      <c r="G166" s="197"/>
      <c r="H166" s="197"/>
      <c r="I166" s="237"/>
      <c r="J166" s="237"/>
      <c r="K166" s="194"/>
    </row>
    <row r="167" spans="6:11" s="236" customFormat="1" ht="12" x14ac:dyDescent="0.2">
      <c r="F167" s="197"/>
      <c r="G167" s="197"/>
      <c r="H167" s="197"/>
      <c r="I167" s="237"/>
      <c r="J167" s="237"/>
      <c r="K167" s="194"/>
    </row>
    <row r="168" spans="6:11" s="236" customFormat="1" ht="12" x14ac:dyDescent="0.2">
      <c r="F168" s="197"/>
      <c r="G168" s="197"/>
      <c r="H168" s="197"/>
      <c r="I168" s="237"/>
      <c r="J168" s="237"/>
      <c r="K168" s="194"/>
    </row>
    <row r="169" spans="6:11" s="236" customFormat="1" ht="12" x14ac:dyDescent="0.2">
      <c r="F169" s="197"/>
      <c r="G169" s="197"/>
      <c r="H169" s="197"/>
      <c r="I169" s="237"/>
      <c r="J169" s="237"/>
      <c r="K169" s="194"/>
    </row>
    <row r="170" spans="6:11" s="236" customFormat="1" ht="12" x14ac:dyDescent="0.2">
      <c r="F170" s="197"/>
      <c r="G170" s="197"/>
      <c r="H170" s="197"/>
      <c r="I170" s="237"/>
      <c r="J170" s="237"/>
      <c r="K170" s="194"/>
    </row>
    <row r="171" spans="6:11" s="236" customFormat="1" ht="12" x14ac:dyDescent="0.2">
      <c r="F171" s="197"/>
      <c r="G171" s="197"/>
      <c r="H171" s="197"/>
      <c r="I171" s="237"/>
      <c r="J171" s="237"/>
      <c r="K171" s="194"/>
    </row>
    <row r="172" spans="6:11" s="236" customFormat="1" ht="12" x14ac:dyDescent="0.2">
      <c r="F172" s="197"/>
      <c r="G172" s="197"/>
      <c r="H172" s="197"/>
      <c r="I172" s="237"/>
      <c r="J172" s="237"/>
      <c r="K172" s="194"/>
    </row>
    <row r="173" spans="6:11" s="236" customFormat="1" ht="12" x14ac:dyDescent="0.2">
      <c r="F173" s="197"/>
      <c r="G173" s="197"/>
      <c r="H173" s="197"/>
      <c r="I173" s="237"/>
      <c r="J173" s="237"/>
      <c r="K173" s="194"/>
    </row>
    <row r="174" spans="6:11" s="236" customFormat="1" ht="12" x14ac:dyDescent="0.2">
      <c r="F174" s="197"/>
      <c r="G174" s="197"/>
      <c r="H174" s="197"/>
      <c r="I174" s="237"/>
      <c r="J174" s="237"/>
      <c r="K174" s="194"/>
    </row>
    <row r="175" spans="6:11" s="236" customFormat="1" ht="12" x14ac:dyDescent="0.2">
      <c r="F175" s="197"/>
      <c r="G175" s="197"/>
      <c r="H175" s="197"/>
      <c r="I175" s="237"/>
      <c r="J175" s="237"/>
      <c r="K175" s="194"/>
    </row>
    <row r="176" spans="6:11" s="236" customFormat="1" ht="12" x14ac:dyDescent="0.2">
      <c r="F176" s="197"/>
      <c r="G176" s="197"/>
      <c r="H176" s="197"/>
      <c r="I176" s="237"/>
      <c r="J176" s="237"/>
      <c r="K176" s="194"/>
    </row>
    <row r="177" spans="6:11" s="236" customFormat="1" ht="12" x14ac:dyDescent="0.2">
      <c r="F177" s="197"/>
      <c r="G177" s="197"/>
      <c r="H177" s="197"/>
      <c r="I177" s="237"/>
      <c r="J177" s="237"/>
      <c r="K177" s="194"/>
    </row>
    <row r="178" spans="6:11" s="236" customFormat="1" ht="12" x14ac:dyDescent="0.2">
      <c r="F178" s="197"/>
      <c r="G178" s="197"/>
      <c r="H178" s="197"/>
      <c r="I178" s="237"/>
      <c r="J178" s="237"/>
      <c r="K178" s="194"/>
    </row>
    <row r="179" spans="6:11" s="236" customFormat="1" ht="12" x14ac:dyDescent="0.2">
      <c r="F179" s="197"/>
      <c r="G179" s="197"/>
      <c r="H179" s="197"/>
      <c r="I179" s="237"/>
      <c r="J179" s="237"/>
      <c r="K179" s="194"/>
    </row>
    <row r="180" spans="6:11" s="236" customFormat="1" ht="12" x14ac:dyDescent="0.2">
      <c r="F180" s="197"/>
      <c r="G180" s="197"/>
      <c r="H180" s="197"/>
      <c r="I180" s="237"/>
      <c r="J180" s="237"/>
      <c r="K180" s="194"/>
    </row>
    <row r="181" spans="6:11" s="236" customFormat="1" ht="12" x14ac:dyDescent="0.2">
      <c r="F181" s="197"/>
      <c r="G181" s="197"/>
      <c r="H181" s="197"/>
      <c r="I181" s="237"/>
      <c r="J181" s="237"/>
      <c r="K181" s="194"/>
    </row>
    <row r="182" spans="6:11" s="236" customFormat="1" ht="12" x14ac:dyDescent="0.2">
      <c r="F182" s="197"/>
      <c r="G182" s="197"/>
      <c r="H182" s="197"/>
      <c r="I182" s="237"/>
      <c r="J182" s="237"/>
      <c r="K182" s="194"/>
    </row>
    <row r="183" spans="6:11" s="236" customFormat="1" ht="12" x14ac:dyDescent="0.2">
      <c r="F183" s="197"/>
      <c r="G183" s="197"/>
      <c r="H183" s="197"/>
      <c r="I183" s="237"/>
      <c r="J183" s="237"/>
      <c r="K183" s="194"/>
    </row>
    <row r="184" spans="6:11" s="236" customFormat="1" ht="12" x14ac:dyDescent="0.2">
      <c r="F184" s="197"/>
      <c r="G184" s="197"/>
      <c r="H184" s="197"/>
      <c r="I184" s="237"/>
      <c r="J184" s="237"/>
      <c r="K184" s="194"/>
    </row>
    <row r="185" spans="6:11" s="236" customFormat="1" ht="12" x14ac:dyDescent="0.2">
      <c r="F185" s="197"/>
      <c r="G185" s="197"/>
      <c r="H185" s="197"/>
      <c r="I185" s="237"/>
      <c r="J185" s="237"/>
      <c r="K185" s="194"/>
    </row>
    <row r="186" spans="6:11" s="236" customFormat="1" ht="12" x14ac:dyDescent="0.2">
      <c r="F186" s="197"/>
      <c r="G186" s="197"/>
      <c r="H186" s="197"/>
      <c r="I186" s="237"/>
      <c r="J186" s="237"/>
      <c r="K186" s="194"/>
    </row>
    <row r="187" spans="6:11" s="236" customFormat="1" ht="12" x14ac:dyDescent="0.2">
      <c r="F187" s="197"/>
      <c r="G187" s="197"/>
      <c r="H187" s="197"/>
      <c r="I187" s="237"/>
      <c r="J187" s="237"/>
      <c r="K187" s="194"/>
    </row>
    <row r="188" spans="6:11" s="236" customFormat="1" ht="12" x14ac:dyDescent="0.2">
      <c r="F188" s="197"/>
      <c r="G188" s="197"/>
      <c r="H188" s="197"/>
      <c r="I188" s="237"/>
      <c r="J188" s="237"/>
      <c r="K188" s="194"/>
    </row>
    <row r="189" spans="6:11" s="236" customFormat="1" ht="12" x14ac:dyDescent="0.2">
      <c r="F189" s="197"/>
      <c r="G189" s="197"/>
      <c r="H189" s="197"/>
      <c r="I189" s="237"/>
      <c r="J189" s="237"/>
      <c r="K189" s="194"/>
    </row>
    <row r="190" spans="6:11" s="236" customFormat="1" ht="12" x14ac:dyDescent="0.2">
      <c r="F190" s="197"/>
      <c r="G190" s="197"/>
      <c r="H190" s="197"/>
      <c r="I190" s="237"/>
      <c r="J190" s="237"/>
      <c r="K190" s="194"/>
    </row>
    <row r="191" spans="6:11" s="236" customFormat="1" ht="12" x14ac:dyDescent="0.2">
      <c r="F191" s="197"/>
      <c r="G191" s="197"/>
      <c r="H191" s="197"/>
      <c r="I191" s="237"/>
      <c r="J191" s="237"/>
      <c r="K191" s="194"/>
    </row>
    <row r="192" spans="6:11" s="236" customFormat="1" ht="12" x14ac:dyDescent="0.2">
      <c r="F192" s="197"/>
      <c r="G192" s="197"/>
      <c r="H192" s="197"/>
      <c r="I192" s="237"/>
      <c r="J192" s="237"/>
      <c r="K192" s="194"/>
    </row>
    <row r="193" spans="5:24" s="236" customFormat="1" ht="12" x14ac:dyDescent="0.2">
      <c r="F193" s="197"/>
      <c r="G193" s="197"/>
      <c r="H193" s="197"/>
      <c r="I193" s="237"/>
      <c r="J193" s="237"/>
      <c r="K193" s="194"/>
    </row>
    <row r="194" spans="5:24" s="236" customFormat="1" ht="12" x14ac:dyDescent="0.2">
      <c r="F194" s="197"/>
      <c r="G194" s="197"/>
      <c r="H194" s="197"/>
      <c r="I194" s="237"/>
      <c r="J194" s="237"/>
      <c r="K194" s="194"/>
    </row>
    <row r="195" spans="5:24" s="236" customFormat="1" ht="12" x14ac:dyDescent="0.2">
      <c r="F195" s="197"/>
      <c r="G195" s="197"/>
      <c r="H195" s="197"/>
      <c r="I195" s="237"/>
      <c r="J195" s="237"/>
      <c r="K195" s="194"/>
    </row>
    <row r="196" spans="5:24" s="206" customFormat="1" ht="12" x14ac:dyDescent="0.2">
      <c r="E196" s="204"/>
      <c r="F196" s="198"/>
      <c r="G196" s="198"/>
      <c r="H196" s="198"/>
      <c r="I196" s="209"/>
      <c r="J196" s="209"/>
      <c r="K196" s="261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</row>
    <row r="197" spans="5:24" s="206" customFormat="1" ht="12" x14ac:dyDescent="0.2">
      <c r="E197" s="204"/>
      <c r="F197" s="198"/>
      <c r="G197" s="198"/>
      <c r="H197" s="198"/>
      <c r="I197" s="209"/>
      <c r="J197" s="209"/>
      <c r="K197" s="261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</row>
    <row r="198" spans="5:24" s="206" customFormat="1" ht="12" x14ac:dyDescent="0.2">
      <c r="E198" s="204"/>
      <c r="F198" s="198"/>
      <c r="G198" s="198"/>
      <c r="H198" s="198"/>
      <c r="I198" s="209"/>
      <c r="J198" s="209"/>
      <c r="K198" s="261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</row>
    <row r="199" spans="5:24" s="206" customFormat="1" ht="12" x14ac:dyDescent="0.2">
      <c r="E199" s="204"/>
      <c r="F199" s="198"/>
      <c r="G199" s="198"/>
      <c r="H199" s="198"/>
      <c r="I199" s="209"/>
      <c r="J199" s="209"/>
      <c r="K199" s="261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</row>
    <row r="200" spans="5:24" s="206" customFormat="1" ht="12" x14ac:dyDescent="0.2">
      <c r="E200" s="204"/>
      <c r="F200" s="198"/>
      <c r="G200" s="198"/>
      <c r="H200" s="198"/>
      <c r="I200" s="209"/>
      <c r="J200" s="209"/>
      <c r="K200" s="261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</row>
    <row r="201" spans="5:24" s="206" customFormat="1" ht="12" x14ac:dyDescent="0.2">
      <c r="E201" s="204"/>
      <c r="F201" s="198"/>
      <c r="G201" s="198"/>
      <c r="H201" s="198"/>
      <c r="I201" s="209"/>
      <c r="J201" s="209"/>
      <c r="K201" s="261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</row>
    <row r="202" spans="5:24" s="206" customFormat="1" ht="12" x14ac:dyDescent="0.2">
      <c r="E202" s="204"/>
      <c r="F202" s="198"/>
      <c r="G202" s="198"/>
      <c r="H202" s="198"/>
      <c r="I202" s="209"/>
      <c r="J202" s="209"/>
      <c r="K202" s="261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</row>
    <row r="203" spans="5:24" s="206" customFormat="1" ht="12" x14ac:dyDescent="0.2">
      <c r="E203" s="204"/>
      <c r="F203" s="198"/>
      <c r="G203" s="198"/>
      <c r="H203" s="198"/>
      <c r="I203" s="209"/>
      <c r="J203" s="209"/>
      <c r="K203" s="261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</row>
    <row r="204" spans="5:24" s="206" customFormat="1" ht="12" x14ac:dyDescent="0.2">
      <c r="E204" s="204"/>
      <c r="F204" s="198"/>
      <c r="G204" s="198"/>
      <c r="H204" s="198"/>
      <c r="I204" s="209"/>
      <c r="J204" s="209"/>
      <c r="K204" s="261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</row>
    <row r="205" spans="5:24" s="206" customFormat="1" ht="12" x14ac:dyDescent="0.2">
      <c r="E205" s="204"/>
      <c r="F205" s="198"/>
      <c r="G205" s="198"/>
      <c r="H205" s="198"/>
      <c r="I205" s="209"/>
      <c r="J205" s="209"/>
      <c r="K205" s="261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</row>
    <row r="206" spans="5:24" s="206" customFormat="1" ht="12" x14ac:dyDescent="0.2">
      <c r="E206" s="204"/>
      <c r="F206" s="198"/>
      <c r="G206" s="198"/>
      <c r="H206" s="198"/>
      <c r="I206" s="209"/>
      <c r="J206" s="209"/>
      <c r="K206" s="261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</row>
    <row r="207" spans="5:24" s="206" customFormat="1" ht="12" x14ac:dyDescent="0.2">
      <c r="E207" s="204"/>
      <c r="F207" s="198"/>
      <c r="G207" s="198"/>
      <c r="H207" s="198"/>
      <c r="I207" s="209"/>
      <c r="J207" s="209"/>
      <c r="K207" s="261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</row>
    <row r="208" spans="5:24" s="206" customFormat="1" ht="12" x14ac:dyDescent="0.2">
      <c r="E208" s="204"/>
      <c r="F208" s="198"/>
      <c r="G208" s="198"/>
      <c r="H208" s="198"/>
      <c r="I208" s="209"/>
      <c r="J208" s="209"/>
      <c r="K208" s="261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</row>
    <row r="209" spans="5:25" s="206" customFormat="1" ht="12" x14ac:dyDescent="0.2">
      <c r="E209" s="204"/>
      <c r="F209" s="198"/>
      <c r="G209" s="198"/>
      <c r="H209" s="198"/>
      <c r="I209" s="209"/>
      <c r="J209" s="209"/>
      <c r="K209" s="261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</row>
    <row r="210" spans="5:25" s="206" customFormat="1" ht="12" x14ac:dyDescent="0.2">
      <c r="E210" s="204"/>
      <c r="F210" s="198"/>
      <c r="G210" s="198"/>
      <c r="H210" s="198"/>
      <c r="I210" s="209"/>
      <c r="J210" s="209"/>
      <c r="K210" s="261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</row>
    <row r="211" spans="5:25" s="206" customFormat="1" ht="12" x14ac:dyDescent="0.2">
      <c r="E211" s="204"/>
      <c r="F211" s="198"/>
      <c r="G211" s="198"/>
      <c r="H211" s="198"/>
      <c r="I211" s="209"/>
      <c r="J211" s="209"/>
      <c r="K211" s="261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</row>
    <row r="212" spans="5:25" s="206" customFormat="1" ht="12" x14ac:dyDescent="0.2">
      <c r="E212" s="204"/>
      <c r="F212" s="198"/>
      <c r="G212" s="198"/>
      <c r="H212" s="198"/>
      <c r="I212" s="209"/>
      <c r="J212" s="209"/>
      <c r="K212" s="261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</row>
    <row r="213" spans="5:25" s="206" customFormat="1" ht="12" x14ac:dyDescent="0.2">
      <c r="E213" s="204"/>
      <c r="F213" s="198"/>
      <c r="G213" s="198"/>
      <c r="H213" s="198"/>
      <c r="I213" s="209"/>
      <c r="J213" s="209"/>
      <c r="K213" s="261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</row>
    <row r="214" spans="5:25" s="206" customFormat="1" ht="12" x14ac:dyDescent="0.2">
      <c r="E214" s="204"/>
      <c r="F214" s="198"/>
      <c r="G214" s="198"/>
      <c r="H214" s="198"/>
      <c r="I214" s="209"/>
      <c r="J214" s="209"/>
      <c r="K214" s="261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</row>
    <row r="215" spans="5:25" s="206" customFormat="1" ht="12" x14ac:dyDescent="0.2">
      <c r="E215" s="204"/>
      <c r="F215" s="198"/>
      <c r="G215" s="198"/>
      <c r="H215" s="198"/>
      <c r="I215" s="209"/>
      <c r="J215" s="209"/>
      <c r="K215" s="261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</row>
    <row r="216" spans="5:25" s="206" customFormat="1" ht="12" x14ac:dyDescent="0.2">
      <c r="E216" s="204"/>
      <c r="F216" s="198"/>
      <c r="G216" s="198"/>
      <c r="H216" s="198"/>
      <c r="I216" s="209"/>
      <c r="J216" s="209"/>
      <c r="K216" s="261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</row>
    <row r="217" spans="5:25" s="206" customFormat="1" ht="12" x14ac:dyDescent="0.2">
      <c r="E217" s="204"/>
      <c r="F217" s="198"/>
      <c r="G217" s="198"/>
      <c r="H217" s="198"/>
      <c r="I217" s="209"/>
      <c r="J217" s="209"/>
      <c r="K217" s="261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</row>
    <row r="218" spans="5:25" s="206" customFormat="1" ht="12" x14ac:dyDescent="0.2">
      <c r="E218" s="204"/>
      <c r="F218" s="198"/>
      <c r="G218" s="198"/>
      <c r="H218" s="198"/>
      <c r="I218" s="209"/>
      <c r="J218" s="209"/>
      <c r="K218" s="261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</row>
    <row r="219" spans="5:25" s="206" customFormat="1" ht="12" x14ac:dyDescent="0.2">
      <c r="E219" s="204"/>
      <c r="F219" s="198"/>
      <c r="G219" s="198"/>
      <c r="H219" s="198"/>
      <c r="I219" s="198"/>
      <c r="J219" s="209"/>
      <c r="K219" s="209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Y219" s="235"/>
    </row>
    <row r="220" spans="5:25" s="206" customFormat="1" ht="12" x14ac:dyDescent="0.2">
      <c r="F220" s="198"/>
      <c r="G220" s="198"/>
      <c r="H220" s="198"/>
      <c r="I220" s="209"/>
      <c r="J220" s="209"/>
      <c r="K220" s="187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X220" s="235"/>
    </row>
    <row r="221" spans="5:25" s="206" customFormat="1" ht="12" x14ac:dyDescent="0.2">
      <c r="F221" s="198"/>
      <c r="G221" s="198"/>
      <c r="H221" s="198"/>
      <c r="I221" s="209"/>
      <c r="J221" s="209"/>
      <c r="K221" s="187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X221" s="235"/>
    </row>
    <row r="222" spans="5:25" s="206" customFormat="1" ht="12" x14ac:dyDescent="0.2">
      <c r="F222" s="198"/>
      <c r="G222" s="198"/>
      <c r="H222" s="198"/>
      <c r="I222" s="209"/>
      <c r="J222" s="209"/>
      <c r="K222" s="187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X222" s="235"/>
    </row>
    <row r="223" spans="5:25" s="206" customFormat="1" ht="12" x14ac:dyDescent="0.2">
      <c r="F223" s="198"/>
      <c r="G223" s="198"/>
      <c r="H223" s="198"/>
      <c r="I223" s="209"/>
      <c r="J223" s="209"/>
      <c r="K223" s="187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X223" s="235"/>
    </row>
    <row r="224" spans="5:25" s="206" customFormat="1" ht="12" x14ac:dyDescent="0.2">
      <c r="F224" s="198"/>
      <c r="G224" s="198"/>
      <c r="H224" s="198"/>
      <c r="I224" s="209"/>
      <c r="J224" s="209"/>
      <c r="K224" s="187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X224" s="235"/>
    </row>
    <row r="225" spans="5:24" s="206" customFormat="1" ht="12" x14ac:dyDescent="0.2">
      <c r="F225" s="198"/>
      <c r="G225" s="198"/>
      <c r="H225" s="198"/>
      <c r="I225" s="209"/>
      <c r="J225" s="209"/>
      <c r="K225" s="187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X225" s="235"/>
    </row>
    <row r="226" spans="5:24" s="206" customFormat="1" ht="12" x14ac:dyDescent="0.2">
      <c r="F226" s="198"/>
      <c r="G226" s="198"/>
      <c r="H226" s="198"/>
      <c r="I226" s="209"/>
      <c r="J226" s="209"/>
      <c r="K226" s="187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X226" s="235"/>
    </row>
    <row r="227" spans="5:24" s="206" customFormat="1" ht="12" x14ac:dyDescent="0.2">
      <c r="F227" s="198"/>
      <c r="G227" s="198"/>
      <c r="H227" s="198"/>
      <c r="I227" s="209"/>
      <c r="J227" s="209"/>
      <c r="K227" s="187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X227" s="235"/>
    </row>
    <row r="228" spans="5:24" s="206" customFormat="1" ht="12" x14ac:dyDescent="0.2">
      <c r="F228" s="198"/>
      <c r="G228" s="198"/>
      <c r="H228" s="198"/>
      <c r="I228" s="209"/>
      <c r="J228" s="209"/>
      <c r="K228" s="187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X228" s="235"/>
    </row>
    <row r="229" spans="5:24" s="206" customFormat="1" ht="12" x14ac:dyDescent="0.2">
      <c r="F229" s="198"/>
      <c r="G229" s="198"/>
      <c r="H229" s="198"/>
      <c r="I229" s="209"/>
      <c r="J229" s="209"/>
      <c r="K229" s="187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X229" s="235"/>
    </row>
    <row r="230" spans="5:24" s="206" customFormat="1" ht="12" x14ac:dyDescent="0.2">
      <c r="F230" s="198"/>
      <c r="G230" s="198"/>
      <c r="H230" s="198"/>
      <c r="I230" s="209"/>
      <c r="J230" s="209"/>
      <c r="K230" s="187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X230" s="235"/>
    </row>
    <row r="231" spans="5:24" s="206" customFormat="1" ht="12" x14ac:dyDescent="0.2">
      <c r="F231" s="198"/>
      <c r="G231" s="198"/>
      <c r="H231" s="198"/>
      <c r="I231" s="209"/>
      <c r="J231" s="209"/>
      <c r="K231" s="187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X231" s="235"/>
    </row>
    <row r="232" spans="5:24" s="206" customFormat="1" ht="12" x14ac:dyDescent="0.2">
      <c r="E232" s="204"/>
      <c r="F232" s="198"/>
      <c r="G232" s="198"/>
      <c r="H232" s="198"/>
      <c r="I232" s="209"/>
      <c r="J232" s="209"/>
      <c r="K232" s="187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X232" s="235"/>
    </row>
    <row r="233" spans="5:24" s="206" customFormat="1" ht="12" x14ac:dyDescent="0.2">
      <c r="F233" s="198"/>
      <c r="G233" s="198"/>
      <c r="H233" s="198"/>
      <c r="I233" s="209"/>
      <c r="J233" s="209"/>
      <c r="K233" s="187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X233" s="235"/>
    </row>
    <row r="234" spans="5:24" s="206" customFormat="1" ht="12" x14ac:dyDescent="0.2">
      <c r="F234" s="198"/>
      <c r="G234" s="198"/>
      <c r="H234" s="198"/>
      <c r="I234" s="209"/>
      <c r="J234" s="209"/>
      <c r="K234" s="187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X234" s="235"/>
    </row>
    <row r="235" spans="5:24" s="206" customFormat="1" ht="12" x14ac:dyDescent="0.2">
      <c r="F235" s="198"/>
      <c r="G235" s="198"/>
      <c r="H235" s="198"/>
      <c r="I235" s="209"/>
      <c r="J235" s="209"/>
      <c r="K235" s="187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X235" s="235"/>
    </row>
    <row r="236" spans="5:24" s="206" customFormat="1" ht="12" x14ac:dyDescent="0.2">
      <c r="F236" s="198"/>
      <c r="G236" s="198"/>
      <c r="H236" s="198"/>
      <c r="I236" s="209"/>
      <c r="J236" s="209"/>
      <c r="K236" s="187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X236" s="235"/>
    </row>
    <row r="237" spans="5:24" s="206" customFormat="1" ht="12" x14ac:dyDescent="0.2">
      <c r="F237" s="198"/>
      <c r="G237" s="198"/>
      <c r="H237" s="198"/>
      <c r="I237" s="209"/>
      <c r="J237" s="209"/>
      <c r="K237" s="187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X237" s="235"/>
    </row>
    <row r="238" spans="5:24" s="206" customFormat="1" ht="12" x14ac:dyDescent="0.2">
      <c r="F238" s="198"/>
      <c r="G238" s="198"/>
      <c r="H238" s="198"/>
      <c r="I238" s="209"/>
      <c r="J238" s="209"/>
      <c r="K238" s="187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X238" s="235"/>
    </row>
    <row r="239" spans="5:24" s="206" customFormat="1" ht="12" x14ac:dyDescent="0.2">
      <c r="F239" s="198"/>
      <c r="G239" s="198"/>
      <c r="H239" s="198"/>
      <c r="I239" s="209"/>
      <c r="J239" s="209"/>
      <c r="K239" s="187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X239" s="235"/>
    </row>
    <row r="240" spans="5:24" s="206" customFormat="1" ht="12" x14ac:dyDescent="0.2">
      <c r="F240" s="198"/>
      <c r="G240" s="198"/>
      <c r="H240" s="198"/>
      <c r="I240" s="209"/>
      <c r="J240" s="209"/>
      <c r="K240" s="187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X240" s="235"/>
    </row>
    <row r="241" spans="5:24" s="206" customFormat="1" ht="12" x14ac:dyDescent="0.2">
      <c r="F241" s="198"/>
      <c r="G241" s="198"/>
      <c r="H241" s="198"/>
      <c r="I241" s="209"/>
      <c r="J241" s="209"/>
      <c r="K241" s="187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X241" s="235"/>
    </row>
    <row r="242" spans="5:24" s="206" customFormat="1" ht="12" x14ac:dyDescent="0.2">
      <c r="F242" s="198"/>
      <c r="G242" s="198"/>
      <c r="H242" s="198"/>
      <c r="I242" s="209"/>
      <c r="J242" s="209"/>
      <c r="K242" s="187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X242" s="235"/>
    </row>
    <row r="243" spans="5:24" s="206" customFormat="1" ht="12" x14ac:dyDescent="0.2">
      <c r="E243" s="204"/>
      <c r="F243" s="198"/>
      <c r="G243" s="198"/>
      <c r="H243" s="198"/>
      <c r="I243" s="209"/>
      <c r="J243" s="209"/>
      <c r="K243" s="187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X243" s="235"/>
    </row>
    <row r="244" spans="5:24" s="206" customFormat="1" ht="12" x14ac:dyDescent="0.2">
      <c r="F244" s="198"/>
      <c r="G244" s="198"/>
      <c r="H244" s="198"/>
      <c r="I244" s="209"/>
      <c r="J244" s="209"/>
      <c r="K244" s="187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X244" s="235"/>
    </row>
    <row r="245" spans="5:24" s="206" customFormat="1" ht="12" x14ac:dyDescent="0.2">
      <c r="F245" s="198"/>
      <c r="G245" s="198"/>
      <c r="H245" s="198"/>
      <c r="I245" s="209"/>
      <c r="J245" s="209"/>
      <c r="K245" s="187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X245" s="235"/>
    </row>
    <row r="246" spans="5:24" s="206" customFormat="1" ht="12" x14ac:dyDescent="0.2">
      <c r="F246" s="198"/>
      <c r="G246" s="198"/>
      <c r="H246" s="198"/>
      <c r="I246" s="209"/>
      <c r="J246" s="209"/>
      <c r="K246" s="187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X246" s="235"/>
    </row>
    <row r="247" spans="5:24" s="206" customFormat="1" ht="12" x14ac:dyDescent="0.2">
      <c r="F247" s="198"/>
      <c r="G247" s="198"/>
      <c r="H247" s="198"/>
      <c r="I247" s="209"/>
      <c r="J247" s="209"/>
      <c r="K247" s="187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X247" s="235"/>
    </row>
    <row r="248" spans="5:24" s="206" customFormat="1" ht="12" x14ac:dyDescent="0.2">
      <c r="F248" s="198"/>
      <c r="G248" s="198"/>
      <c r="H248" s="198"/>
      <c r="I248" s="209"/>
      <c r="J248" s="209"/>
      <c r="K248" s="187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X248" s="235"/>
    </row>
    <row r="249" spans="5:24" s="206" customFormat="1" ht="12" x14ac:dyDescent="0.2">
      <c r="E249" s="204"/>
      <c r="F249" s="198"/>
      <c r="G249" s="198"/>
      <c r="H249" s="198"/>
      <c r="I249" s="209"/>
      <c r="J249" s="209"/>
      <c r="K249" s="187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X249" s="235"/>
    </row>
    <row r="250" spans="5:24" s="206" customFormat="1" ht="12" x14ac:dyDescent="0.2">
      <c r="F250" s="198"/>
      <c r="G250" s="198"/>
      <c r="H250" s="198"/>
      <c r="I250" s="209"/>
      <c r="J250" s="209"/>
      <c r="K250" s="187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X250" s="235"/>
    </row>
    <row r="251" spans="5:24" s="206" customFormat="1" ht="12" x14ac:dyDescent="0.2">
      <c r="F251" s="198"/>
      <c r="G251" s="198"/>
      <c r="H251" s="198"/>
      <c r="I251" s="209"/>
      <c r="J251" s="209"/>
      <c r="K251" s="187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X251" s="235"/>
    </row>
    <row r="252" spans="5:24" s="206" customFormat="1" ht="12" x14ac:dyDescent="0.2">
      <c r="E252" s="204"/>
      <c r="F252" s="198"/>
      <c r="G252" s="198"/>
      <c r="H252" s="198"/>
      <c r="I252" s="209"/>
      <c r="J252" s="209"/>
      <c r="K252" s="187"/>
      <c r="L252" s="220"/>
      <c r="M252" s="220"/>
      <c r="N252" s="220"/>
      <c r="O252" s="235"/>
      <c r="P252" s="220"/>
      <c r="Q252" s="235"/>
      <c r="R252" s="220"/>
      <c r="S252" s="235"/>
      <c r="T252" s="220"/>
      <c r="U252" s="220"/>
      <c r="V252" s="220"/>
      <c r="W252" s="220"/>
      <c r="X252" s="235"/>
    </row>
    <row r="253" spans="5:24" s="206" customFormat="1" ht="12" x14ac:dyDescent="0.2">
      <c r="F253" s="198"/>
      <c r="G253" s="198"/>
      <c r="H253" s="198"/>
      <c r="I253" s="209"/>
      <c r="J253" s="209"/>
      <c r="K253" s="187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X253" s="235"/>
    </row>
    <row r="254" spans="5:24" s="206" customFormat="1" ht="12" x14ac:dyDescent="0.2">
      <c r="F254" s="198"/>
      <c r="G254" s="198"/>
      <c r="H254" s="198"/>
      <c r="I254" s="209"/>
      <c r="J254" s="209"/>
      <c r="K254" s="187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X254" s="235"/>
    </row>
    <row r="255" spans="5:24" s="206" customFormat="1" ht="12" x14ac:dyDescent="0.2">
      <c r="F255" s="198"/>
      <c r="G255" s="198"/>
      <c r="H255" s="198"/>
      <c r="I255" s="209"/>
      <c r="J255" s="209"/>
      <c r="K255" s="187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X255" s="235"/>
    </row>
    <row r="256" spans="5:24" s="206" customFormat="1" ht="12" x14ac:dyDescent="0.2">
      <c r="F256" s="198"/>
      <c r="G256" s="198"/>
      <c r="H256" s="198"/>
      <c r="I256" s="209"/>
      <c r="J256" s="209"/>
      <c r="K256" s="187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X256" s="235"/>
    </row>
    <row r="257" spans="5:24" s="206" customFormat="1" ht="12" x14ac:dyDescent="0.2">
      <c r="F257" s="198"/>
      <c r="G257" s="198"/>
      <c r="H257" s="198"/>
      <c r="I257" s="209"/>
      <c r="J257" s="209"/>
      <c r="K257" s="187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X257" s="235"/>
    </row>
    <row r="258" spans="5:24" s="206" customFormat="1" ht="12" x14ac:dyDescent="0.2">
      <c r="F258" s="198"/>
      <c r="G258" s="198"/>
      <c r="H258" s="198"/>
      <c r="I258" s="209"/>
      <c r="J258" s="209"/>
      <c r="K258" s="187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X258" s="235"/>
    </row>
    <row r="259" spans="5:24" s="206" customFormat="1" ht="12" x14ac:dyDescent="0.2">
      <c r="F259" s="198"/>
      <c r="G259" s="198"/>
      <c r="H259" s="198"/>
      <c r="I259" s="209"/>
      <c r="J259" s="209"/>
      <c r="K259" s="187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X259" s="235"/>
    </row>
    <row r="260" spans="5:24" s="206" customFormat="1" ht="12" x14ac:dyDescent="0.2">
      <c r="F260" s="198"/>
      <c r="G260" s="198"/>
      <c r="H260" s="198"/>
      <c r="I260" s="209"/>
      <c r="J260" s="209"/>
      <c r="K260" s="187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X260" s="235"/>
    </row>
    <row r="261" spans="5:24" s="206" customFormat="1" ht="12" x14ac:dyDescent="0.2">
      <c r="F261" s="198"/>
      <c r="G261" s="198"/>
      <c r="H261" s="198"/>
      <c r="I261" s="209"/>
      <c r="J261" s="209"/>
      <c r="K261" s="187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X261" s="235"/>
    </row>
    <row r="262" spans="5:24" s="206" customFormat="1" ht="12" x14ac:dyDescent="0.2">
      <c r="F262" s="198"/>
      <c r="G262" s="198"/>
      <c r="H262" s="198"/>
      <c r="I262" s="209"/>
      <c r="J262" s="209"/>
      <c r="K262" s="187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X262" s="235"/>
    </row>
    <row r="263" spans="5:24" s="206" customFormat="1" ht="12" x14ac:dyDescent="0.2">
      <c r="F263" s="198"/>
      <c r="G263" s="198"/>
      <c r="H263" s="198"/>
      <c r="I263" s="209"/>
      <c r="J263" s="209"/>
      <c r="K263" s="187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X263" s="235"/>
    </row>
    <row r="264" spans="5:24" s="206" customFormat="1" ht="12" x14ac:dyDescent="0.2">
      <c r="F264" s="198"/>
      <c r="G264" s="198"/>
      <c r="H264" s="198"/>
      <c r="I264" s="209"/>
      <c r="J264" s="209"/>
      <c r="K264" s="187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X264" s="235"/>
    </row>
    <row r="265" spans="5:24" s="206" customFormat="1" ht="12" x14ac:dyDescent="0.2">
      <c r="F265" s="198"/>
      <c r="G265" s="198"/>
      <c r="H265" s="198"/>
      <c r="I265" s="209"/>
      <c r="J265" s="209"/>
      <c r="K265" s="187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X265" s="235"/>
    </row>
    <row r="266" spans="5:24" s="206" customFormat="1" ht="12" x14ac:dyDescent="0.2">
      <c r="F266" s="198"/>
      <c r="G266" s="198"/>
      <c r="H266" s="198"/>
      <c r="I266" s="209"/>
      <c r="J266" s="209"/>
      <c r="K266" s="187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X266" s="235"/>
    </row>
    <row r="267" spans="5:24" s="206" customFormat="1" ht="12" x14ac:dyDescent="0.2">
      <c r="F267" s="198"/>
      <c r="G267" s="198"/>
      <c r="H267" s="198"/>
      <c r="I267" s="209"/>
      <c r="J267" s="209"/>
      <c r="K267" s="187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X267" s="235"/>
    </row>
    <row r="268" spans="5:24" s="206" customFormat="1" ht="12" x14ac:dyDescent="0.2">
      <c r="F268" s="198"/>
      <c r="G268" s="198"/>
      <c r="H268" s="198"/>
      <c r="I268" s="209"/>
      <c r="J268" s="209"/>
      <c r="K268" s="187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X268" s="235"/>
    </row>
    <row r="269" spans="5:24" s="206" customFormat="1" ht="12" x14ac:dyDescent="0.2">
      <c r="E269" s="204"/>
      <c r="F269" s="198"/>
      <c r="G269" s="198"/>
      <c r="H269" s="198"/>
      <c r="I269" s="209"/>
      <c r="J269" s="209"/>
      <c r="K269" s="187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X269" s="235"/>
    </row>
    <row r="270" spans="5:24" s="206" customFormat="1" ht="12" x14ac:dyDescent="0.2">
      <c r="E270" s="204"/>
      <c r="F270" s="198"/>
      <c r="G270" s="198"/>
      <c r="H270" s="198"/>
      <c r="I270" s="209"/>
      <c r="J270" s="209"/>
      <c r="K270" s="187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X270" s="235"/>
    </row>
    <row r="271" spans="5:24" s="206" customFormat="1" ht="12" x14ac:dyDescent="0.2">
      <c r="E271" s="204"/>
      <c r="F271" s="198"/>
      <c r="G271" s="198"/>
      <c r="H271" s="198"/>
      <c r="I271" s="209"/>
      <c r="J271" s="209"/>
      <c r="K271" s="187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X271" s="235"/>
    </row>
    <row r="272" spans="5:24" s="206" customFormat="1" ht="12" x14ac:dyDescent="0.2">
      <c r="E272" s="204"/>
      <c r="F272" s="198"/>
      <c r="G272" s="198"/>
      <c r="H272" s="198"/>
      <c r="I272" s="209"/>
      <c r="J272" s="209"/>
      <c r="K272" s="187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X272" s="235"/>
    </row>
    <row r="273" spans="5:24" s="206" customFormat="1" ht="12" x14ac:dyDescent="0.2">
      <c r="E273" s="204"/>
      <c r="F273" s="198"/>
      <c r="G273" s="198"/>
      <c r="H273" s="198"/>
      <c r="I273" s="209"/>
      <c r="J273" s="209"/>
      <c r="K273" s="187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X273" s="235"/>
    </row>
    <row r="274" spans="5:24" s="206" customFormat="1" ht="12" x14ac:dyDescent="0.2">
      <c r="E274" s="204"/>
      <c r="F274" s="198"/>
      <c r="G274" s="198"/>
      <c r="H274" s="198"/>
      <c r="I274" s="209"/>
      <c r="J274" s="209"/>
      <c r="K274" s="187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X274" s="235"/>
    </row>
    <row r="275" spans="5:24" s="206" customFormat="1" ht="12" x14ac:dyDescent="0.2">
      <c r="E275" s="204"/>
      <c r="F275" s="198"/>
      <c r="G275" s="198"/>
      <c r="H275" s="198"/>
      <c r="I275" s="209"/>
      <c r="J275" s="209"/>
      <c r="K275" s="187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X275" s="235"/>
    </row>
    <row r="276" spans="5:24" s="206" customFormat="1" ht="12" x14ac:dyDescent="0.2">
      <c r="E276" s="204"/>
      <c r="F276" s="198"/>
      <c r="G276" s="198"/>
      <c r="H276" s="198"/>
      <c r="I276" s="209"/>
      <c r="J276" s="209"/>
      <c r="K276" s="187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X276" s="235"/>
    </row>
    <row r="277" spans="5:24" s="206" customFormat="1" ht="12" x14ac:dyDescent="0.2">
      <c r="E277" s="204"/>
      <c r="F277" s="198"/>
      <c r="G277" s="198"/>
      <c r="H277" s="198"/>
      <c r="I277" s="209"/>
      <c r="J277" s="209"/>
      <c r="K277" s="187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X277" s="235"/>
    </row>
    <row r="278" spans="5:24" s="206" customFormat="1" ht="12" x14ac:dyDescent="0.2">
      <c r="E278" s="204"/>
      <c r="F278" s="198"/>
      <c r="G278" s="198"/>
      <c r="H278" s="198"/>
      <c r="I278" s="209"/>
      <c r="J278" s="209"/>
      <c r="K278" s="187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X278" s="235"/>
    </row>
    <row r="279" spans="5:24" s="206" customFormat="1" ht="12" x14ac:dyDescent="0.2">
      <c r="E279" s="204"/>
      <c r="F279" s="198"/>
      <c r="G279" s="198"/>
      <c r="H279" s="198"/>
      <c r="I279" s="209"/>
      <c r="J279" s="209"/>
      <c r="K279" s="187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X279" s="235"/>
    </row>
    <row r="280" spans="5:24" s="206" customFormat="1" ht="12" x14ac:dyDescent="0.2">
      <c r="E280" s="204"/>
      <c r="F280" s="198"/>
      <c r="G280" s="198"/>
      <c r="H280" s="198"/>
      <c r="I280" s="209"/>
      <c r="J280" s="209"/>
      <c r="K280" s="187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X280" s="235"/>
    </row>
    <row r="281" spans="5:24" s="206" customFormat="1" ht="12" x14ac:dyDescent="0.2">
      <c r="E281" s="204"/>
      <c r="F281" s="198"/>
      <c r="G281" s="198"/>
      <c r="H281" s="198"/>
      <c r="I281" s="209"/>
      <c r="J281" s="209"/>
      <c r="K281" s="187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X281" s="235"/>
    </row>
    <row r="282" spans="5:24" s="206" customFormat="1" ht="12" x14ac:dyDescent="0.2">
      <c r="E282" s="204"/>
      <c r="F282" s="198"/>
      <c r="G282" s="198"/>
      <c r="H282" s="198"/>
      <c r="I282" s="209"/>
      <c r="J282" s="209"/>
      <c r="K282" s="187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X282" s="235"/>
    </row>
    <row r="283" spans="5:24" s="206" customFormat="1" ht="12" x14ac:dyDescent="0.2">
      <c r="E283" s="204"/>
      <c r="F283" s="198"/>
      <c r="G283" s="198"/>
      <c r="H283" s="198"/>
      <c r="I283" s="209"/>
      <c r="J283" s="209"/>
      <c r="K283" s="187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X283" s="235"/>
    </row>
    <row r="284" spans="5:24" s="206" customFormat="1" ht="12" x14ac:dyDescent="0.2">
      <c r="E284" s="204"/>
      <c r="F284" s="198"/>
      <c r="G284" s="198"/>
      <c r="H284" s="198"/>
      <c r="K284" s="187"/>
      <c r="X284" s="235"/>
    </row>
    <row r="285" spans="5:24" s="206" customFormat="1" ht="12" x14ac:dyDescent="0.2">
      <c r="E285" s="204"/>
      <c r="F285" s="198"/>
      <c r="G285" s="198"/>
      <c r="H285" s="198"/>
      <c r="I285" s="209"/>
      <c r="J285" s="209"/>
      <c r="K285" s="187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35"/>
    </row>
    <row r="286" spans="5:24" s="206" customFormat="1" ht="12" x14ac:dyDescent="0.2">
      <c r="F286" s="198"/>
      <c r="G286" s="198"/>
      <c r="H286" s="198"/>
      <c r="I286" s="209"/>
      <c r="J286" s="209"/>
      <c r="K286" s="187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35"/>
    </row>
    <row r="287" spans="5:24" s="206" customFormat="1" ht="12" x14ac:dyDescent="0.2">
      <c r="F287" s="198"/>
      <c r="G287" s="198"/>
      <c r="H287" s="198"/>
      <c r="I287" s="209"/>
      <c r="J287" s="209"/>
      <c r="K287" s="187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35"/>
    </row>
    <row r="288" spans="5:24" s="206" customFormat="1" ht="12" x14ac:dyDescent="0.2">
      <c r="F288" s="198"/>
      <c r="G288" s="198"/>
      <c r="H288" s="198"/>
      <c r="I288" s="209"/>
      <c r="J288" s="209"/>
      <c r="K288" s="187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35"/>
    </row>
    <row r="289" spans="6:24" s="206" customFormat="1" ht="12" x14ac:dyDescent="0.2">
      <c r="F289" s="198"/>
      <c r="G289" s="198"/>
      <c r="H289" s="198"/>
      <c r="I289" s="209"/>
      <c r="J289" s="209"/>
      <c r="K289" s="187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35"/>
    </row>
    <row r="290" spans="6:24" s="206" customFormat="1" ht="12" x14ac:dyDescent="0.2">
      <c r="F290" s="198"/>
      <c r="G290" s="198"/>
      <c r="H290" s="198"/>
      <c r="I290" s="209"/>
      <c r="J290" s="209"/>
      <c r="K290" s="187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35"/>
    </row>
    <row r="291" spans="6:24" s="206" customFormat="1" ht="12" x14ac:dyDescent="0.2">
      <c r="F291" s="198"/>
      <c r="G291" s="198"/>
      <c r="H291" s="198"/>
      <c r="I291" s="209"/>
      <c r="J291" s="209"/>
      <c r="K291" s="187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35"/>
    </row>
    <row r="292" spans="6:24" s="206" customFormat="1" ht="12" x14ac:dyDescent="0.2">
      <c r="F292" s="198"/>
      <c r="G292" s="198"/>
      <c r="H292" s="198"/>
      <c r="I292" s="209"/>
      <c r="J292" s="209"/>
      <c r="K292" s="187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35"/>
    </row>
    <row r="293" spans="6:24" s="206" customFormat="1" ht="12" x14ac:dyDescent="0.2">
      <c r="F293" s="198"/>
      <c r="G293" s="198"/>
      <c r="H293" s="198"/>
      <c r="I293" s="209"/>
      <c r="J293" s="209"/>
      <c r="K293" s="187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35"/>
    </row>
    <row r="294" spans="6:24" s="206" customFormat="1" ht="12" x14ac:dyDescent="0.2">
      <c r="F294" s="198"/>
      <c r="G294" s="198"/>
      <c r="H294" s="198"/>
      <c r="I294" s="209"/>
      <c r="J294" s="209"/>
      <c r="K294" s="187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35"/>
    </row>
    <row r="295" spans="6:24" s="206" customFormat="1" ht="12" x14ac:dyDescent="0.2">
      <c r="F295" s="198"/>
      <c r="G295" s="198"/>
      <c r="H295" s="198"/>
      <c r="I295" s="209"/>
      <c r="J295" s="209"/>
      <c r="K295" s="187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35"/>
    </row>
    <row r="296" spans="6:24" s="206" customFormat="1" ht="12" x14ac:dyDescent="0.2">
      <c r="F296" s="198"/>
      <c r="G296" s="198"/>
      <c r="H296" s="198"/>
      <c r="I296" s="209"/>
      <c r="J296" s="209"/>
      <c r="K296" s="187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35"/>
    </row>
    <row r="297" spans="6:24" s="206" customFormat="1" ht="12" x14ac:dyDescent="0.2">
      <c r="F297" s="198"/>
      <c r="G297" s="198"/>
      <c r="H297" s="198"/>
      <c r="I297" s="209"/>
      <c r="J297" s="209"/>
      <c r="K297" s="187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35"/>
    </row>
    <row r="298" spans="6:24" s="206" customFormat="1" ht="12" x14ac:dyDescent="0.2">
      <c r="F298" s="198"/>
      <c r="G298" s="198"/>
      <c r="H298" s="198"/>
      <c r="I298" s="209"/>
      <c r="J298" s="209"/>
      <c r="K298" s="187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35"/>
    </row>
    <row r="299" spans="6:24" s="206" customFormat="1" ht="12" x14ac:dyDescent="0.2">
      <c r="F299" s="198"/>
      <c r="G299" s="198"/>
      <c r="H299" s="198"/>
      <c r="I299" s="209"/>
      <c r="J299" s="209"/>
      <c r="K299" s="187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35"/>
    </row>
    <row r="300" spans="6:24" s="206" customFormat="1" ht="12" x14ac:dyDescent="0.2">
      <c r="F300" s="198"/>
      <c r="G300" s="198"/>
      <c r="H300" s="198"/>
      <c r="I300" s="209"/>
      <c r="J300" s="209"/>
      <c r="K300" s="187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35"/>
    </row>
    <row r="301" spans="6:24" s="206" customFormat="1" ht="12" x14ac:dyDescent="0.2">
      <c r="F301" s="198"/>
      <c r="G301" s="198"/>
      <c r="H301" s="198"/>
      <c r="I301" s="209"/>
      <c r="J301" s="209"/>
      <c r="K301" s="187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35"/>
    </row>
    <row r="302" spans="6:24" s="206" customFormat="1" ht="12" x14ac:dyDescent="0.2">
      <c r="F302" s="198"/>
      <c r="G302" s="198"/>
      <c r="H302" s="198"/>
      <c r="I302" s="209"/>
      <c r="J302" s="209"/>
      <c r="K302" s="187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35"/>
    </row>
    <row r="303" spans="6:24" s="206" customFormat="1" ht="12" x14ac:dyDescent="0.2">
      <c r="F303" s="198"/>
      <c r="G303" s="198"/>
      <c r="H303" s="198"/>
      <c r="I303" s="209"/>
      <c r="J303" s="209"/>
      <c r="K303" s="187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35"/>
    </row>
    <row r="304" spans="6:24" s="206" customFormat="1" ht="12" x14ac:dyDescent="0.2">
      <c r="F304" s="198"/>
      <c r="G304" s="198"/>
      <c r="H304" s="198"/>
      <c r="I304" s="209"/>
      <c r="J304" s="209"/>
      <c r="K304" s="187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35"/>
    </row>
    <row r="305" spans="6:24" s="206" customFormat="1" ht="12" x14ac:dyDescent="0.2">
      <c r="F305" s="198"/>
      <c r="G305" s="198"/>
      <c r="H305" s="198"/>
      <c r="I305" s="209"/>
      <c r="J305" s="209"/>
      <c r="K305" s="187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35"/>
    </row>
    <row r="306" spans="6:24" s="206" customFormat="1" ht="12" x14ac:dyDescent="0.2">
      <c r="F306" s="198"/>
      <c r="G306" s="198"/>
      <c r="H306" s="198"/>
      <c r="I306" s="209"/>
      <c r="J306" s="209"/>
      <c r="K306" s="187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35"/>
    </row>
    <row r="307" spans="6:24" s="206" customFormat="1" ht="12" x14ac:dyDescent="0.2">
      <c r="F307" s="198"/>
      <c r="G307" s="198"/>
      <c r="H307" s="198"/>
      <c r="I307" s="209"/>
      <c r="J307" s="209"/>
      <c r="K307" s="187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35"/>
    </row>
    <row r="308" spans="6:24" s="206" customFormat="1" ht="12" x14ac:dyDescent="0.2">
      <c r="F308" s="198"/>
      <c r="G308" s="198"/>
      <c r="H308" s="198"/>
      <c r="I308" s="209"/>
      <c r="J308" s="209"/>
      <c r="K308" s="187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35"/>
    </row>
    <row r="309" spans="6:24" s="206" customFormat="1" ht="12" x14ac:dyDescent="0.2">
      <c r="F309" s="198"/>
      <c r="G309" s="198"/>
      <c r="H309" s="198"/>
      <c r="I309" s="209"/>
      <c r="J309" s="209"/>
      <c r="K309" s="187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35"/>
    </row>
    <row r="310" spans="6:24" s="206" customFormat="1" ht="12" x14ac:dyDescent="0.2">
      <c r="F310" s="198"/>
      <c r="G310" s="198"/>
      <c r="H310" s="198"/>
      <c r="I310" s="209"/>
      <c r="J310" s="209"/>
      <c r="K310" s="187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35"/>
    </row>
    <row r="311" spans="6:24" s="206" customFormat="1" ht="12" x14ac:dyDescent="0.2">
      <c r="F311" s="198"/>
      <c r="G311" s="198"/>
      <c r="H311" s="198"/>
      <c r="I311" s="209"/>
      <c r="J311" s="209"/>
      <c r="K311" s="187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35"/>
    </row>
    <row r="312" spans="6:24" s="206" customFormat="1" ht="12" x14ac:dyDescent="0.2">
      <c r="F312" s="198"/>
      <c r="G312" s="198"/>
      <c r="H312" s="198"/>
      <c r="I312" s="209"/>
      <c r="J312" s="209"/>
      <c r="K312" s="187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35"/>
    </row>
    <row r="313" spans="6:24" s="206" customFormat="1" ht="12" x14ac:dyDescent="0.2">
      <c r="F313" s="198"/>
      <c r="G313" s="198"/>
      <c r="H313" s="198"/>
      <c r="I313" s="209"/>
      <c r="J313" s="209"/>
      <c r="K313" s="187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35"/>
    </row>
    <row r="314" spans="6:24" s="206" customFormat="1" ht="12" x14ac:dyDescent="0.2">
      <c r="F314" s="198"/>
      <c r="G314" s="198"/>
      <c r="H314" s="198"/>
      <c r="I314" s="209"/>
      <c r="J314" s="209"/>
      <c r="K314" s="187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35"/>
    </row>
    <row r="315" spans="6:24" s="206" customFormat="1" ht="12" x14ac:dyDescent="0.2">
      <c r="F315" s="198"/>
      <c r="G315" s="198"/>
      <c r="H315" s="198"/>
      <c r="I315" s="209"/>
      <c r="J315" s="209"/>
      <c r="K315" s="187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35"/>
    </row>
    <row r="316" spans="6:24" s="206" customFormat="1" ht="12" x14ac:dyDescent="0.2">
      <c r="F316" s="198"/>
      <c r="G316" s="198"/>
      <c r="H316" s="198"/>
      <c r="I316" s="209"/>
      <c r="J316" s="209"/>
      <c r="K316" s="187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35"/>
    </row>
    <row r="317" spans="6:24" s="206" customFormat="1" ht="12" x14ac:dyDescent="0.2">
      <c r="F317" s="198"/>
      <c r="G317" s="198"/>
      <c r="H317" s="198"/>
      <c r="I317" s="209"/>
      <c r="J317" s="209"/>
      <c r="K317" s="187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35"/>
    </row>
    <row r="318" spans="6:24" s="206" customFormat="1" ht="12" x14ac:dyDescent="0.2">
      <c r="F318" s="198"/>
      <c r="G318" s="198"/>
      <c r="H318" s="198"/>
      <c r="I318" s="209"/>
      <c r="J318" s="209"/>
      <c r="K318" s="187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35"/>
    </row>
    <row r="319" spans="6:24" s="206" customFormat="1" ht="12" x14ac:dyDescent="0.2">
      <c r="F319" s="198"/>
      <c r="G319" s="198"/>
      <c r="H319" s="198"/>
      <c r="I319" s="209"/>
      <c r="J319" s="209"/>
      <c r="K319" s="187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35"/>
    </row>
    <row r="320" spans="6:24" s="206" customFormat="1" ht="12" x14ac:dyDescent="0.2">
      <c r="F320" s="198"/>
      <c r="G320" s="198"/>
      <c r="H320" s="198"/>
      <c r="I320" s="209"/>
      <c r="J320" s="209"/>
      <c r="K320" s="187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35"/>
    </row>
    <row r="321" spans="1:242" s="206" customFormat="1" ht="12" x14ac:dyDescent="0.2">
      <c r="F321" s="198"/>
      <c r="G321" s="198"/>
      <c r="H321" s="198"/>
      <c r="I321" s="209"/>
      <c r="J321" s="209"/>
      <c r="K321" s="187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35"/>
    </row>
    <row r="322" spans="1:242" s="206" customFormat="1" ht="12" x14ac:dyDescent="0.2">
      <c r="F322" s="198"/>
      <c r="G322" s="198"/>
      <c r="H322" s="198"/>
      <c r="I322" s="209"/>
      <c r="J322" s="209"/>
      <c r="K322" s="187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35"/>
    </row>
    <row r="323" spans="1:242" s="206" customFormat="1" ht="12" x14ac:dyDescent="0.2">
      <c r="F323" s="198"/>
      <c r="G323" s="198"/>
      <c r="H323" s="198"/>
      <c r="I323" s="209"/>
      <c r="J323" s="209"/>
      <c r="K323" s="187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35"/>
    </row>
    <row r="324" spans="1:242" s="206" customFormat="1" ht="12" x14ac:dyDescent="0.2">
      <c r="F324" s="198"/>
      <c r="G324" s="198"/>
      <c r="H324" s="198"/>
      <c r="I324" s="209"/>
      <c r="J324" s="209"/>
      <c r="K324" s="187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35"/>
    </row>
    <row r="325" spans="1:242" s="206" customFormat="1" ht="12" x14ac:dyDescent="0.2">
      <c r="F325" s="198"/>
      <c r="G325" s="198"/>
      <c r="H325" s="198"/>
      <c r="I325" s="209"/>
      <c r="J325" s="209"/>
      <c r="K325" s="187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35"/>
    </row>
    <row r="326" spans="1:242" s="206" customFormat="1" ht="12" x14ac:dyDescent="0.2">
      <c r="F326" s="198"/>
      <c r="G326" s="198"/>
      <c r="H326" s="198"/>
      <c r="I326" s="209"/>
      <c r="J326" s="209"/>
      <c r="K326" s="187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35"/>
    </row>
    <row r="327" spans="1:242" s="206" customFormat="1" ht="12" x14ac:dyDescent="0.2">
      <c r="F327" s="198"/>
      <c r="G327" s="198"/>
      <c r="H327" s="198"/>
      <c r="I327" s="209"/>
      <c r="J327" s="209"/>
      <c r="K327" s="187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35"/>
    </row>
    <row r="328" spans="1:242" s="206" customFormat="1" ht="12" x14ac:dyDescent="0.2">
      <c r="F328" s="198"/>
      <c r="G328" s="198"/>
      <c r="H328" s="198"/>
      <c r="I328" s="209"/>
      <c r="J328" s="209"/>
      <c r="K328" s="187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35"/>
    </row>
    <row r="329" spans="1:242" s="206" customFormat="1" ht="12" x14ac:dyDescent="0.2">
      <c r="F329" s="198"/>
      <c r="G329" s="198"/>
      <c r="H329" s="198"/>
      <c r="I329" s="209"/>
      <c r="J329" s="209"/>
      <c r="K329" s="187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35"/>
    </row>
    <row r="330" spans="1:242" s="206" customFormat="1" ht="12" x14ac:dyDescent="0.2">
      <c r="F330" s="198"/>
      <c r="G330" s="198"/>
      <c r="H330" s="198"/>
      <c r="I330" s="209"/>
      <c r="J330" s="209"/>
      <c r="K330" s="187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35"/>
    </row>
    <row r="331" spans="1:242" s="206" customFormat="1" ht="12" x14ac:dyDescent="0.2">
      <c r="F331" s="198"/>
      <c r="G331" s="198"/>
      <c r="H331" s="198"/>
      <c r="I331" s="209"/>
      <c r="J331" s="209"/>
      <c r="K331" s="187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35"/>
    </row>
    <row r="332" spans="1:242" s="206" customFormat="1" ht="12" x14ac:dyDescent="0.2">
      <c r="F332" s="198"/>
      <c r="G332" s="198"/>
      <c r="H332" s="198"/>
      <c r="I332" s="209"/>
      <c r="J332" s="209"/>
      <c r="K332" s="187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35"/>
    </row>
    <row r="333" spans="1:242" s="206" customFormat="1" ht="12" x14ac:dyDescent="0.2">
      <c r="A333" s="185"/>
      <c r="B333" s="185"/>
      <c r="C333" s="185"/>
      <c r="D333" s="185"/>
      <c r="E333" s="205"/>
      <c r="F333" s="226"/>
      <c r="G333" s="226"/>
      <c r="H333" s="226"/>
      <c r="I333" s="187"/>
      <c r="J333" s="187"/>
      <c r="K333" s="187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85"/>
      <c r="AV333" s="185"/>
      <c r="AW333" s="185"/>
      <c r="AX333" s="185"/>
      <c r="AY333" s="185"/>
      <c r="AZ333" s="185"/>
      <c r="BA333" s="185"/>
      <c r="BB333" s="185"/>
      <c r="BC333" s="185"/>
      <c r="BD333" s="185"/>
      <c r="BE333" s="185"/>
      <c r="BF333" s="185"/>
      <c r="BG333" s="185"/>
      <c r="BH333" s="185"/>
      <c r="BI333" s="185"/>
      <c r="BJ333" s="185"/>
      <c r="BK333" s="185"/>
      <c r="BL333" s="185"/>
      <c r="BM333" s="185"/>
      <c r="BN333" s="185"/>
      <c r="BO333" s="185"/>
      <c r="BP333" s="185"/>
      <c r="BQ333" s="185"/>
      <c r="BR333" s="185"/>
      <c r="BS333" s="185"/>
      <c r="BT333" s="185"/>
      <c r="BU333" s="185"/>
      <c r="BV333" s="185"/>
      <c r="BW333" s="185"/>
      <c r="BX333" s="185"/>
      <c r="BY333" s="185"/>
      <c r="BZ333" s="185"/>
      <c r="CA333" s="185"/>
      <c r="CB333" s="185"/>
      <c r="CC333" s="185"/>
      <c r="CD333" s="185"/>
      <c r="CE333" s="185"/>
      <c r="CF333" s="185"/>
      <c r="CG333" s="185"/>
      <c r="CH333" s="185"/>
      <c r="CI333" s="185"/>
      <c r="CJ333" s="185"/>
      <c r="CK333" s="185"/>
      <c r="CL333" s="185"/>
      <c r="CM333" s="185"/>
      <c r="CN333" s="185"/>
      <c r="CO333" s="185"/>
      <c r="CP333" s="185"/>
      <c r="CQ333" s="185"/>
      <c r="CR333" s="185"/>
      <c r="CS333" s="185"/>
      <c r="CT333" s="185"/>
      <c r="CU333" s="185"/>
      <c r="CV333" s="185"/>
      <c r="CW333" s="185"/>
      <c r="CX333" s="185"/>
      <c r="CY333" s="185"/>
      <c r="CZ333" s="185"/>
      <c r="DA333" s="185"/>
      <c r="DB333" s="185"/>
      <c r="DC333" s="185"/>
      <c r="DD333" s="185"/>
      <c r="DE333" s="185"/>
      <c r="DF333" s="185"/>
      <c r="DG333" s="185"/>
      <c r="DH333" s="185"/>
      <c r="DI333" s="185"/>
      <c r="DJ333" s="185"/>
      <c r="DK333" s="185"/>
      <c r="DL333" s="185"/>
      <c r="DM333" s="185"/>
      <c r="DN333" s="185"/>
      <c r="DO333" s="185"/>
      <c r="DP333" s="185"/>
      <c r="DQ333" s="185"/>
      <c r="DR333" s="185"/>
      <c r="DS333" s="185"/>
      <c r="DT333" s="185"/>
      <c r="DU333" s="185"/>
      <c r="DV333" s="185"/>
      <c r="DW333" s="185"/>
      <c r="DX333" s="185"/>
      <c r="DY333" s="185"/>
      <c r="DZ333" s="185"/>
      <c r="EA333" s="185"/>
      <c r="EB333" s="185"/>
      <c r="EC333" s="185"/>
      <c r="ED333" s="185"/>
      <c r="EE333" s="185"/>
      <c r="EF333" s="185"/>
      <c r="EG333" s="185"/>
      <c r="EH333" s="185"/>
      <c r="EI333" s="185"/>
      <c r="EJ333" s="185"/>
      <c r="EK333" s="185"/>
      <c r="EL333" s="185"/>
      <c r="EM333" s="185"/>
      <c r="EN333" s="185"/>
      <c r="EO333" s="185"/>
      <c r="EP333" s="185"/>
      <c r="EQ333" s="185"/>
      <c r="ER333" s="185"/>
      <c r="ES333" s="185"/>
      <c r="ET333" s="185"/>
      <c r="EU333" s="185"/>
      <c r="EV333" s="185"/>
      <c r="EW333" s="185"/>
      <c r="EX333" s="185"/>
      <c r="EY333" s="185"/>
      <c r="EZ333" s="185"/>
      <c r="FA333" s="185"/>
      <c r="FB333" s="185"/>
      <c r="FC333" s="185"/>
      <c r="FD333" s="185"/>
      <c r="FE333" s="185"/>
      <c r="FF333" s="185"/>
      <c r="FG333" s="185"/>
      <c r="FH333" s="185"/>
      <c r="FI333" s="185"/>
      <c r="FJ333" s="185"/>
      <c r="FK333" s="185"/>
      <c r="FL333" s="185"/>
      <c r="FM333" s="185"/>
      <c r="FN333" s="185"/>
      <c r="FO333" s="185"/>
      <c r="FP333" s="185"/>
      <c r="FQ333" s="185"/>
      <c r="FR333" s="185"/>
      <c r="FS333" s="185"/>
      <c r="FT333" s="185"/>
      <c r="FU333" s="185"/>
      <c r="FV333" s="185"/>
      <c r="FW333" s="185"/>
      <c r="FX333" s="185"/>
      <c r="FY333" s="185"/>
      <c r="FZ333" s="185"/>
      <c r="GA333" s="185"/>
      <c r="GB333" s="185"/>
      <c r="GC333" s="185"/>
      <c r="GD333" s="185"/>
      <c r="GE333" s="185"/>
      <c r="GF333" s="185"/>
      <c r="GG333" s="185"/>
      <c r="GH333" s="185"/>
      <c r="GI333" s="185"/>
      <c r="GJ333" s="185"/>
      <c r="GK333" s="185"/>
      <c r="GL333" s="185"/>
      <c r="GM333" s="185"/>
      <c r="GN333" s="185"/>
      <c r="GO333" s="185"/>
      <c r="GP333" s="185"/>
      <c r="GQ333" s="185"/>
      <c r="GR333" s="185"/>
      <c r="GS333" s="185"/>
      <c r="GT333" s="185"/>
      <c r="GU333" s="185"/>
      <c r="GV333" s="185"/>
      <c r="GW333" s="185"/>
      <c r="GX333" s="185"/>
      <c r="GY333" s="185"/>
      <c r="GZ333" s="185"/>
      <c r="HA333" s="185"/>
      <c r="HB333" s="185"/>
      <c r="HC333" s="185"/>
      <c r="HD333" s="185"/>
      <c r="HE333" s="185"/>
      <c r="HF333" s="185"/>
      <c r="HG333" s="185"/>
      <c r="HH333" s="185"/>
      <c r="HI333" s="185"/>
      <c r="HJ333" s="185"/>
      <c r="HK333" s="185"/>
      <c r="HL333" s="185"/>
      <c r="HM333" s="185"/>
      <c r="HN333" s="185"/>
      <c r="HO333" s="185"/>
      <c r="HP333" s="185"/>
      <c r="HQ333" s="185"/>
      <c r="HR333" s="185"/>
      <c r="HS333" s="185"/>
      <c r="HT333" s="185"/>
      <c r="HU333" s="185"/>
      <c r="HV333" s="185"/>
      <c r="HW333" s="185"/>
      <c r="HX333" s="185"/>
      <c r="HY333" s="185"/>
      <c r="HZ333" s="185"/>
      <c r="IA333" s="185"/>
      <c r="IB333" s="185"/>
      <c r="IC333" s="185"/>
      <c r="ID333" s="185"/>
      <c r="IE333" s="185"/>
      <c r="IF333" s="185"/>
      <c r="IG333" s="185"/>
      <c r="IH333" s="185"/>
    </row>
    <row r="334" spans="1:242" s="206" customFormat="1" ht="12" x14ac:dyDescent="0.2">
      <c r="E334" s="204"/>
      <c r="F334" s="198"/>
      <c r="G334" s="198"/>
      <c r="H334" s="198"/>
      <c r="I334" s="209"/>
      <c r="J334" s="209"/>
      <c r="K334" s="187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</row>
    <row r="335" spans="1:242" s="206" customFormat="1" ht="12" x14ac:dyDescent="0.2">
      <c r="E335" s="198"/>
      <c r="F335" s="198"/>
      <c r="G335" s="198"/>
      <c r="H335" s="198"/>
      <c r="I335" s="209"/>
      <c r="J335" s="209"/>
      <c r="K335" s="187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</row>
    <row r="336" spans="1:242" s="206" customFormat="1" ht="12" x14ac:dyDescent="0.2">
      <c r="E336" s="227"/>
      <c r="F336" s="198"/>
      <c r="G336" s="198"/>
      <c r="H336" s="198"/>
      <c r="I336" s="209"/>
      <c r="J336" s="209"/>
      <c r="K336" s="187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</row>
    <row r="337" spans="5:22" s="206" customFormat="1" ht="12" x14ac:dyDescent="0.2">
      <c r="E337" s="227"/>
      <c r="F337" s="198"/>
      <c r="G337" s="198"/>
      <c r="H337" s="198"/>
      <c r="I337" s="209"/>
      <c r="J337" s="209"/>
      <c r="K337" s="187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</row>
    <row r="338" spans="5:22" s="206" customFormat="1" ht="12" x14ac:dyDescent="0.2">
      <c r="E338" s="227"/>
      <c r="F338" s="198"/>
      <c r="G338" s="198"/>
      <c r="H338" s="198"/>
      <c r="I338" s="209"/>
      <c r="J338" s="209"/>
      <c r="K338" s="187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</row>
    <row r="339" spans="5:22" s="206" customFormat="1" ht="12" x14ac:dyDescent="0.2">
      <c r="E339" s="227"/>
      <c r="F339" s="198"/>
      <c r="G339" s="198"/>
      <c r="H339" s="198"/>
      <c r="I339" s="209"/>
      <c r="J339" s="209"/>
      <c r="K339" s="187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</row>
    <row r="340" spans="5:22" s="206" customFormat="1" ht="12" x14ac:dyDescent="0.2">
      <c r="E340" s="227"/>
      <c r="F340" s="198"/>
      <c r="G340" s="198"/>
      <c r="H340" s="198"/>
      <c r="I340" s="209"/>
      <c r="J340" s="209"/>
      <c r="K340" s="187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</row>
    <row r="341" spans="5:22" s="206" customFormat="1" ht="12" x14ac:dyDescent="0.2">
      <c r="E341" s="227"/>
      <c r="F341" s="198"/>
      <c r="G341" s="198"/>
      <c r="H341" s="198"/>
      <c r="I341" s="209"/>
      <c r="J341" s="209"/>
      <c r="K341" s="187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</row>
    <row r="342" spans="5:22" s="206" customFormat="1" ht="12" x14ac:dyDescent="0.2">
      <c r="E342" s="227"/>
      <c r="F342" s="198"/>
      <c r="G342" s="198"/>
      <c r="H342" s="198"/>
      <c r="I342" s="209"/>
      <c r="J342" s="209"/>
      <c r="K342" s="187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</row>
    <row r="343" spans="5:22" s="206" customFormat="1" ht="12" x14ac:dyDescent="0.2">
      <c r="E343" s="227"/>
      <c r="F343" s="198"/>
      <c r="G343" s="198"/>
      <c r="H343" s="198"/>
      <c r="I343" s="209"/>
      <c r="J343" s="209"/>
      <c r="K343" s="187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</row>
    <row r="344" spans="5:22" s="206" customFormat="1" ht="12" x14ac:dyDescent="0.2">
      <c r="E344" s="227"/>
      <c r="F344" s="198"/>
      <c r="G344" s="198"/>
      <c r="H344" s="198"/>
      <c r="I344" s="209"/>
      <c r="J344" s="209"/>
      <c r="K344" s="187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</row>
    <row r="345" spans="5:22" s="206" customFormat="1" ht="12" x14ac:dyDescent="0.2">
      <c r="E345" s="227"/>
      <c r="F345" s="198"/>
      <c r="G345" s="198"/>
      <c r="H345" s="198"/>
      <c r="I345" s="209"/>
      <c r="J345" s="209"/>
      <c r="K345" s="187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</row>
    <row r="346" spans="5:22" s="206" customFormat="1" ht="12" x14ac:dyDescent="0.2">
      <c r="E346" s="227"/>
      <c r="F346" s="198"/>
      <c r="G346" s="198"/>
      <c r="H346" s="198"/>
      <c r="I346" s="209"/>
      <c r="J346" s="209"/>
      <c r="K346" s="187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</row>
    <row r="347" spans="5:22" s="206" customFormat="1" ht="12" x14ac:dyDescent="0.2">
      <c r="E347" s="227"/>
      <c r="F347" s="198"/>
      <c r="G347" s="198"/>
      <c r="H347" s="198"/>
      <c r="I347" s="209"/>
      <c r="J347" s="209"/>
      <c r="K347" s="187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</row>
    <row r="348" spans="5:22" s="206" customFormat="1" ht="12" x14ac:dyDescent="0.2">
      <c r="E348" s="227"/>
      <c r="F348" s="198"/>
      <c r="G348" s="198"/>
      <c r="H348" s="198"/>
      <c r="I348" s="209"/>
      <c r="J348" s="209"/>
      <c r="K348" s="187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</row>
    <row r="349" spans="5:22" s="206" customFormat="1" ht="12" x14ac:dyDescent="0.2">
      <c r="E349" s="227"/>
      <c r="F349" s="198"/>
      <c r="G349" s="198"/>
      <c r="H349" s="198"/>
      <c r="I349" s="209"/>
      <c r="J349" s="209"/>
      <c r="K349" s="187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</row>
    <row r="350" spans="5:22" s="206" customFormat="1" ht="12" x14ac:dyDescent="0.2">
      <c r="E350" s="227"/>
      <c r="F350" s="198"/>
      <c r="G350" s="198"/>
      <c r="H350" s="198"/>
      <c r="I350" s="209"/>
      <c r="J350" s="209"/>
      <c r="K350" s="187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</row>
    <row r="351" spans="5:22" s="206" customFormat="1" ht="12" x14ac:dyDescent="0.2">
      <c r="E351" s="227"/>
      <c r="F351" s="198"/>
      <c r="G351" s="198"/>
      <c r="H351" s="198"/>
      <c r="I351" s="209"/>
      <c r="J351" s="209"/>
      <c r="K351" s="187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</row>
    <row r="352" spans="5:22" s="206" customFormat="1" ht="12" x14ac:dyDescent="0.2">
      <c r="E352" s="227"/>
      <c r="F352" s="198"/>
      <c r="G352" s="198"/>
      <c r="H352" s="198"/>
      <c r="I352" s="209"/>
      <c r="J352" s="209"/>
      <c r="K352" s="187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</row>
    <row r="353" spans="5:22" s="206" customFormat="1" ht="12" x14ac:dyDescent="0.2">
      <c r="E353" s="227"/>
      <c r="F353" s="198"/>
      <c r="G353" s="198"/>
      <c r="H353" s="198"/>
      <c r="I353" s="209"/>
      <c r="J353" s="209"/>
      <c r="K353" s="187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</row>
    <row r="354" spans="5:22" s="206" customFormat="1" ht="12" x14ac:dyDescent="0.2">
      <c r="E354" s="227"/>
      <c r="F354" s="198"/>
      <c r="G354" s="198"/>
      <c r="H354" s="198"/>
      <c r="I354" s="209"/>
      <c r="J354" s="209"/>
      <c r="K354" s="187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</row>
    <row r="355" spans="5:22" s="206" customFormat="1" ht="12" x14ac:dyDescent="0.2">
      <c r="E355" s="227"/>
      <c r="F355" s="198"/>
      <c r="G355" s="198"/>
      <c r="H355" s="198"/>
      <c r="I355" s="209"/>
      <c r="J355" s="209"/>
      <c r="K355" s="187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</row>
    <row r="356" spans="5:22" s="206" customFormat="1" ht="12" x14ac:dyDescent="0.2">
      <c r="E356" s="227"/>
      <c r="F356" s="198"/>
      <c r="G356" s="198"/>
      <c r="H356" s="198"/>
      <c r="I356" s="209"/>
      <c r="J356" s="209"/>
      <c r="K356" s="187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</row>
    <row r="357" spans="5:22" s="206" customFormat="1" ht="12" x14ac:dyDescent="0.2">
      <c r="E357" s="227"/>
      <c r="F357" s="198"/>
      <c r="G357" s="198"/>
      <c r="H357" s="198"/>
      <c r="I357" s="209"/>
      <c r="J357" s="209"/>
      <c r="K357" s="187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</row>
    <row r="358" spans="5:22" s="206" customFormat="1" ht="12" x14ac:dyDescent="0.2">
      <c r="E358" s="227"/>
      <c r="F358" s="198"/>
      <c r="G358" s="198"/>
      <c r="H358" s="198"/>
      <c r="I358" s="209"/>
      <c r="J358" s="209"/>
      <c r="K358" s="187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</row>
    <row r="359" spans="5:22" s="206" customFormat="1" ht="12" x14ac:dyDescent="0.2">
      <c r="E359" s="227"/>
      <c r="F359" s="198"/>
      <c r="G359" s="198"/>
      <c r="H359" s="198"/>
      <c r="I359" s="209"/>
      <c r="J359" s="209"/>
      <c r="K359" s="187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</row>
    <row r="360" spans="5:22" s="206" customFormat="1" ht="12" x14ac:dyDescent="0.2">
      <c r="E360" s="227"/>
      <c r="F360" s="198"/>
      <c r="G360" s="198"/>
      <c r="H360" s="198"/>
      <c r="I360" s="209"/>
      <c r="J360" s="209"/>
      <c r="K360" s="187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</row>
    <row r="361" spans="5:22" s="206" customFormat="1" ht="12" x14ac:dyDescent="0.2">
      <c r="E361" s="227"/>
      <c r="F361" s="198"/>
      <c r="G361" s="198"/>
      <c r="H361" s="198"/>
      <c r="I361" s="209"/>
      <c r="J361" s="209"/>
      <c r="K361" s="187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</row>
    <row r="362" spans="5:22" s="206" customFormat="1" ht="12" x14ac:dyDescent="0.2">
      <c r="E362" s="227"/>
      <c r="F362" s="198"/>
      <c r="G362" s="198"/>
      <c r="H362" s="198"/>
      <c r="I362" s="209"/>
      <c r="J362" s="209"/>
      <c r="K362" s="187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</row>
    <row r="363" spans="5:22" s="206" customFormat="1" ht="12" x14ac:dyDescent="0.2">
      <c r="E363" s="227"/>
      <c r="F363" s="198"/>
      <c r="G363" s="198"/>
      <c r="H363" s="198"/>
      <c r="I363" s="209"/>
      <c r="J363" s="209"/>
      <c r="K363" s="187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</row>
    <row r="364" spans="5:22" s="206" customFormat="1" ht="12" x14ac:dyDescent="0.2">
      <c r="E364" s="227"/>
      <c r="F364" s="198"/>
      <c r="G364" s="198"/>
      <c r="H364" s="198"/>
      <c r="I364" s="209"/>
      <c r="J364" s="209"/>
      <c r="K364" s="187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</row>
    <row r="365" spans="5:22" s="206" customFormat="1" ht="12" x14ac:dyDescent="0.2">
      <c r="E365" s="227"/>
      <c r="F365" s="198"/>
      <c r="G365" s="198"/>
      <c r="H365" s="198"/>
      <c r="I365" s="209"/>
      <c r="J365" s="209"/>
      <c r="K365" s="187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</row>
    <row r="366" spans="5:22" s="206" customFormat="1" ht="12" x14ac:dyDescent="0.2">
      <c r="E366" s="227"/>
      <c r="F366" s="198"/>
      <c r="G366" s="198"/>
      <c r="H366" s="198"/>
      <c r="I366" s="209"/>
      <c r="J366" s="209"/>
      <c r="K366" s="187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</row>
    <row r="367" spans="5:22" s="206" customFormat="1" ht="12" x14ac:dyDescent="0.2">
      <c r="E367" s="227"/>
      <c r="F367" s="198"/>
      <c r="G367" s="198"/>
      <c r="H367" s="198"/>
      <c r="I367" s="209"/>
      <c r="J367" s="209"/>
      <c r="K367" s="187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</row>
    <row r="368" spans="5:22" s="206" customFormat="1" ht="12" x14ac:dyDescent="0.2">
      <c r="E368" s="227"/>
      <c r="F368" s="198"/>
      <c r="G368" s="198"/>
      <c r="H368" s="198"/>
      <c r="I368" s="209"/>
      <c r="J368" s="209"/>
      <c r="K368" s="187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</row>
    <row r="369" spans="5:22" s="206" customFormat="1" ht="12" x14ac:dyDescent="0.2">
      <c r="E369" s="227"/>
      <c r="F369" s="198"/>
      <c r="G369" s="198"/>
      <c r="H369" s="198"/>
      <c r="I369" s="209"/>
      <c r="J369" s="209"/>
      <c r="K369" s="187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</row>
    <row r="370" spans="5:22" s="206" customFormat="1" ht="12" x14ac:dyDescent="0.2">
      <c r="E370" s="227"/>
      <c r="F370" s="198"/>
      <c r="G370" s="198"/>
      <c r="H370" s="198"/>
      <c r="I370" s="209"/>
      <c r="J370" s="209"/>
      <c r="K370" s="187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</row>
    <row r="371" spans="5:22" s="206" customFormat="1" ht="12" x14ac:dyDescent="0.2">
      <c r="E371" s="227"/>
      <c r="F371" s="198"/>
      <c r="G371" s="198"/>
      <c r="H371" s="198"/>
      <c r="I371" s="209"/>
      <c r="J371" s="209"/>
      <c r="K371" s="187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</row>
    <row r="372" spans="5:22" s="206" customFormat="1" ht="12" x14ac:dyDescent="0.2">
      <c r="E372" s="227"/>
      <c r="F372" s="198"/>
      <c r="G372" s="198"/>
      <c r="H372" s="198"/>
      <c r="I372" s="209"/>
      <c r="J372" s="209"/>
      <c r="K372" s="187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</row>
    <row r="373" spans="5:22" s="206" customFormat="1" ht="12" x14ac:dyDescent="0.2">
      <c r="E373" s="227"/>
      <c r="F373" s="198"/>
      <c r="G373" s="198"/>
      <c r="H373" s="198"/>
      <c r="I373" s="209"/>
      <c r="J373" s="209"/>
      <c r="K373" s="187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</row>
    <row r="374" spans="5:22" s="206" customFormat="1" ht="12" x14ac:dyDescent="0.2">
      <c r="E374" s="227"/>
      <c r="F374" s="198"/>
      <c r="G374" s="198"/>
      <c r="H374" s="198"/>
      <c r="I374" s="209"/>
      <c r="J374" s="209"/>
      <c r="K374" s="187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</row>
    <row r="375" spans="5:22" s="206" customFormat="1" ht="12" x14ac:dyDescent="0.2">
      <c r="E375" s="227"/>
      <c r="F375" s="198"/>
      <c r="G375" s="198"/>
      <c r="H375" s="198"/>
      <c r="I375" s="209"/>
      <c r="J375" s="209"/>
      <c r="K375" s="187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</row>
    <row r="376" spans="5:22" s="206" customFormat="1" ht="12" x14ac:dyDescent="0.2">
      <c r="E376" s="227"/>
      <c r="F376" s="198"/>
      <c r="G376" s="198"/>
      <c r="H376" s="198"/>
      <c r="I376" s="209"/>
      <c r="J376" s="209"/>
      <c r="K376" s="187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</row>
    <row r="377" spans="5:22" s="206" customFormat="1" ht="12" x14ac:dyDescent="0.2">
      <c r="E377" s="227"/>
      <c r="F377" s="198"/>
      <c r="G377" s="198"/>
      <c r="H377" s="198"/>
      <c r="I377" s="209"/>
      <c r="J377" s="209"/>
      <c r="K377" s="187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</row>
    <row r="378" spans="5:22" s="206" customFormat="1" ht="12" x14ac:dyDescent="0.2">
      <c r="E378" s="227"/>
      <c r="F378" s="198"/>
      <c r="G378" s="198"/>
      <c r="H378" s="198"/>
      <c r="I378" s="209"/>
      <c r="J378" s="209"/>
      <c r="K378" s="187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</row>
    <row r="379" spans="5:22" s="206" customFormat="1" ht="12" x14ac:dyDescent="0.2">
      <c r="E379" s="227"/>
      <c r="F379" s="198"/>
      <c r="G379" s="198"/>
      <c r="H379" s="198"/>
      <c r="I379" s="209"/>
      <c r="J379" s="209"/>
      <c r="K379" s="187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</row>
    <row r="380" spans="5:22" s="206" customFormat="1" ht="12" x14ac:dyDescent="0.2">
      <c r="E380" s="227"/>
      <c r="F380" s="198"/>
      <c r="G380" s="198"/>
      <c r="H380" s="198"/>
      <c r="I380" s="209"/>
      <c r="J380" s="209"/>
      <c r="K380" s="187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</row>
    <row r="381" spans="5:22" s="206" customFormat="1" ht="12" x14ac:dyDescent="0.2">
      <c r="E381" s="227"/>
      <c r="F381" s="198"/>
      <c r="G381" s="198"/>
      <c r="H381" s="198"/>
      <c r="I381" s="209"/>
      <c r="J381" s="209"/>
      <c r="K381" s="187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</row>
    <row r="382" spans="5:22" s="206" customFormat="1" ht="12" x14ac:dyDescent="0.2">
      <c r="E382" s="227"/>
      <c r="F382" s="198"/>
      <c r="G382" s="198"/>
      <c r="H382" s="198"/>
      <c r="I382" s="209"/>
      <c r="J382" s="209"/>
      <c r="K382" s="187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</row>
    <row r="383" spans="5:22" s="206" customFormat="1" ht="12" x14ac:dyDescent="0.2">
      <c r="E383" s="227"/>
      <c r="F383" s="198"/>
      <c r="G383" s="198"/>
      <c r="H383" s="198"/>
      <c r="I383" s="209"/>
      <c r="J383" s="209"/>
      <c r="K383" s="187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</row>
    <row r="384" spans="5:22" s="206" customFormat="1" ht="12" x14ac:dyDescent="0.2">
      <c r="E384" s="227"/>
      <c r="F384" s="198"/>
      <c r="G384" s="198"/>
      <c r="H384" s="198"/>
      <c r="I384" s="209"/>
      <c r="J384" s="209"/>
      <c r="K384" s="187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</row>
    <row r="385" spans="5:22" s="206" customFormat="1" ht="12" x14ac:dyDescent="0.2">
      <c r="E385" s="227"/>
      <c r="F385" s="198"/>
      <c r="G385" s="198"/>
      <c r="H385" s="198"/>
      <c r="I385" s="209"/>
      <c r="J385" s="209"/>
      <c r="K385" s="187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</row>
    <row r="386" spans="5:22" s="206" customFormat="1" ht="12" x14ac:dyDescent="0.2">
      <c r="E386" s="227"/>
      <c r="F386" s="198"/>
      <c r="G386" s="198"/>
      <c r="H386" s="198"/>
      <c r="I386" s="209"/>
      <c r="J386" s="209"/>
      <c r="K386" s="187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</row>
    <row r="387" spans="5:22" s="206" customFormat="1" ht="12" x14ac:dyDescent="0.2">
      <c r="E387" s="227"/>
      <c r="F387" s="198"/>
      <c r="G387" s="198"/>
      <c r="H387" s="198"/>
      <c r="I387" s="209"/>
      <c r="J387" s="209"/>
      <c r="K387" s="187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</row>
    <row r="388" spans="5:22" s="206" customFormat="1" ht="12" x14ac:dyDescent="0.2">
      <c r="E388" s="227"/>
      <c r="F388" s="198"/>
      <c r="G388" s="198"/>
      <c r="H388" s="198"/>
      <c r="I388" s="209"/>
      <c r="J388" s="209"/>
      <c r="K388" s="187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</row>
    <row r="389" spans="5:22" s="206" customFormat="1" ht="12" x14ac:dyDescent="0.2">
      <c r="E389" s="227"/>
      <c r="F389" s="198"/>
      <c r="G389" s="198"/>
      <c r="H389" s="198"/>
      <c r="I389" s="209"/>
      <c r="J389" s="209"/>
      <c r="K389" s="187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</row>
    <row r="390" spans="5:22" s="206" customFormat="1" ht="12" x14ac:dyDescent="0.2">
      <c r="E390" s="227"/>
      <c r="F390" s="198"/>
      <c r="G390" s="198"/>
      <c r="H390" s="198"/>
      <c r="I390" s="209"/>
      <c r="J390" s="209"/>
      <c r="K390" s="187"/>
      <c r="L390" s="220"/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</row>
    <row r="391" spans="5:22" s="206" customFormat="1" ht="12" x14ac:dyDescent="0.2">
      <c r="E391" s="227"/>
      <c r="F391" s="198"/>
      <c r="G391" s="198"/>
      <c r="H391" s="198"/>
      <c r="I391" s="209"/>
      <c r="J391" s="209"/>
      <c r="K391" s="187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</row>
    <row r="392" spans="5:22" s="206" customFormat="1" ht="12" x14ac:dyDescent="0.2">
      <c r="E392" s="227"/>
      <c r="F392" s="198"/>
      <c r="G392" s="198"/>
      <c r="H392" s="198"/>
      <c r="I392" s="209"/>
      <c r="J392" s="209"/>
      <c r="K392" s="187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</row>
    <row r="393" spans="5:22" s="206" customFormat="1" ht="12" x14ac:dyDescent="0.2">
      <c r="E393" s="227"/>
      <c r="F393" s="198"/>
      <c r="G393" s="198"/>
      <c r="H393" s="198"/>
      <c r="I393" s="209"/>
      <c r="J393" s="209"/>
      <c r="K393" s="187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</row>
    <row r="394" spans="5:22" s="206" customFormat="1" ht="12" x14ac:dyDescent="0.2">
      <c r="E394" s="227"/>
      <c r="F394" s="198"/>
      <c r="G394" s="198"/>
      <c r="H394" s="198"/>
      <c r="I394" s="209"/>
      <c r="J394" s="209"/>
      <c r="K394" s="187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</row>
    <row r="395" spans="5:22" s="206" customFormat="1" ht="12" x14ac:dyDescent="0.2">
      <c r="E395" s="227"/>
      <c r="F395" s="198"/>
      <c r="G395" s="198"/>
      <c r="H395" s="198"/>
      <c r="I395" s="209"/>
      <c r="J395" s="209"/>
      <c r="K395" s="187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</row>
    <row r="396" spans="5:22" s="206" customFormat="1" ht="12" x14ac:dyDescent="0.2">
      <c r="E396" s="227"/>
      <c r="F396" s="198"/>
      <c r="G396" s="198"/>
      <c r="H396" s="198"/>
      <c r="I396" s="209"/>
      <c r="J396" s="209"/>
      <c r="K396" s="187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</row>
    <row r="397" spans="5:22" s="206" customFormat="1" ht="12" x14ac:dyDescent="0.2">
      <c r="E397" s="227"/>
      <c r="F397" s="198"/>
      <c r="G397" s="198"/>
      <c r="H397" s="198"/>
      <c r="I397" s="209"/>
      <c r="J397" s="209"/>
      <c r="K397" s="187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</row>
    <row r="398" spans="5:22" s="206" customFormat="1" ht="12" x14ac:dyDescent="0.2">
      <c r="E398" s="227"/>
      <c r="F398" s="198"/>
      <c r="G398" s="198"/>
      <c r="H398" s="198"/>
      <c r="I398" s="209"/>
      <c r="J398" s="209"/>
      <c r="K398" s="187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</row>
    <row r="399" spans="5:22" s="206" customFormat="1" ht="12" x14ac:dyDescent="0.2">
      <c r="F399" s="198"/>
      <c r="G399" s="198"/>
      <c r="H399" s="198"/>
      <c r="I399" s="209"/>
      <c r="J399" s="209"/>
      <c r="K399" s="187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</row>
    <row r="400" spans="5:22" s="206" customFormat="1" ht="12" x14ac:dyDescent="0.2">
      <c r="F400" s="198"/>
      <c r="G400" s="198"/>
      <c r="H400" s="198"/>
      <c r="I400" s="209"/>
      <c r="J400" s="209"/>
      <c r="K400" s="187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</row>
    <row r="401" spans="1:243" s="206" customFormat="1" ht="12" x14ac:dyDescent="0.2">
      <c r="F401" s="198"/>
      <c r="G401" s="198"/>
      <c r="H401" s="198"/>
      <c r="I401" s="209"/>
      <c r="J401" s="209"/>
      <c r="K401" s="187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</row>
    <row r="402" spans="1:243" s="206" customFormat="1" ht="12" x14ac:dyDescent="0.2">
      <c r="F402" s="198"/>
      <c r="G402" s="198"/>
      <c r="H402" s="198"/>
      <c r="I402" s="209"/>
      <c r="J402" s="209"/>
      <c r="K402" s="187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</row>
    <row r="403" spans="1:243" s="206" customFormat="1" ht="12" x14ac:dyDescent="0.2">
      <c r="F403" s="198"/>
      <c r="G403" s="198"/>
      <c r="H403" s="198"/>
      <c r="I403" s="209"/>
      <c r="J403" s="209"/>
      <c r="K403" s="187"/>
    </row>
    <row r="404" spans="1:243" s="206" customFormat="1" ht="12" x14ac:dyDescent="0.2">
      <c r="F404" s="198"/>
      <c r="G404" s="198"/>
      <c r="H404" s="198"/>
      <c r="I404" s="209"/>
      <c r="J404" s="209"/>
      <c r="K404" s="187"/>
    </row>
    <row r="405" spans="1:243" s="206" customFormat="1" ht="12" x14ac:dyDescent="0.2">
      <c r="A405" s="185"/>
      <c r="B405" s="185"/>
      <c r="C405" s="185"/>
      <c r="D405" s="185"/>
      <c r="E405" s="185"/>
      <c r="F405" s="205"/>
      <c r="G405" s="226"/>
      <c r="H405" s="226"/>
      <c r="I405" s="226"/>
      <c r="J405" s="187"/>
      <c r="K405" s="187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185"/>
      <c r="Y405" s="185"/>
      <c r="Z405" s="185"/>
      <c r="AA405" s="185"/>
      <c r="AB405" s="185"/>
      <c r="AC405" s="185"/>
      <c r="AD405" s="185"/>
      <c r="AE405" s="185"/>
      <c r="AF405" s="185"/>
      <c r="AG405" s="185"/>
      <c r="AH405" s="185"/>
      <c r="AI405" s="185"/>
      <c r="AJ405" s="185"/>
      <c r="AK405" s="185"/>
      <c r="AL405" s="185"/>
      <c r="AM405" s="185"/>
      <c r="AN405" s="185"/>
      <c r="AO405" s="185"/>
      <c r="AP405" s="185"/>
      <c r="AQ405" s="185"/>
      <c r="AR405" s="185"/>
      <c r="AS405" s="185"/>
      <c r="AT405" s="185"/>
      <c r="AU405" s="185"/>
      <c r="AV405" s="185"/>
      <c r="AW405" s="185"/>
      <c r="AX405" s="185"/>
      <c r="AY405" s="185"/>
      <c r="AZ405" s="185"/>
      <c r="BA405" s="185"/>
      <c r="BB405" s="185"/>
      <c r="BC405" s="185"/>
      <c r="BD405" s="185"/>
      <c r="BE405" s="185"/>
      <c r="BF405" s="185"/>
      <c r="BG405" s="185"/>
      <c r="BH405" s="185"/>
      <c r="BI405" s="185"/>
      <c r="BJ405" s="185"/>
      <c r="BK405" s="185"/>
      <c r="BL405" s="185"/>
      <c r="BM405" s="185"/>
      <c r="BN405" s="185"/>
      <c r="BO405" s="185"/>
      <c r="BP405" s="185"/>
      <c r="BQ405" s="185"/>
      <c r="BR405" s="185"/>
      <c r="BS405" s="185"/>
      <c r="BT405" s="185"/>
      <c r="BU405" s="185"/>
      <c r="BV405" s="185"/>
      <c r="BW405" s="185"/>
      <c r="BX405" s="185"/>
      <c r="BY405" s="185"/>
      <c r="BZ405" s="185"/>
      <c r="CA405" s="185"/>
      <c r="CB405" s="185"/>
      <c r="CC405" s="185"/>
      <c r="CD405" s="185"/>
      <c r="CE405" s="185"/>
      <c r="CF405" s="185"/>
      <c r="CG405" s="185"/>
      <c r="CH405" s="185"/>
      <c r="CI405" s="185"/>
      <c r="CJ405" s="185"/>
      <c r="CK405" s="185"/>
      <c r="CL405" s="185"/>
      <c r="CM405" s="185"/>
      <c r="CN405" s="185"/>
      <c r="CO405" s="185"/>
      <c r="CP405" s="185"/>
      <c r="CQ405" s="185"/>
      <c r="CR405" s="185"/>
      <c r="CS405" s="185"/>
      <c r="CT405" s="185"/>
      <c r="CU405" s="185"/>
      <c r="CV405" s="185"/>
      <c r="CW405" s="185"/>
      <c r="CX405" s="185"/>
      <c r="CY405" s="185"/>
      <c r="CZ405" s="185"/>
      <c r="DA405" s="185"/>
      <c r="DB405" s="185"/>
      <c r="DC405" s="185"/>
      <c r="DD405" s="185"/>
      <c r="DE405" s="185"/>
      <c r="DF405" s="185"/>
      <c r="DG405" s="185"/>
      <c r="DH405" s="185"/>
      <c r="DI405" s="185"/>
      <c r="DJ405" s="185"/>
      <c r="DK405" s="185"/>
      <c r="DL405" s="185"/>
      <c r="DM405" s="185"/>
      <c r="DN405" s="185"/>
      <c r="DO405" s="185"/>
      <c r="DP405" s="185"/>
      <c r="DQ405" s="185"/>
      <c r="DR405" s="185"/>
      <c r="DS405" s="185"/>
      <c r="DT405" s="185"/>
      <c r="DU405" s="185"/>
      <c r="DV405" s="185"/>
      <c r="DW405" s="185"/>
      <c r="DX405" s="185"/>
      <c r="DY405" s="185"/>
      <c r="DZ405" s="185"/>
      <c r="EA405" s="185"/>
      <c r="EB405" s="185"/>
      <c r="EC405" s="185"/>
      <c r="ED405" s="185"/>
      <c r="EE405" s="185"/>
      <c r="EF405" s="185"/>
      <c r="EG405" s="185"/>
      <c r="EH405" s="185"/>
      <c r="EI405" s="185"/>
      <c r="EJ405" s="185"/>
      <c r="EK405" s="185"/>
      <c r="EL405" s="185"/>
      <c r="EM405" s="185"/>
      <c r="EN405" s="185"/>
      <c r="EO405" s="185"/>
      <c r="EP405" s="185"/>
      <c r="EQ405" s="185"/>
      <c r="ER405" s="185"/>
      <c r="ES405" s="185"/>
      <c r="ET405" s="185"/>
      <c r="EU405" s="185"/>
      <c r="EV405" s="185"/>
      <c r="EW405" s="185"/>
      <c r="EX405" s="185"/>
      <c r="EY405" s="185"/>
      <c r="EZ405" s="185"/>
      <c r="FA405" s="185"/>
      <c r="FB405" s="185"/>
      <c r="FC405" s="185"/>
      <c r="FD405" s="185"/>
      <c r="FE405" s="185"/>
      <c r="FF405" s="185"/>
      <c r="FG405" s="185"/>
      <c r="FH405" s="185"/>
      <c r="FI405" s="185"/>
      <c r="FJ405" s="185"/>
      <c r="FK405" s="185"/>
      <c r="FL405" s="185"/>
      <c r="FM405" s="185"/>
      <c r="FN405" s="185"/>
      <c r="FO405" s="185"/>
      <c r="FP405" s="185"/>
      <c r="FQ405" s="185"/>
      <c r="FR405" s="185"/>
      <c r="FS405" s="185"/>
      <c r="FT405" s="185"/>
      <c r="FU405" s="185"/>
      <c r="FV405" s="185"/>
      <c r="FW405" s="185"/>
      <c r="FX405" s="185"/>
      <c r="FY405" s="185"/>
      <c r="FZ405" s="185"/>
      <c r="GA405" s="185"/>
      <c r="GB405" s="185"/>
      <c r="GC405" s="185"/>
      <c r="GD405" s="185"/>
      <c r="GE405" s="185"/>
      <c r="GF405" s="185"/>
      <c r="GG405" s="185"/>
      <c r="GH405" s="185"/>
      <c r="GI405" s="185"/>
      <c r="GJ405" s="185"/>
      <c r="GK405" s="185"/>
      <c r="GL405" s="185"/>
      <c r="GM405" s="185"/>
      <c r="GN405" s="185"/>
      <c r="GO405" s="185"/>
      <c r="GP405" s="185"/>
      <c r="GQ405" s="185"/>
      <c r="GR405" s="185"/>
      <c r="GS405" s="185"/>
      <c r="GT405" s="185"/>
      <c r="GU405" s="185"/>
      <c r="GV405" s="185"/>
      <c r="GW405" s="185"/>
      <c r="GX405" s="185"/>
      <c r="GY405" s="185"/>
      <c r="GZ405" s="185"/>
      <c r="HA405" s="185"/>
      <c r="HB405" s="185"/>
      <c r="HC405" s="185"/>
      <c r="HD405" s="185"/>
      <c r="HE405" s="185"/>
      <c r="HF405" s="185"/>
      <c r="HG405" s="185"/>
      <c r="HH405" s="185"/>
      <c r="HI405" s="185"/>
      <c r="HJ405" s="185"/>
      <c r="HK405" s="185"/>
      <c r="HL405" s="185"/>
      <c r="HM405" s="185"/>
      <c r="HN405" s="185"/>
      <c r="HO405" s="185"/>
      <c r="HP405" s="185"/>
      <c r="HQ405" s="185"/>
      <c r="HR405" s="185"/>
      <c r="HS405" s="185"/>
      <c r="HT405" s="185"/>
      <c r="HU405" s="185"/>
      <c r="HV405" s="185"/>
      <c r="HW405" s="185"/>
      <c r="HX405" s="185"/>
      <c r="HY405" s="185"/>
      <c r="HZ405" s="185"/>
      <c r="IA405" s="185"/>
      <c r="IB405" s="185"/>
      <c r="IC405" s="185"/>
      <c r="ID405" s="185"/>
      <c r="IE405" s="185"/>
      <c r="IF405" s="185"/>
      <c r="IG405" s="185"/>
      <c r="IH405" s="185"/>
      <c r="II405" s="185"/>
    </row>
    <row r="406" spans="1:243" s="206" customFormat="1" ht="12" x14ac:dyDescent="0.2">
      <c r="E406" s="204"/>
      <c r="F406" s="198"/>
      <c r="G406" s="226"/>
      <c r="H406" s="198"/>
      <c r="I406" s="209"/>
      <c r="J406" s="209"/>
      <c r="K406" s="187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</row>
    <row r="407" spans="1:243" s="206" customFormat="1" ht="12" x14ac:dyDescent="0.2">
      <c r="E407" s="204"/>
      <c r="F407" s="198"/>
      <c r="G407" s="198"/>
      <c r="H407" s="198"/>
      <c r="I407" s="209"/>
      <c r="J407" s="209"/>
      <c r="K407" s="187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</row>
    <row r="408" spans="1:243" s="206" customFormat="1" ht="12" x14ac:dyDescent="0.2">
      <c r="E408" s="204"/>
      <c r="F408" s="198"/>
      <c r="G408" s="226"/>
      <c r="H408" s="198"/>
      <c r="I408" s="209"/>
      <c r="J408" s="209"/>
      <c r="K408" s="187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</row>
    <row r="409" spans="1:243" s="206" customFormat="1" ht="12" x14ac:dyDescent="0.2">
      <c r="E409" s="204"/>
      <c r="F409" s="198"/>
      <c r="G409" s="226"/>
      <c r="H409" s="198"/>
      <c r="I409" s="209"/>
      <c r="J409" s="209"/>
      <c r="K409" s="187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</row>
    <row r="410" spans="1:243" s="206" customFormat="1" ht="12" x14ac:dyDescent="0.2">
      <c r="E410" s="204"/>
      <c r="F410" s="198"/>
      <c r="G410" s="198"/>
      <c r="H410" s="198"/>
      <c r="I410" s="209"/>
      <c r="J410" s="209"/>
      <c r="K410" s="187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</row>
    <row r="411" spans="1:243" s="206" customFormat="1" ht="12" x14ac:dyDescent="0.2">
      <c r="E411" s="204"/>
      <c r="F411" s="198"/>
      <c r="G411" s="226"/>
      <c r="H411" s="198"/>
      <c r="I411" s="209"/>
      <c r="J411" s="209"/>
      <c r="K411" s="187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</row>
    <row r="412" spans="1:243" s="206" customFormat="1" ht="12" x14ac:dyDescent="0.2">
      <c r="E412" s="204"/>
      <c r="F412" s="198"/>
      <c r="G412" s="226"/>
      <c r="H412" s="198"/>
      <c r="I412" s="209"/>
      <c r="J412" s="209"/>
      <c r="K412" s="187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</row>
    <row r="413" spans="1:243" s="206" customFormat="1" ht="12" x14ac:dyDescent="0.2">
      <c r="E413" s="204"/>
      <c r="F413" s="198"/>
      <c r="G413" s="226"/>
      <c r="H413" s="198"/>
      <c r="I413" s="209"/>
      <c r="J413" s="209"/>
      <c r="K413" s="187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</row>
    <row r="414" spans="1:243" s="206" customFormat="1" ht="12" x14ac:dyDescent="0.2">
      <c r="E414" s="204"/>
      <c r="F414" s="198"/>
      <c r="G414" s="226"/>
      <c r="H414" s="198"/>
      <c r="I414" s="209"/>
      <c r="J414" s="209"/>
      <c r="K414" s="187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</row>
    <row r="415" spans="1:243" s="206" customFormat="1" ht="12" x14ac:dyDescent="0.2">
      <c r="E415" s="204"/>
      <c r="F415" s="198"/>
      <c r="G415" s="198"/>
      <c r="H415" s="198"/>
      <c r="I415" s="209"/>
      <c r="J415" s="209"/>
      <c r="K415" s="187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</row>
    <row r="416" spans="1:243" s="206" customFormat="1" ht="12" x14ac:dyDescent="0.2">
      <c r="E416" s="204"/>
      <c r="F416" s="198"/>
      <c r="G416" s="226"/>
      <c r="H416" s="198"/>
      <c r="I416" s="209"/>
      <c r="J416" s="209"/>
      <c r="K416" s="187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</row>
    <row r="417" spans="5:22" s="206" customFormat="1" ht="12" x14ac:dyDescent="0.2">
      <c r="E417" s="204"/>
      <c r="F417" s="198"/>
      <c r="G417" s="226"/>
      <c r="H417" s="198"/>
      <c r="I417" s="209"/>
      <c r="J417" s="209"/>
      <c r="K417" s="187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</row>
    <row r="418" spans="5:22" s="206" customFormat="1" ht="12" x14ac:dyDescent="0.2">
      <c r="E418" s="204"/>
      <c r="F418" s="198"/>
      <c r="G418" s="226"/>
      <c r="H418" s="198"/>
      <c r="I418" s="209"/>
      <c r="J418" s="209"/>
      <c r="K418" s="187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</row>
    <row r="419" spans="5:22" s="206" customFormat="1" ht="12" x14ac:dyDescent="0.2">
      <c r="E419" s="204"/>
      <c r="F419" s="198"/>
      <c r="G419" s="226"/>
      <c r="H419" s="198"/>
      <c r="I419" s="209"/>
      <c r="J419" s="209"/>
      <c r="K419" s="187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</row>
    <row r="420" spans="5:22" s="206" customFormat="1" ht="12" x14ac:dyDescent="0.2">
      <c r="E420" s="204"/>
      <c r="F420" s="198"/>
      <c r="G420" s="226"/>
      <c r="H420" s="198"/>
      <c r="I420" s="209"/>
      <c r="J420" s="209"/>
      <c r="K420" s="187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</row>
    <row r="421" spans="5:22" s="206" customFormat="1" ht="12" x14ac:dyDescent="0.2">
      <c r="E421" s="204"/>
      <c r="F421" s="198"/>
      <c r="G421" s="226"/>
      <c r="H421" s="198"/>
      <c r="I421" s="209"/>
      <c r="J421" s="209"/>
      <c r="K421" s="187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</row>
    <row r="422" spans="5:22" s="206" customFormat="1" ht="12" x14ac:dyDescent="0.2">
      <c r="E422" s="204"/>
      <c r="F422" s="198"/>
      <c r="G422" s="226"/>
      <c r="H422" s="198"/>
      <c r="I422" s="209"/>
      <c r="J422" s="209"/>
      <c r="K422" s="187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</row>
    <row r="423" spans="5:22" s="206" customFormat="1" ht="12" x14ac:dyDescent="0.2">
      <c r="E423" s="204"/>
      <c r="F423" s="198"/>
      <c r="G423" s="198"/>
      <c r="H423" s="198"/>
      <c r="I423" s="209"/>
      <c r="J423" s="209"/>
      <c r="K423" s="187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</row>
    <row r="424" spans="5:22" s="206" customFormat="1" ht="12" x14ac:dyDescent="0.2">
      <c r="E424" s="204"/>
      <c r="F424" s="198"/>
      <c r="G424" s="226"/>
      <c r="H424" s="198"/>
      <c r="I424" s="209"/>
      <c r="J424" s="209"/>
      <c r="K424" s="187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</row>
    <row r="425" spans="5:22" s="206" customFormat="1" ht="12" x14ac:dyDescent="0.2">
      <c r="E425" s="204"/>
      <c r="F425" s="198"/>
      <c r="G425" s="226"/>
      <c r="H425" s="198"/>
      <c r="I425" s="209"/>
      <c r="J425" s="209"/>
      <c r="K425" s="187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</row>
    <row r="426" spans="5:22" s="206" customFormat="1" ht="12" x14ac:dyDescent="0.2">
      <c r="E426" s="204"/>
      <c r="F426" s="198"/>
      <c r="G426" s="226"/>
      <c r="H426" s="198"/>
      <c r="I426" s="209"/>
      <c r="J426" s="209"/>
      <c r="K426" s="187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</row>
    <row r="427" spans="5:22" s="206" customFormat="1" ht="12" x14ac:dyDescent="0.2">
      <c r="E427" s="204"/>
      <c r="F427" s="198"/>
      <c r="G427" s="226"/>
      <c r="H427" s="198"/>
      <c r="I427" s="209"/>
      <c r="J427" s="209"/>
      <c r="K427" s="187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</row>
    <row r="428" spans="5:22" s="206" customFormat="1" ht="12" x14ac:dyDescent="0.2">
      <c r="E428" s="204"/>
      <c r="F428" s="198"/>
      <c r="G428" s="226"/>
      <c r="H428" s="198"/>
      <c r="I428" s="209"/>
      <c r="J428" s="209"/>
      <c r="K428" s="187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</row>
    <row r="429" spans="5:22" s="206" customFormat="1" ht="12" x14ac:dyDescent="0.2">
      <c r="E429" s="204"/>
      <c r="F429" s="198"/>
      <c r="G429" s="198"/>
      <c r="H429" s="198"/>
      <c r="I429" s="209"/>
      <c r="J429" s="209"/>
      <c r="K429" s="187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</row>
    <row r="430" spans="5:22" s="206" customFormat="1" ht="12" x14ac:dyDescent="0.2">
      <c r="E430" s="204"/>
      <c r="F430" s="198"/>
      <c r="G430" s="226"/>
      <c r="H430" s="198"/>
      <c r="I430" s="209"/>
      <c r="J430" s="209"/>
      <c r="K430" s="187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</row>
    <row r="431" spans="5:22" s="206" customFormat="1" ht="12" x14ac:dyDescent="0.2">
      <c r="E431" s="204"/>
      <c r="F431" s="198"/>
      <c r="G431" s="226"/>
      <c r="H431" s="198"/>
      <c r="I431" s="209"/>
      <c r="J431" s="209"/>
      <c r="K431" s="187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</row>
    <row r="432" spans="5:22" s="206" customFormat="1" ht="12" x14ac:dyDescent="0.2">
      <c r="E432" s="204"/>
      <c r="F432" s="198"/>
      <c r="G432" s="226"/>
      <c r="H432" s="198"/>
      <c r="I432" s="209"/>
      <c r="J432" s="209"/>
      <c r="K432" s="187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</row>
    <row r="433" spans="5:22" s="206" customFormat="1" ht="12" x14ac:dyDescent="0.2">
      <c r="E433" s="204"/>
      <c r="F433" s="198"/>
      <c r="G433" s="226"/>
      <c r="H433" s="198"/>
      <c r="I433" s="209"/>
      <c r="J433" s="209"/>
      <c r="K433" s="187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</row>
    <row r="434" spans="5:22" s="206" customFormat="1" ht="12" x14ac:dyDescent="0.2">
      <c r="E434" s="204"/>
      <c r="F434" s="198"/>
      <c r="G434" s="226"/>
      <c r="H434" s="198"/>
      <c r="I434" s="209"/>
      <c r="J434" s="209"/>
      <c r="K434" s="187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</row>
    <row r="435" spans="5:22" s="206" customFormat="1" ht="12" x14ac:dyDescent="0.2">
      <c r="E435" s="204"/>
      <c r="F435" s="198"/>
      <c r="G435" s="226"/>
      <c r="H435" s="198"/>
      <c r="I435" s="209"/>
      <c r="J435" s="209"/>
      <c r="K435" s="187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</row>
    <row r="436" spans="5:22" s="206" customFormat="1" ht="12" x14ac:dyDescent="0.2">
      <c r="E436" s="204"/>
      <c r="F436" s="198"/>
      <c r="G436" s="198"/>
      <c r="H436" s="198"/>
      <c r="I436" s="209"/>
      <c r="J436" s="209"/>
      <c r="K436" s="187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</row>
    <row r="437" spans="5:22" s="206" customFormat="1" ht="12" x14ac:dyDescent="0.2">
      <c r="E437" s="204"/>
      <c r="F437" s="198"/>
      <c r="G437" s="226"/>
      <c r="H437" s="198"/>
      <c r="I437" s="209"/>
      <c r="J437" s="209"/>
      <c r="K437" s="187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</row>
    <row r="438" spans="5:22" s="206" customFormat="1" ht="12" x14ac:dyDescent="0.2">
      <c r="E438" s="204"/>
      <c r="F438" s="198"/>
      <c r="G438" s="226"/>
      <c r="H438" s="198"/>
      <c r="I438" s="209"/>
      <c r="J438" s="209"/>
      <c r="K438" s="187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</row>
    <row r="439" spans="5:22" s="206" customFormat="1" ht="12" x14ac:dyDescent="0.2">
      <c r="E439" s="204"/>
      <c r="F439" s="198"/>
      <c r="G439" s="226"/>
      <c r="H439" s="198"/>
      <c r="I439" s="209"/>
      <c r="J439" s="209"/>
      <c r="K439" s="187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</row>
    <row r="440" spans="5:22" s="206" customFormat="1" ht="12" x14ac:dyDescent="0.2">
      <c r="E440" s="204"/>
      <c r="F440" s="198"/>
      <c r="G440" s="198"/>
      <c r="H440" s="198"/>
      <c r="I440" s="209"/>
      <c r="J440" s="209"/>
      <c r="K440" s="187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</row>
    <row r="441" spans="5:22" s="206" customFormat="1" ht="12" x14ac:dyDescent="0.2">
      <c r="E441" s="204"/>
      <c r="F441" s="198"/>
      <c r="G441" s="198"/>
      <c r="H441" s="198"/>
      <c r="I441" s="209"/>
      <c r="J441" s="209"/>
      <c r="K441" s="187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</row>
    <row r="442" spans="5:22" s="206" customFormat="1" ht="12" x14ac:dyDescent="0.2">
      <c r="E442" s="204"/>
      <c r="F442" s="198"/>
      <c r="G442" s="226"/>
      <c r="H442" s="198"/>
      <c r="I442" s="209"/>
      <c r="J442" s="209"/>
      <c r="K442" s="187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</row>
    <row r="443" spans="5:22" s="206" customFormat="1" ht="12" x14ac:dyDescent="0.2">
      <c r="E443" s="204"/>
      <c r="F443" s="198"/>
      <c r="G443" s="226"/>
      <c r="H443" s="198"/>
      <c r="I443" s="209"/>
      <c r="J443" s="209"/>
      <c r="K443" s="187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</row>
    <row r="444" spans="5:22" s="206" customFormat="1" ht="12" x14ac:dyDescent="0.2">
      <c r="E444" s="204"/>
      <c r="F444" s="198"/>
      <c r="G444" s="226"/>
      <c r="H444" s="198"/>
      <c r="I444" s="209"/>
      <c r="J444" s="209"/>
      <c r="K444" s="187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</row>
    <row r="445" spans="5:22" s="206" customFormat="1" ht="12" x14ac:dyDescent="0.2">
      <c r="E445" s="204"/>
      <c r="F445" s="198"/>
      <c r="G445" s="226"/>
      <c r="H445" s="198"/>
      <c r="I445" s="209"/>
      <c r="J445" s="209"/>
      <c r="K445" s="187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</row>
    <row r="446" spans="5:22" s="206" customFormat="1" ht="12" x14ac:dyDescent="0.2">
      <c r="E446" s="204"/>
      <c r="F446" s="198"/>
      <c r="G446" s="198"/>
      <c r="H446" s="198"/>
      <c r="I446" s="209"/>
      <c r="J446" s="209"/>
      <c r="K446" s="187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</row>
    <row r="447" spans="5:22" s="206" customFormat="1" ht="12" x14ac:dyDescent="0.2">
      <c r="E447" s="204"/>
      <c r="F447" s="198"/>
      <c r="G447" s="198"/>
      <c r="H447" s="198"/>
      <c r="I447" s="209"/>
      <c r="J447" s="209"/>
      <c r="K447" s="187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</row>
    <row r="448" spans="5:22" s="206" customFormat="1" ht="12" x14ac:dyDescent="0.2">
      <c r="F448" s="198"/>
      <c r="G448" s="198"/>
      <c r="H448" s="198"/>
      <c r="I448" s="209"/>
      <c r="J448" s="209"/>
      <c r="K448" s="187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</row>
    <row r="449" spans="1:242" s="206" customFormat="1" ht="12" x14ac:dyDescent="0.2">
      <c r="F449" s="198"/>
      <c r="G449" s="226"/>
      <c r="H449" s="198"/>
      <c r="I449" s="209"/>
      <c r="J449" s="209"/>
      <c r="K449" s="187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</row>
    <row r="450" spans="1:242" s="206" customFormat="1" ht="12" x14ac:dyDescent="0.2">
      <c r="F450" s="198"/>
      <c r="G450" s="226"/>
      <c r="H450" s="198"/>
      <c r="I450" s="209"/>
      <c r="J450" s="209"/>
      <c r="K450" s="187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</row>
    <row r="451" spans="1:242" s="206" customFormat="1" ht="12" x14ac:dyDescent="0.2">
      <c r="F451" s="198"/>
      <c r="G451" s="226"/>
      <c r="H451" s="198"/>
      <c r="I451" s="209"/>
      <c r="J451" s="209"/>
      <c r="K451" s="187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</row>
    <row r="452" spans="1:242" s="206" customFormat="1" ht="12" x14ac:dyDescent="0.2">
      <c r="E452" s="198"/>
      <c r="F452" s="198"/>
      <c r="G452" s="185"/>
      <c r="H452" s="198"/>
      <c r="I452" s="209"/>
      <c r="J452" s="209"/>
      <c r="K452" s="187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</row>
    <row r="453" spans="1:242" s="206" customFormat="1" ht="12" x14ac:dyDescent="0.2">
      <c r="F453" s="198"/>
      <c r="G453" s="226"/>
      <c r="H453" s="198"/>
      <c r="I453" s="209"/>
      <c r="J453" s="209"/>
      <c r="K453" s="187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</row>
    <row r="454" spans="1:242" s="206" customFormat="1" ht="12" x14ac:dyDescent="0.2">
      <c r="F454" s="198"/>
      <c r="G454" s="226"/>
      <c r="H454" s="198"/>
      <c r="I454" s="209"/>
      <c r="J454" s="209"/>
      <c r="K454" s="187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</row>
    <row r="455" spans="1:242" s="206" customFormat="1" ht="12" x14ac:dyDescent="0.2">
      <c r="A455" s="185"/>
      <c r="B455" s="185"/>
      <c r="C455" s="185"/>
      <c r="D455" s="185"/>
      <c r="E455" s="205"/>
      <c r="F455" s="226"/>
      <c r="G455" s="226"/>
      <c r="H455" s="226"/>
      <c r="I455" s="187"/>
      <c r="J455" s="187"/>
      <c r="K455" s="187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185"/>
      <c r="X455" s="185"/>
      <c r="Y455" s="185"/>
      <c r="Z455" s="185"/>
      <c r="AA455" s="185"/>
      <c r="AB455" s="185"/>
      <c r="AC455" s="185"/>
      <c r="AD455" s="185"/>
      <c r="AE455" s="185"/>
      <c r="AF455" s="185"/>
      <c r="AG455" s="185"/>
      <c r="AH455" s="185"/>
      <c r="AI455" s="185"/>
      <c r="AJ455" s="185"/>
      <c r="AK455" s="185"/>
      <c r="AL455" s="185"/>
      <c r="AM455" s="185"/>
      <c r="AN455" s="185"/>
      <c r="AO455" s="185"/>
      <c r="AP455" s="185"/>
      <c r="AQ455" s="185"/>
      <c r="AR455" s="185"/>
      <c r="AS455" s="185"/>
      <c r="AT455" s="185"/>
      <c r="AU455" s="185"/>
      <c r="AV455" s="185"/>
      <c r="AW455" s="185"/>
      <c r="AX455" s="185"/>
      <c r="AY455" s="185"/>
      <c r="AZ455" s="185"/>
      <c r="BA455" s="185"/>
      <c r="BB455" s="185"/>
      <c r="BC455" s="185"/>
      <c r="BD455" s="185"/>
      <c r="BE455" s="185"/>
      <c r="BF455" s="185"/>
      <c r="BG455" s="185"/>
      <c r="BH455" s="185"/>
      <c r="BI455" s="185"/>
      <c r="BJ455" s="185"/>
      <c r="BK455" s="185"/>
      <c r="BL455" s="185"/>
      <c r="BM455" s="185"/>
      <c r="BN455" s="185"/>
      <c r="BO455" s="185"/>
      <c r="BP455" s="185"/>
      <c r="BQ455" s="185"/>
      <c r="BR455" s="185"/>
      <c r="BS455" s="185"/>
      <c r="BT455" s="185"/>
      <c r="BU455" s="185"/>
      <c r="BV455" s="185"/>
      <c r="BW455" s="185"/>
      <c r="BX455" s="185"/>
      <c r="BY455" s="185"/>
      <c r="BZ455" s="185"/>
      <c r="CA455" s="185"/>
      <c r="CB455" s="185"/>
      <c r="CC455" s="185"/>
      <c r="CD455" s="185"/>
      <c r="CE455" s="185"/>
      <c r="CF455" s="185"/>
      <c r="CG455" s="185"/>
      <c r="CH455" s="185"/>
      <c r="CI455" s="185"/>
      <c r="CJ455" s="185"/>
      <c r="CK455" s="185"/>
      <c r="CL455" s="185"/>
      <c r="CM455" s="185"/>
      <c r="CN455" s="185"/>
      <c r="CO455" s="185"/>
      <c r="CP455" s="185"/>
      <c r="CQ455" s="185"/>
      <c r="CR455" s="185"/>
      <c r="CS455" s="185"/>
      <c r="CT455" s="185"/>
      <c r="CU455" s="185"/>
      <c r="CV455" s="185"/>
      <c r="CW455" s="185"/>
      <c r="CX455" s="185"/>
      <c r="CY455" s="185"/>
      <c r="CZ455" s="185"/>
      <c r="DA455" s="185"/>
      <c r="DB455" s="185"/>
      <c r="DC455" s="185"/>
      <c r="DD455" s="185"/>
      <c r="DE455" s="185"/>
      <c r="DF455" s="185"/>
      <c r="DG455" s="185"/>
      <c r="DH455" s="185"/>
      <c r="DI455" s="185"/>
      <c r="DJ455" s="185"/>
      <c r="DK455" s="185"/>
      <c r="DL455" s="185"/>
      <c r="DM455" s="185"/>
      <c r="DN455" s="185"/>
      <c r="DO455" s="185"/>
      <c r="DP455" s="185"/>
      <c r="DQ455" s="185"/>
      <c r="DR455" s="185"/>
      <c r="DS455" s="185"/>
      <c r="DT455" s="185"/>
      <c r="DU455" s="185"/>
      <c r="DV455" s="185"/>
      <c r="DW455" s="185"/>
      <c r="DX455" s="185"/>
      <c r="DY455" s="185"/>
      <c r="DZ455" s="185"/>
      <c r="EA455" s="185"/>
      <c r="EB455" s="185"/>
      <c r="EC455" s="185"/>
      <c r="ED455" s="185"/>
      <c r="EE455" s="185"/>
      <c r="EF455" s="185"/>
      <c r="EG455" s="185"/>
      <c r="EH455" s="185"/>
      <c r="EI455" s="185"/>
      <c r="EJ455" s="185"/>
      <c r="EK455" s="185"/>
      <c r="EL455" s="185"/>
      <c r="EM455" s="185"/>
      <c r="EN455" s="185"/>
      <c r="EO455" s="185"/>
      <c r="EP455" s="185"/>
      <c r="EQ455" s="185"/>
      <c r="ER455" s="185"/>
      <c r="ES455" s="185"/>
      <c r="ET455" s="185"/>
      <c r="EU455" s="185"/>
      <c r="EV455" s="185"/>
      <c r="EW455" s="185"/>
      <c r="EX455" s="185"/>
      <c r="EY455" s="185"/>
      <c r="EZ455" s="185"/>
      <c r="FA455" s="185"/>
      <c r="FB455" s="185"/>
      <c r="FC455" s="185"/>
      <c r="FD455" s="185"/>
      <c r="FE455" s="185"/>
      <c r="FF455" s="185"/>
      <c r="FG455" s="185"/>
      <c r="FH455" s="185"/>
      <c r="FI455" s="185"/>
      <c r="FJ455" s="185"/>
      <c r="FK455" s="185"/>
      <c r="FL455" s="185"/>
      <c r="FM455" s="185"/>
      <c r="FN455" s="185"/>
      <c r="FO455" s="185"/>
      <c r="FP455" s="185"/>
      <c r="FQ455" s="185"/>
      <c r="FR455" s="185"/>
      <c r="FS455" s="185"/>
      <c r="FT455" s="185"/>
      <c r="FU455" s="185"/>
      <c r="FV455" s="185"/>
      <c r="FW455" s="185"/>
      <c r="FX455" s="185"/>
      <c r="FY455" s="185"/>
      <c r="FZ455" s="185"/>
      <c r="GA455" s="185"/>
      <c r="GB455" s="185"/>
      <c r="GC455" s="185"/>
      <c r="GD455" s="185"/>
      <c r="GE455" s="185"/>
      <c r="GF455" s="185"/>
      <c r="GG455" s="185"/>
      <c r="GH455" s="185"/>
      <c r="GI455" s="185"/>
      <c r="GJ455" s="185"/>
      <c r="GK455" s="185"/>
      <c r="GL455" s="185"/>
      <c r="GM455" s="185"/>
      <c r="GN455" s="185"/>
      <c r="GO455" s="185"/>
      <c r="GP455" s="185"/>
      <c r="GQ455" s="185"/>
      <c r="GR455" s="185"/>
      <c r="GS455" s="185"/>
      <c r="GT455" s="185"/>
      <c r="GU455" s="185"/>
      <c r="GV455" s="185"/>
      <c r="GW455" s="185"/>
      <c r="GX455" s="185"/>
      <c r="GY455" s="185"/>
      <c r="GZ455" s="185"/>
      <c r="HA455" s="185"/>
      <c r="HB455" s="185"/>
      <c r="HC455" s="185"/>
      <c r="HD455" s="185"/>
      <c r="HE455" s="185"/>
      <c r="HF455" s="185"/>
      <c r="HG455" s="185"/>
      <c r="HH455" s="185"/>
      <c r="HI455" s="185"/>
      <c r="HJ455" s="185"/>
      <c r="HK455" s="185"/>
      <c r="HL455" s="185"/>
      <c r="HM455" s="185"/>
      <c r="HN455" s="185"/>
      <c r="HO455" s="185"/>
      <c r="HP455" s="185"/>
      <c r="HQ455" s="185"/>
      <c r="HR455" s="185"/>
      <c r="HS455" s="185"/>
      <c r="HT455" s="185"/>
      <c r="HU455" s="185"/>
      <c r="HV455" s="185"/>
      <c r="HW455" s="185"/>
      <c r="HX455" s="185"/>
      <c r="HY455" s="185"/>
      <c r="HZ455" s="185"/>
      <c r="IA455" s="185"/>
      <c r="IB455" s="185"/>
      <c r="IC455" s="185"/>
      <c r="ID455" s="185"/>
      <c r="IE455" s="185"/>
      <c r="IF455" s="185"/>
      <c r="IG455" s="185"/>
      <c r="IH455" s="185"/>
    </row>
    <row r="456" spans="1:242" s="206" customFormat="1" ht="12" x14ac:dyDescent="0.2">
      <c r="E456" s="204"/>
      <c r="F456" s="198"/>
      <c r="G456" s="198"/>
      <c r="H456" s="226"/>
      <c r="I456" s="209"/>
      <c r="J456" s="209"/>
      <c r="K456" s="187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</row>
    <row r="457" spans="1:242" s="206" customFormat="1" ht="12" x14ac:dyDescent="0.2">
      <c r="A457" s="185"/>
      <c r="B457" s="185"/>
      <c r="C457" s="185"/>
      <c r="D457" s="185"/>
      <c r="E457" s="205"/>
      <c r="F457" s="226"/>
      <c r="G457" s="226"/>
      <c r="H457" s="226"/>
      <c r="I457" s="187"/>
      <c r="J457" s="187"/>
      <c r="K457" s="187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185"/>
      <c r="X457" s="185"/>
      <c r="Y457" s="185"/>
      <c r="Z457" s="185"/>
      <c r="AA457" s="185"/>
      <c r="AB457" s="185"/>
      <c r="AC457" s="185"/>
      <c r="AD457" s="185"/>
      <c r="AE457" s="185"/>
      <c r="AF457" s="185"/>
      <c r="AG457" s="185"/>
      <c r="AH457" s="185"/>
      <c r="AI457" s="185"/>
      <c r="AJ457" s="185"/>
      <c r="AK457" s="185"/>
      <c r="AL457" s="185"/>
      <c r="AM457" s="185"/>
      <c r="AN457" s="185"/>
      <c r="AO457" s="185"/>
      <c r="AP457" s="185"/>
      <c r="AQ457" s="185"/>
      <c r="AR457" s="185"/>
      <c r="AS457" s="185"/>
      <c r="AT457" s="185"/>
      <c r="AU457" s="185"/>
      <c r="AV457" s="185"/>
      <c r="AW457" s="185"/>
      <c r="AX457" s="185"/>
      <c r="AY457" s="185"/>
      <c r="AZ457" s="185"/>
      <c r="BA457" s="185"/>
      <c r="BB457" s="185"/>
      <c r="BC457" s="185"/>
      <c r="BD457" s="185"/>
      <c r="BE457" s="185"/>
      <c r="BF457" s="185"/>
      <c r="BG457" s="185"/>
      <c r="BH457" s="185"/>
      <c r="BI457" s="185"/>
      <c r="BJ457" s="185"/>
      <c r="BK457" s="185"/>
      <c r="BL457" s="185"/>
      <c r="BM457" s="185"/>
      <c r="BN457" s="185"/>
      <c r="BO457" s="185"/>
      <c r="BP457" s="185"/>
      <c r="BQ457" s="185"/>
      <c r="BR457" s="185"/>
      <c r="BS457" s="185"/>
      <c r="BT457" s="185"/>
      <c r="BU457" s="185"/>
      <c r="BV457" s="185"/>
      <c r="BW457" s="185"/>
      <c r="BX457" s="185"/>
      <c r="BY457" s="185"/>
      <c r="BZ457" s="185"/>
      <c r="CA457" s="185"/>
      <c r="CB457" s="185"/>
      <c r="CC457" s="185"/>
      <c r="CD457" s="185"/>
      <c r="CE457" s="185"/>
      <c r="CF457" s="185"/>
      <c r="CG457" s="185"/>
      <c r="CH457" s="185"/>
      <c r="CI457" s="185"/>
      <c r="CJ457" s="185"/>
      <c r="CK457" s="185"/>
      <c r="CL457" s="185"/>
      <c r="CM457" s="185"/>
      <c r="CN457" s="185"/>
      <c r="CO457" s="185"/>
      <c r="CP457" s="185"/>
      <c r="CQ457" s="185"/>
      <c r="CR457" s="185"/>
      <c r="CS457" s="185"/>
      <c r="CT457" s="185"/>
      <c r="CU457" s="185"/>
      <c r="CV457" s="185"/>
      <c r="CW457" s="185"/>
      <c r="CX457" s="185"/>
      <c r="CY457" s="185"/>
      <c r="CZ457" s="185"/>
      <c r="DA457" s="185"/>
      <c r="DB457" s="185"/>
      <c r="DC457" s="185"/>
      <c r="DD457" s="185"/>
      <c r="DE457" s="185"/>
      <c r="DF457" s="185"/>
      <c r="DG457" s="185"/>
      <c r="DH457" s="185"/>
      <c r="DI457" s="185"/>
      <c r="DJ457" s="185"/>
      <c r="DK457" s="185"/>
      <c r="DL457" s="185"/>
      <c r="DM457" s="185"/>
      <c r="DN457" s="185"/>
      <c r="DO457" s="185"/>
      <c r="DP457" s="185"/>
      <c r="DQ457" s="185"/>
      <c r="DR457" s="185"/>
      <c r="DS457" s="185"/>
      <c r="DT457" s="185"/>
      <c r="DU457" s="185"/>
      <c r="DV457" s="185"/>
      <c r="DW457" s="185"/>
      <c r="DX457" s="185"/>
      <c r="DY457" s="185"/>
      <c r="DZ457" s="185"/>
      <c r="EA457" s="185"/>
      <c r="EB457" s="185"/>
      <c r="EC457" s="185"/>
      <c r="ED457" s="185"/>
      <c r="EE457" s="185"/>
      <c r="EF457" s="185"/>
      <c r="EG457" s="185"/>
      <c r="EH457" s="185"/>
      <c r="EI457" s="185"/>
      <c r="EJ457" s="185"/>
      <c r="EK457" s="185"/>
      <c r="EL457" s="185"/>
      <c r="EM457" s="185"/>
      <c r="EN457" s="185"/>
      <c r="EO457" s="185"/>
      <c r="EP457" s="185"/>
      <c r="EQ457" s="185"/>
      <c r="ER457" s="185"/>
      <c r="ES457" s="185"/>
      <c r="ET457" s="185"/>
      <c r="EU457" s="185"/>
      <c r="EV457" s="185"/>
      <c r="EW457" s="185"/>
      <c r="EX457" s="185"/>
      <c r="EY457" s="185"/>
      <c r="EZ457" s="185"/>
      <c r="FA457" s="185"/>
      <c r="FB457" s="185"/>
      <c r="FC457" s="185"/>
      <c r="FD457" s="185"/>
      <c r="FE457" s="185"/>
      <c r="FF457" s="185"/>
      <c r="FG457" s="185"/>
      <c r="FH457" s="185"/>
      <c r="FI457" s="185"/>
      <c r="FJ457" s="185"/>
      <c r="FK457" s="185"/>
      <c r="FL457" s="185"/>
      <c r="FM457" s="185"/>
      <c r="FN457" s="185"/>
      <c r="FO457" s="185"/>
      <c r="FP457" s="185"/>
      <c r="FQ457" s="185"/>
      <c r="FR457" s="185"/>
      <c r="FS457" s="185"/>
      <c r="FT457" s="185"/>
      <c r="FU457" s="185"/>
      <c r="FV457" s="185"/>
      <c r="FW457" s="185"/>
      <c r="FX457" s="185"/>
      <c r="FY457" s="185"/>
      <c r="FZ457" s="185"/>
      <c r="GA457" s="185"/>
      <c r="GB457" s="185"/>
      <c r="GC457" s="185"/>
      <c r="GD457" s="185"/>
      <c r="GE457" s="185"/>
      <c r="GF457" s="185"/>
      <c r="GG457" s="185"/>
      <c r="GH457" s="185"/>
      <c r="GI457" s="185"/>
      <c r="GJ457" s="185"/>
      <c r="GK457" s="185"/>
      <c r="GL457" s="185"/>
      <c r="GM457" s="185"/>
      <c r="GN457" s="185"/>
      <c r="GO457" s="185"/>
      <c r="GP457" s="185"/>
      <c r="GQ457" s="185"/>
      <c r="GR457" s="185"/>
      <c r="GS457" s="185"/>
      <c r="GT457" s="185"/>
      <c r="GU457" s="185"/>
      <c r="GV457" s="185"/>
      <c r="GW457" s="185"/>
      <c r="GX457" s="185"/>
      <c r="GY457" s="185"/>
      <c r="GZ457" s="185"/>
      <c r="HA457" s="185"/>
      <c r="HB457" s="185"/>
      <c r="HC457" s="185"/>
      <c r="HD457" s="185"/>
      <c r="HE457" s="185"/>
      <c r="HF457" s="185"/>
      <c r="HG457" s="185"/>
      <c r="HH457" s="185"/>
      <c r="HI457" s="185"/>
      <c r="HJ457" s="185"/>
      <c r="HK457" s="185"/>
      <c r="HL457" s="185"/>
      <c r="HM457" s="185"/>
      <c r="HN457" s="185"/>
      <c r="HO457" s="185"/>
      <c r="HP457" s="185"/>
      <c r="HQ457" s="185"/>
      <c r="HR457" s="185"/>
      <c r="HS457" s="185"/>
      <c r="HT457" s="185"/>
      <c r="HU457" s="185"/>
      <c r="HV457" s="185"/>
      <c r="HW457" s="185"/>
      <c r="HX457" s="185"/>
      <c r="HY457" s="185"/>
      <c r="HZ457" s="185"/>
      <c r="IA457" s="185"/>
      <c r="IB457" s="185"/>
      <c r="IC457" s="185"/>
      <c r="ID457" s="185"/>
      <c r="IE457" s="185"/>
      <c r="IF457" s="185"/>
      <c r="IG457" s="185"/>
      <c r="IH457" s="185"/>
    </row>
    <row r="458" spans="1:242" s="185" customFormat="1" ht="12" x14ac:dyDescent="0.2">
      <c r="E458" s="205"/>
      <c r="F458" s="226"/>
      <c r="G458" s="226"/>
      <c r="H458" s="226"/>
      <c r="I458" s="187"/>
      <c r="J458" s="187"/>
      <c r="K458" s="187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</row>
    <row r="459" spans="1:242" s="185" customFormat="1" ht="12" x14ac:dyDescent="0.2">
      <c r="E459" s="205"/>
      <c r="F459" s="226"/>
      <c r="G459" s="226"/>
      <c r="H459" s="226"/>
      <c r="I459" s="187"/>
      <c r="J459" s="187"/>
      <c r="K459" s="187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</row>
    <row r="460" spans="1:242" s="185" customFormat="1" ht="12" x14ac:dyDescent="0.2">
      <c r="A460" s="206"/>
      <c r="B460" s="206"/>
      <c r="C460" s="206"/>
      <c r="D460" s="206"/>
      <c r="E460" s="204"/>
      <c r="F460" s="198"/>
      <c r="G460" s="198"/>
      <c r="H460" s="226"/>
      <c r="I460" s="209"/>
      <c r="J460" s="209"/>
      <c r="K460" s="187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  <c r="BI460" s="206"/>
      <c r="BJ460" s="206"/>
      <c r="BK460" s="206"/>
      <c r="BL460" s="206"/>
      <c r="BM460" s="206"/>
      <c r="BN460" s="206"/>
      <c r="BO460" s="206"/>
      <c r="BP460" s="206"/>
      <c r="BQ460" s="206"/>
      <c r="BR460" s="206"/>
      <c r="BS460" s="206"/>
      <c r="BT460" s="206"/>
      <c r="BU460" s="206"/>
      <c r="BV460" s="206"/>
      <c r="BW460" s="206"/>
      <c r="BX460" s="206"/>
      <c r="BY460" s="206"/>
      <c r="BZ460" s="206"/>
      <c r="CA460" s="206"/>
      <c r="CB460" s="206"/>
      <c r="CC460" s="206"/>
      <c r="CD460" s="206"/>
      <c r="CE460" s="206"/>
      <c r="CF460" s="206"/>
      <c r="CG460" s="206"/>
      <c r="CH460" s="206"/>
      <c r="CI460" s="206"/>
      <c r="CJ460" s="206"/>
      <c r="CK460" s="206"/>
      <c r="CL460" s="206"/>
      <c r="CM460" s="206"/>
      <c r="CN460" s="206"/>
      <c r="CO460" s="206"/>
      <c r="CP460" s="206"/>
      <c r="CQ460" s="206"/>
      <c r="CR460" s="206"/>
      <c r="CS460" s="206"/>
      <c r="CT460" s="206"/>
      <c r="CU460" s="206"/>
      <c r="CV460" s="206"/>
      <c r="CW460" s="206"/>
      <c r="CX460" s="206"/>
      <c r="CY460" s="206"/>
      <c r="CZ460" s="206"/>
      <c r="DA460" s="206"/>
      <c r="DB460" s="206"/>
      <c r="DC460" s="206"/>
      <c r="DD460" s="206"/>
      <c r="DE460" s="206"/>
      <c r="DF460" s="206"/>
      <c r="DG460" s="206"/>
      <c r="DH460" s="206"/>
      <c r="DI460" s="206"/>
      <c r="DJ460" s="206"/>
      <c r="DK460" s="206"/>
      <c r="DL460" s="206"/>
      <c r="DM460" s="206"/>
      <c r="DN460" s="206"/>
      <c r="DO460" s="206"/>
      <c r="DP460" s="206"/>
      <c r="DQ460" s="206"/>
      <c r="DR460" s="206"/>
      <c r="DS460" s="206"/>
      <c r="DT460" s="206"/>
      <c r="DU460" s="206"/>
      <c r="DV460" s="206"/>
      <c r="DW460" s="206"/>
      <c r="DX460" s="206"/>
      <c r="DY460" s="206"/>
      <c r="DZ460" s="206"/>
      <c r="EA460" s="206"/>
      <c r="EB460" s="206"/>
      <c r="EC460" s="206"/>
      <c r="ED460" s="206"/>
      <c r="EE460" s="206"/>
      <c r="EF460" s="206"/>
      <c r="EG460" s="206"/>
      <c r="EH460" s="206"/>
      <c r="EI460" s="206"/>
      <c r="EJ460" s="206"/>
      <c r="EK460" s="206"/>
      <c r="EL460" s="206"/>
      <c r="EM460" s="206"/>
      <c r="EN460" s="206"/>
      <c r="EO460" s="206"/>
      <c r="EP460" s="206"/>
      <c r="EQ460" s="206"/>
      <c r="ER460" s="206"/>
      <c r="ES460" s="206"/>
      <c r="ET460" s="206"/>
      <c r="EU460" s="206"/>
      <c r="EV460" s="206"/>
      <c r="EW460" s="206"/>
      <c r="EX460" s="206"/>
      <c r="EY460" s="206"/>
      <c r="EZ460" s="206"/>
      <c r="FA460" s="206"/>
      <c r="FB460" s="206"/>
      <c r="FC460" s="206"/>
      <c r="FD460" s="206"/>
      <c r="FE460" s="206"/>
      <c r="FF460" s="206"/>
      <c r="FG460" s="206"/>
      <c r="FH460" s="206"/>
      <c r="FI460" s="206"/>
      <c r="FJ460" s="206"/>
      <c r="FK460" s="206"/>
      <c r="FL460" s="206"/>
      <c r="FM460" s="206"/>
      <c r="FN460" s="206"/>
      <c r="FO460" s="206"/>
      <c r="FP460" s="206"/>
      <c r="FQ460" s="206"/>
      <c r="FR460" s="206"/>
      <c r="FS460" s="206"/>
      <c r="FT460" s="206"/>
      <c r="FU460" s="206"/>
      <c r="FV460" s="206"/>
      <c r="FW460" s="206"/>
      <c r="FX460" s="206"/>
      <c r="FY460" s="206"/>
      <c r="FZ460" s="206"/>
      <c r="GA460" s="206"/>
      <c r="GB460" s="206"/>
      <c r="GC460" s="206"/>
      <c r="GD460" s="206"/>
      <c r="GE460" s="206"/>
      <c r="GF460" s="206"/>
      <c r="GG460" s="206"/>
      <c r="GH460" s="206"/>
      <c r="GI460" s="206"/>
      <c r="GJ460" s="206"/>
      <c r="GK460" s="206"/>
      <c r="GL460" s="206"/>
      <c r="GM460" s="206"/>
      <c r="GN460" s="206"/>
      <c r="GO460" s="206"/>
      <c r="GP460" s="206"/>
      <c r="GQ460" s="206"/>
      <c r="GR460" s="206"/>
      <c r="GS460" s="206"/>
      <c r="GT460" s="206"/>
      <c r="GU460" s="206"/>
      <c r="GV460" s="206"/>
      <c r="GW460" s="206"/>
      <c r="GX460" s="206"/>
      <c r="GY460" s="206"/>
      <c r="GZ460" s="206"/>
      <c r="HA460" s="206"/>
      <c r="HB460" s="206"/>
      <c r="HC460" s="206"/>
      <c r="HD460" s="206"/>
      <c r="HE460" s="206"/>
      <c r="HF460" s="206"/>
      <c r="HG460" s="206"/>
      <c r="HH460" s="206"/>
      <c r="HI460" s="206"/>
      <c r="HJ460" s="206"/>
      <c r="HK460" s="206"/>
      <c r="HL460" s="206"/>
      <c r="HM460" s="206"/>
      <c r="HN460" s="206"/>
      <c r="HO460" s="206"/>
      <c r="HP460" s="206"/>
      <c r="HQ460" s="206"/>
      <c r="HR460" s="206"/>
      <c r="HS460" s="206"/>
      <c r="HT460" s="206"/>
      <c r="HU460" s="206"/>
      <c r="HV460" s="206"/>
      <c r="HW460" s="206"/>
      <c r="HX460" s="206"/>
      <c r="HY460" s="206"/>
      <c r="HZ460" s="206"/>
      <c r="IA460" s="206"/>
      <c r="IB460" s="206"/>
      <c r="IC460" s="206"/>
      <c r="ID460" s="206"/>
      <c r="IE460" s="206"/>
      <c r="IF460" s="206"/>
      <c r="IG460" s="206"/>
      <c r="IH460" s="206"/>
    </row>
    <row r="461" spans="1:242" s="185" customFormat="1" ht="12" x14ac:dyDescent="0.2">
      <c r="E461" s="205"/>
      <c r="F461" s="226"/>
      <c r="G461" s="226"/>
      <c r="H461" s="226"/>
      <c r="I461" s="187"/>
      <c r="J461" s="187"/>
      <c r="K461" s="187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</row>
    <row r="462" spans="1:242" s="185" customFormat="1" ht="12" x14ac:dyDescent="0.2">
      <c r="A462" s="206"/>
      <c r="B462" s="206"/>
      <c r="C462" s="206"/>
      <c r="D462" s="206"/>
      <c r="E462" s="204"/>
      <c r="F462" s="198"/>
      <c r="G462" s="198"/>
      <c r="H462" s="226"/>
      <c r="I462" s="209"/>
      <c r="J462" s="209"/>
      <c r="K462" s="187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  <c r="BI462" s="206"/>
      <c r="BJ462" s="206"/>
      <c r="BK462" s="206"/>
      <c r="BL462" s="206"/>
      <c r="BM462" s="206"/>
      <c r="BN462" s="206"/>
      <c r="BO462" s="206"/>
      <c r="BP462" s="206"/>
      <c r="BQ462" s="206"/>
      <c r="BR462" s="206"/>
      <c r="BS462" s="206"/>
      <c r="BT462" s="206"/>
      <c r="BU462" s="206"/>
      <c r="BV462" s="206"/>
      <c r="BW462" s="206"/>
      <c r="BX462" s="206"/>
      <c r="BY462" s="206"/>
      <c r="BZ462" s="206"/>
      <c r="CA462" s="206"/>
      <c r="CB462" s="206"/>
      <c r="CC462" s="206"/>
      <c r="CD462" s="206"/>
      <c r="CE462" s="206"/>
      <c r="CF462" s="206"/>
      <c r="CG462" s="206"/>
      <c r="CH462" s="206"/>
      <c r="CI462" s="206"/>
      <c r="CJ462" s="206"/>
      <c r="CK462" s="206"/>
      <c r="CL462" s="206"/>
      <c r="CM462" s="206"/>
      <c r="CN462" s="206"/>
      <c r="CO462" s="206"/>
      <c r="CP462" s="206"/>
      <c r="CQ462" s="206"/>
      <c r="CR462" s="206"/>
      <c r="CS462" s="206"/>
      <c r="CT462" s="206"/>
      <c r="CU462" s="206"/>
      <c r="CV462" s="206"/>
      <c r="CW462" s="206"/>
      <c r="CX462" s="206"/>
      <c r="CY462" s="206"/>
      <c r="CZ462" s="206"/>
      <c r="DA462" s="206"/>
      <c r="DB462" s="206"/>
      <c r="DC462" s="206"/>
      <c r="DD462" s="206"/>
      <c r="DE462" s="206"/>
      <c r="DF462" s="206"/>
      <c r="DG462" s="206"/>
      <c r="DH462" s="206"/>
      <c r="DI462" s="206"/>
      <c r="DJ462" s="206"/>
      <c r="DK462" s="206"/>
      <c r="DL462" s="206"/>
      <c r="DM462" s="206"/>
      <c r="DN462" s="206"/>
      <c r="DO462" s="206"/>
      <c r="DP462" s="206"/>
      <c r="DQ462" s="206"/>
      <c r="DR462" s="206"/>
      <c r="DS462" s="206"/>
      <c r="DT462" s="206"/>
      <c r="DU462" s="206"/>
      <c r="DV462" s="206"/>
      <c r="DW462" s="206"/>
      <c r="DX462" s="206"/>
      <c r="DY462" s="206"/>
      <c r="DZ462" s="206"/>
      <c r="EA462" s="206"/>
      <c r="EB462" s="206"/>
      <c r="EC462" s="206"/>
      <c r="ED462" s="206"/>
      <c r="EE462" s="206"/>
      <c r="EF462" s="206"/>
      <c r="EG462" s="206"/>
      <c r="EH462" s="206"/>
      <c r="EI462" s="206"/>
      <c r="EJ462" s="206"/>
      <c r="EK462" s="206"/>
      <c r="EL462" s="206"/>
      <c r="EM462" s="206"/>
      <c r="EN462" s="206"/>
      <c r="EO462" s="206"/>
      <c r="EP462" s="206"/>
      <c r="EQ462" s="206"/>
      <c r="ER462" s="206"/>
      <c r="ES462" s="206"/>
      <c r="ET462" s="206"/>
      <c r="EU462" s="206"/>
      <c r="EV462" s="206"/>
      <c r="EW462" s="206"/>
      <c r="EX462" s="206"/>
      <c r="EY462" s="206"/>
      <c r="EZ462" s="206"/>
      <c r="FA462" s="206"/>
      <c r="FB462" s="206"/>
      <c r="FC462" s="206"/>
      <c r="FD462" s="206"/>
      <c r="FE462" s="206"/>
      <c r="FF462" s="206"/>
      <c r="FG462" s="206"/>
      <c r="FH462" s="206"/>
      <c r="FI462" s="206"/>
      <c r="FJ462" s="206"/>
      <c r="FK462" s="206"/>
      <c r="FL462" s="206"/>
      <c r="FM462" s="206"/>
      <c r="FN462" s="206"/>
      <c r="FO462" s="206"/>
      <c r="FP462" s="206"/>
      <c r="FQ462" s="206"/>
      <c r="FR462" s="206"/>
      <c r="FS462" s="206"/>
      <c r="FT462" s="206"/>
      <c r="FU462" s="206"/>
      <c r="FV462" s="206"/>
      <c r="FW462" s="206"/>
      <c r="FX462" s="206"/>
      <c r="FY462" s="206"/>
      <c r="FZ462" s="206"/>
      <c r="GA462" s="206"/>
      <c r="GB462" s="206"/>
      <c r="GC462" s="206"/>
      <c r="GD462" s="206"/>
      <c r="GE462" s="206"/>
      <c r="GF462" s="206"/>
      <c r="GG462" s="206"/>
      <c r="GH462" s="206"/>
      <c r="GI462" s="206"/>
      <c r="GJ462" s="206"/>
      <c r="GK462" s="206"/>
      <c r="GL462" s="206"/>
      <c r="GM462" s="206"/>
      <c r="GN462" s="206"/>
      <c r="GO462" s="206"/>
      <c r="GP462" s="206"/>
      <c r="GQ462" s="206"/>
      <c r="GR462" s="206"/>
      <c r="GS462" s="206"/>
      <c r="GT462" s="206"/>
      <c r="GU462" s="206"/>
      <c r="GV462" s="206"/>
      <c r="GW462" s="206"/>
      <c r="GX462" s="206"/>
      <c r="GY462" s="206"/>
      <c r="GZ462" s="206"/>
      <c r="HA462" s="206"/>
      <c r="HB462" s="206"/>
      <c r="HC462" s="206"/>
      <c r="HD462" s="206"/>
      <c r="HE462" s="206"/>
      <c r="HF462" s="206"/>
      <c r="HG462" s="206"/>
      <c r="HH462" s="206"/>
      <c r="HI462" s="206"/>
      <c r="HJ462" s="206"/>
      <c r="HK462" s="206"/>
      <c r="HL462" s="206"/>
      <c r="HM462" s="206"/>
      <c r="HN462" s="206"/>
      <c r="HO462" s="206"/>
      <c r="HP462" s="206"/>
      <c r="HQ462" s="206"/>
      <c r="HR462" s="206"/>
      <c r="HS462" s="206"/>
      <c r="HT462" s="206"/>
      <c r="HU462" s="206"/>
      <c r="HV462" s="206"/>
      <c r="HW462" s="206"/>
      <c r="HX462" s="206"/>
      <c r="HY462" s="206"/>
      <c r="HZ462" s="206"/>
      <c r="IA462" s="206"/>
      <c r="IB462" s="206"/>
      <c r="IC462" s="206"/>
      <c r="ID462" s="206"/>
      <c r="IE462" s="206"/>
      <c r="IF462" s="206"/>
      <c r="IG462" s="206"/>
      <c r="IH462" s="206"/>
    </row>
    <row r="463" spans="1:242" s="185" customFormat="1" ht="12" x14ac:dyDescent="0.2">
      <c r="E463" s="205"/>
      <c r="F463" s="226"/>
      <c r="G463" s="226"/>
      <c r="H463" s="226"/>
      <c r="I463" s="187"/>
      <c r="J463" s="187"/>
      <c r="K463" s="187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</row>
    <row r="464" spans="1:242" s="185" customFormat="1" ht="12" x14ac:dyDescent="0.2">
      <c r="E464" s="205"/>
      <c r="F464" s="226"/>
      <c r="G464" s="226"/>
      <c r="H464" s="226"/>
      <c r="I464" s="187"/>
      <c r="J464" s="187"/>
      <c r="K464" s="187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</row>
    <row r="465" spans="1:242" s="185" customFormat="1" ht="12" x14ac:dyDescent="0.2">
      <c r="A465" s="206"/>
      <c r="B465" s="206"/>
      <c r="C465" s="206"/>
      <c r="D465" s="206"/>
      <c r="E465" s="204"/>
      <c r="F465" s="198"/>
      <c r="G465" s="198"/>
      <c r="H465" s="226"/>
      <c r="I465" s="209"/>
      <c r="J465" s="209"/>
      <c r="K465" s="187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06"/>
      <c r="BN465" s="206"/>
      <c r="BO465" s="206"/>
      <c r="BP465" s="206"/>
      <c r="BQ465" s="206"/>
      <c r="BR465" s="206"/>
      <c r="BS465" s="206"/>
      <c r="BT465" s="206"/>
      <c r="BU465" s="206"/>
      <c r="BV465" s="206"/>
      <c r="BW465" s="206"/>
      <c r="BX465" s="206"/>
      <c r="BY465" s="206"/>
      <c r="BZ465" s="206"/>
      <c r="CA465" s="206"/>
      <c r="CB465" s="206"/>
      <c r="CC465" s="206"/>
      <c r="CD465" s="206"/>
      <c r="CE465" s="206"/>
      <c r="CF465" s="206"/>
      <c r="CG465" s="206"/>
      <c r="CH465" s="206"/>
      <c r="CI465" s="206"/>
      <c r="CJ465" s="206"/>
      <c r="CK465" s="206"/>
      <c r="CL465" s="206"/>
      <c r="CM465" s="206"/>
      <c r="CN465" s="206"/>
      <c r="CO465" s="206"/>
      <c r="CP465" s="206"/>
      <c r="CQ465" s="206"/>
      <c r="CR465" s="206"/>
      <c r="CS465" s="206"/>
      <c r="CT465" s="206"/>
      <c r="CU465" s="206"/>
      <c r="CV465" s="206"/>
      <c r="CW465" s="206"/>
      <c r="CX465" s="206"/>
      <c r="CY465" s="206"/>
      <c r="CZ465" s="206"/>
      <c r="DA465" s="206"/>
      <c r="DB465" s="206"/>
      <c r="DC465" s="206"/>
      <c r="DD465" s="206"/>
      <c r="DE465" s="206"/>
      <c r="DF465" s="206"/>
      <c r="DG465" s="206"/>
      <c r="DH465" s="206"/>
      <c r="DI465" s="206"/>
      <c r="DJ465" s="206"/>
      <c r="DK465" s="206"/>
      <c r="DL465" s="206"/>
      <c r="DM465" s="206"/>
      <c r="DN465" s="206"/>
      <c r="DO465" s="206"/>
      <c r="DP465" s="206"/>
      <c r="DQ465" s="206"/>
      <c r="DR465" s="206"/>
      <c r="DS465" s="206"/>
      <c r="DT465" s="206"/>
      <c r="DU465" s="206"/>
      <c r="DV465" s="206"/>
      <c r="DW465" s="206"/>
      <c r="DX465" s="206"/>
      <c r="DY465" s="206"/>
      <c r="DZ465" s="206"/>
      <c r="EA465" s="206"/>
      <c r="EB465" s="206"/>
      <c r="EC465" s="206"/>
      <c r="ED465" s="206"/>
      <c r="EE465" s="206"/>
      <c r="EF465" s="206"/>
      <c r="EG465" s="206"/>
      <c r="EH465" s="206"/>
      <c r="EI465" s="206"/>
      <c r="EJ465" s="206"/>
      <c r="EK465" s="206"/>
      <c r="EL465" s="206"/>
      <c r="EM465" s="206"/>
      <c r="EN465" s="206"/>
      <c r="EO465" s="206"/>
      <c r="EP465" s="206"/>
      <c r="EQ465" s="206"/>
      <c r="ER465" s="206"/>
      <c r="ES465" s="206"/>
      <c r="ET465" s="206"/>
      <c r="EU465" s="206"/>
      <c r="EV465" s="206"/>
      <c r="EW465" s="206"/>
      <c r="EX465" s="206"/>
      <c r="EY465" s="206"/>
      <c r="EZ465" s="206"/>
      <c r="FA465" s="206"/>
      <c r="FB465" s="206"/>
      <c r="FC465" s="206"/>
      <c r="FD465" s="206"/>
      <c r="FE465" s="206"/>
      <c r="FF465" s="206"/>
      <c r="FG465" s="206"/>
      <c r="FH465" s="206"/>
      <c r="FI465" s="206"/>
      <c r="FJ465" s="206"/>
      <c r="FK465" s="206"/>
      <c r="FL465" s="206"/>
      <c r="FM465" s="206"/>
      <c r="FN465" s="206"/>
      <c r="FO465" s="206"/>
      <c r="FP465" s="206"/>
      <c r="FQ465" s="206"/>
      <c r="FR465" s="206"/>
      <c r="FS465" s="206"/>
      <c r="FT465" s="206"/>
      <c r="FU465" s="206"/>
      <c r="FV465" s="206"/>
      <c r="FW465" s="206"/>
      <c r="FX465" s="206"/>
      <c r="FY465" s="206"/>
      <c r="FZ465" s="206"/>
      <c r="GA465" s="206"/>
      <c r="GB465" s="206"/>
      <c r="GC465" s="206"/>
      <c r="GD465" s="206"/>
      <c r="GE465" s="206"/>
      <c r="GF465" s="206"/>
      <c r="GG465" s="206"/>
      <c r="GH465" s="206"/>
      <c r="GI465" s="206"/>
      <c r="GJ465" s="206"/>
      <c r="GK465" s="206"/>
      <c r="GL465" s="206"/>
      <c r="GM465" s="206"/>
      <c r="GN465" s="206"/>
      <c r="GO465" s="206"/>
      <c r="GP465" s="206"/>
      <c r="GQ465" s="206"/>
      <c r="GR465" s="206"/>
      <c r="GS465" s="206"/>
      <c r="GT465" s="206"/>
      <c r="GU465" s="206"/>
      <c r="GV465" s="206"/>
      <c r="GW465" s="206"/>
      <c r="GX465" s="206"/>
      <c r="GY465" s="206"/>
      <c r="GZ465" s="206"/>
      <c r="HA465" s="206"/>
      <c r="HB465" s="206"/>
      <c r="HC465" s="206"/>
      <c r="HD465" s="206"/>
      <c r="HE465" s="206"/>
      <c r="HF465" s="206"/>
      <c r="HG465" s="206"/>
      <c r="HH465" s="206"/>
      <c r="HI465" s="206"/>
      <c r="HJ465" s="206"/>
      <c r="HK465" s="206"/>
      <c r="HL465" s="206"/>
      <c r="HM465" s="206"/>
      <c r="HN465" s="206"/>
      <c r="HO465" s="206"/>
      <c r="HP465" s="206"/>
      <c r="HQ465" s="206"/>
      <c r="HR465" s="206"/>
      <c r="HS465" s="206"/>
      <c r="HT465" s="206"/>
      <c r="HU465" s="206"/>
      <c r="HV465" s="206"/>
      <c r="HW465" s="206"/>
      <c r="HX465" s="206"/>
      <c r="HY465" s="206"/>
      <c r="HZ465" s="206"/>
      <c r="IA465" s="206"/>
      <c r="IB465" s="206"/>
      <c r="IC465" s="206"/>
      <c r="ID465" s="206"/>
      <c r="IE465" s="206"/>
      <c r="IF465" s="206"/>
      <c r="IG465" s="206"/>
      <c r="IH465" s="206"/>
    </row>
    <row r="466" spans="1:242" s="185" customFormat="1" ht="12" x14ac:dyDescent="0.2">
      <c r="A466" s="206"/>
      <c r="B466" s="206"/>
      <c r="C466" s="206"/>
      <c r="D466" s="206"/>
      <c r="E466" s="204"/>
      <c r="F466" s="198"/>
      <c r="G466" s="198"/>
      <c r="H466" s="226"/>
      <c r="I466" s="209"/>
      <c r="J466" s="209"/>
      <c r="K466" s="187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6"/>
      <c r="BN466" s="206"/>
      <c r="BO466" s="206"/>
      <c r="BP466" s="206"/>
      <c r="BQ466" s="206"/>
      <c r="BR466" s="206"/>
      <c r="BS466" s="206"/>
      <c r="BT466" s="206"/>
      <c r="BU466" s="206"/>
      <c r="BV466" s="206"/>
      <c r="BW466" s="206"/>
      <c r="BX466" s="206"/>
      <c r="BY466" s="206"/>
      <c r="BZ466" s="206"/>
      <c r="CA466" s="206"/>
      <c r="CB466" s="206"/>
      <c r="CC466" s="206"/>
      <c r="CD466" s="206"/>
      <c r="CE466" s="206"/>
      <c r="CF466" s="206"/>
      <c r="CG466" s="206"/>
      <c r="CH466" s="206"/>
      <c r="CI466" s="206"/>
      <c r="CJ466" s="206"/>
      <c r="CK466" s="206"/>
      <c r="CL466" s="206"/>
      <c r="CM466" s="206"/>
      <c r="CN466" s="206"/>
      <c r="CO466" s="206"/>
      <c r="CP466" s="206"/>
      <c r="CQ466" s="206"/>
      <c r="CR466" s="206"/>
      <c r="CS466" s="206"/>
      <c r="CT466" s="206"/>
      <c r="CU466" s="206"/>
      <c r="CV466" s="206"/>
      <c r="CW466" s="206"/>
      <c r="CX466" s="206"/>
      <c r="CY466" s="206"/>
      <c r="CZ466" s="206"/>
      <c r="DA466" s="206"/>
      <c r="DB466" s="206"/>
      <c r="DC466" s="206"/>
      <c r="DD466" s="206"/>
      <c r="DE466" s="206"/>
      <c r="DF466" s="206"/>
      <c r="DG466" s="206"/>
      <c r="DH466" s="206"/>
      <c r="DI466" s="206"/>
      <c r="DJ466" s="206"/>
      <c r="DK466" s="206"/>
      <c r="DL466" s="206"/>
      <c r="DM466" s="206"/>
      <c r="DN466" s="206"/>
      <c r="DO466" s="206"/>
      <c r="DP466" s="206"/>
      <c r="DQ466" s="206"/>
      <c r="DR466" s="206"/>
      <c r="DS466" s="206"/>
      <c r="DT466" s="206"/>
      <c r="DU466" s="206"/>
      <c r="DV466" s="206"/>
      <c r="DW466" s="206"/>
      <c r="DX466" s="206"/>
      <c r="DY466" s="206"/>
      <c r="DZ466" s="206"/>
      <c r="EA466" s="206"/>
      <c r="EB466" s="206"/>
      <c r="EC466" s="206"/>
      <c r="ED466" s="206"/>
      <c r="EE466" s="206"/>
      <c r="EF466" s="206"/>
      <c r="EG466" s="206"/>
      <c r="EH466" s="206"/>
      <c r="EI466" s="206"/>
      <c r="EJ466" s="206"/>
      <c r="EK466" s="206"/>
      <c r="EL466" s="206"/>
      <c r="EM466" s="206"/>
      <c r="EN466" s="206"/>
      <c r="EO466" s="206"/>
      <c r="EP466" s="206"/>
      <c r="EQ466" s="206"/>
      <c r="ER466" s="206"/>
      <c r="ES466" s="206"/>
      <c r="ET466" s="206"/>
      <c r="EU466" s="206"/>
      <c r="EV466" s="206"/>
      <c r="EW466" s="206"/>
      <c r="EX466" s="206"/>
      <c r="EY466" s="206"/>
      <c r="EZ466" s="206"/>
      <c r="FA466" s="206"/>
      <c r="FB466" s="206"/>
      <c r="FC466" s="206"/>
      <c r="FD466" s="206"/>
      <c r="FE466" s="206"/>
      <c r="FF466" s="206"/>
      <c r="FG466" s="206"/>
      <c r="FH466" s="206"/>
      <c r="FI466" s="206"/>
      <c r="FJ466" s="206"/>
      <c r="FK466" s="206"/>
      <c r="FL466" s="206"/>
      <c r="FM466" s="206"/>
      <c r="FN466" s="206"/>
      <c r="FO466" s="206"/>
      <c r="FP466" s="206"/>
      <c r="FQ466" s="206"/>
      <c r="FR466" s="206"/>
      <c r="FS466" s="206"/>
      <c r="FT466" s="206"/>
      <c r="FU466" s="206"/>
      <c r="FV466" s="206"/>
      <c r="FW466" s="206"/>
      <c r="FX466" s="206"/>
      <c r="FY466" s="206"/>
      <c r="FZ466" s="206"/>
      <c r="GA466" s="206"/>
      <c r="GB466" s="206"/>
      <c r="GC466" s="206"/>
      <c r="GD466" s="206"/>
      <c r="GE466" s="206"/>
      <c r="GF466" s="206"/>
      <c r="GG466" s="206"/>
      <c r="GH466" s="206"/>
      <c r="GI466" s="206"/>
      <c r="GJ466" s="206"/>
      <c r="GK466" s="206"/>
      <c r="GL466" s="206"/>
      <c r="GM466" s="206"/>
      <c r="GN466" s="206"/>
      <c r="GO466" s="206"/>
      <c r="GP466" s="206"/>
      <c r="GQ466" s="206"/>
      <c r="GR466" s="206"/>
      <c r="GS466" s="206"/>
      <c r="GT466" s="206"/>
      <c r="GU466" s="206"/>
      <c r="GV466" s="206"/>
      <c r="GW466" s="206"/>
      <c r="GX466" s="206"/>
      <c r="GY466" s="206"/>
      <c r="GZ466" s="206"/>
      <c r="HA466" s="206"/>
      <c r="HB466" s="206"/>
      <c r="HC466" s="206"/>
      <c r="HD466" s="206"/>
      <c r="HE466" s="206"/>
      <c r="HF466" s="206"/>
      <c r="HG466" s="206"/>
      <c r="HH466" s="206"/>
      <c r="HI466" s="206"/>
      <c r="HJ466" s="206"/>
      <c r="HK466" s="206"/>
      <c r="HL466" s="206"/>
      <c r="HM466" s="206"/>
      <c r="HN466" s="206"/>
      <c r="HO466" s="206"/>
      <c r="HP466" s="206"/>
      <c r="HQ466" s="206"/>
      <c r="HR466" s="206"/>
      <c r="HS466" s="206"/>
      <c r="HT466" s="206"/>
      <c r="HU466" s="206"/>
      <c r="HV466" s="206"/>
      <c r="HW466" s="206"/>
      <c r="HX466" s="206"/>
      <c r="HY466" s="206"/>
      <c r="HZ466" s="206"/>
      <c r="IA466" s="206"/>
      <c r="IB466" s="206"/>
      <c r="IC466" s="206"/>
      <c r="ID466" s="206"/>
      <c r="IE466" s="206"/>
      <c r="IF466" s="206"/>
      <c r="IG466" s="206"/>
      <c r="IH466" s="206"/>
    </row>
    <row r="467" spans="1:242" s="185" customFormat="1" ht="12" x14ac:dyDescent="0.2">
      <c r="A467" s="206"/>
      <c r="B467" s="206"/>
      <c r="C467" s="206"/>
      <c r="D467" s="206"/>
      <c r="E467" s="204"/>
      <c r="F467" s="198"/>
      <c r="G467" s="198"/>
      <c r="H467" s="226"/>
      <c r="I467" s="209"/>
      <c r="J467" s="209"/>
      <c r="K467" s="187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6"/>
      <c r="BN467" s="206"/>
      <c r="BO467" s="206"/>
      <c r="BP467" s="206"/>
      <c r="BQ467" s="206"/>
      <c r="BR467" s="206"/>
      <c r="BS467" s="206"/>
      <c r="BT467" s="206"/>
      <c r="BU467" s="206"/>
      <c r="BV467" s="206"/>
      <c r="BW467" s="206"/>
      <c r="BX467" s="206"/>
      <c r="BY467" s="206"/>
      <c r="BZ467" s="206"/>
      <c r="CA467" s="206"/>
      <c r="CB467" s="206"/>
      <c r="CC467" s="206"/>
      <c r="CD467" s="206"/>
      <c r="CE467" s="206"/>
      <c r="CF467" s="206"/>
      <c r="CG467" s="206"/>
      <c r="CH467" s="206"/>
      <c r="CI467" s="206"/>
      <c r="CJ467" s="206"/>
      <c r="CK467" s="206"/>
      <c r="CL467" s="206"/>
      <c r="CM467" s="206"/>
      <c r="CN467" s="206"/>
      <c r="CO467" s="206"/>
      <c r="CP467" s="206"/>
      <c r="CQ467" s="206"/>
      <c r="CR467" s="206"/>
      <c r="CS467" s="206"/>
      <c r="CT467" s="206"/>
      <c r="CU467" s="206"/>
      <c r="CV467" s="206"/>
      <c r="CW467" s="206"/>
      <c r="CX467" s="206"/>
      <c r="CY467" s="206"/>
      <c r="CZ467" s="206"/>
      <c r="DA467" s="206"/>
      <c r="DB467" s="206"/>
      <c r="DC467" s="206"/>
      <c r="DD467" s="206"/>
      <c r="DE467" s="206"/>
      <c r="DF467" s="206"/>
      <c r="DG467" s="206"/>
      <c r="DH467" s="206"/>
      <c r="DI467" s="206"/>
      <c r="DJ467" s="206"/>
      <c r="DK467" s="206"/>
      <c r="DL467" s="206"/>
      <c r="DM467" s="206"/>
      <c r="DN467" s="206"/>
      <c r="DO467" s="206"/>
      <c r="DP467" s="206"/>
      <c r="DQ467" s="206"/>
      <c r="DR467" s="206"/>
      <c r="DS467" s="206"/>
      <c r="DT467" s="206"/>
      <c r="DU467" s="206"/>
      <c r="DV467" s="206"/>
      <c r="DW467" s="206"/>
      <c r="DX467" s="206"/>
      <c r="DY467" s="206"/>
      <c r="DZ467" s="206"/>
      <c r="EA467" s="206"/>
      <c r="EB467" s="206"/>
      <c r="EC467" s="206"/>
      <c r="ED467" s="206"/>
      <c r="EE467" s="206"/>
      <c r="EF467" s="206"/>
      <c r="EG467" s="206"/>
      <c r="EH467" s="206"/>
      <c r="EI467" s="206"/>
      <c r="EJ467" s="206"/>
      <c r="EK467" s="206"/>
      <c r="EL467" s="206"/>
      <c r="EM467" s="206"/>
      <c r="EN467" s="206"/>
      <c r="EO467" s="206"/>
      <c r="EP467" s="206"/>
      <c r="EQ467" s="206"/>
      <c r="ER467" s="206"/>
      <c r="ES467" s="206"/>
      <c r="ET467" s="206"/>
      <c r="EU467" s="206"/>
      <c r="EV467" s="206"/>
      <c r="EW467" s="206"/>
      <c r="EX467" s="206"/>
      <c r="EY467" s="206"/>
      <c r="EZ467" s="206"/>
      <c r="FA467" s="206"/>
      <c r="FB467" s="206"/>
      <c r="FC467" s="206"/>
      <c r="FD467" s="206"/>
      <c r="FE467" s="206"/>
      <c r="FF467" s="206"/>
      <c r="FG467" s="206"/>
      <c r="FH467" s="206"/>
      <c r="FI467" s="206"/>
      <c r="FJ467" s="206"/>
      <c r="FK467" s="206"/>
      <c r="FL467" s="206"/>
      <c r="FM467" s="206"/>
      <c r="FN467" s="206"/>
      <c r="FO467" s="206"/>
      <c r="FP467" s="206"/>
      <c r="FQ467" s="206"/>
      <c r="FR467" s="206"/>
      <c r="FS467" s="206"/>
      <c r="FT467" s="206"/>
      <c r="FU467" s="206"/>
      <c r="FV467" s="206"/>
      <c r="FW467" s="206"/>
      <c r="FX467" s="206"/>
      <c r="FY467" s="206"/>
      <c r="FZ467" s="206"/>
      <c r="GA467" s="206"/>
      <c r="GB467" s="206"/>
      <c r="GC467" s="206"/>
      <c r="GD467" s="206"/>
      <c r="GE467" s="206"/>
      <c r="GF467" s="206"/>
      <c r="GG467" s="206"/>
      <c r="GH467" s="206"/>
      <c r="GI467" s="206"/>
      <c r="GJ467" s="206"/>
      <c r="GK467" s="206"/>
      <c r="GL467" s="206"/>
      <c r="GM467" s="206"/>
      <c r="GN467" s="206"/>
      <c r="GO467" s="206"/>
      <c r="GP467" s="206"/>
      <c r="GQ467" s="206"/>
      <c r="GR467" s="206"/>
      <c r="GS467" s="206"/>
      <c r="GT467" s="206"/>
      <c r="GU467" s="206"/>
      <c r="GV467" s="206"/>
      <c r="GW467" s="206"/>
      <c r="GX467" s="206"/>
      <c r="GY467" s="206"/>
      <c r="GZ467" s="206"/>
      <c r="HA467" s="206"/>
      <c r="HB467" s="206"/>
      <c r="HC467" s="206"/>
      <c r="HD467" s="206"/>
      <c r="HE467" s="206"/>
      <c r="HF467" s="206"/>
      <c r="HG467" s="206"/>
      <c r="HH467" s="206"/>
      <c r="HI467" s="206"/>
      <c r="HJ467" s="206"/>
      <c r="HK467" s="206"/>
      <c r="HL467" s="206"/>
      <c r="HM467" s="206"/>
      <c r="HN467" s="206"/>
      <c r="HO467" s="206"/>
      <c r="HP467" s="206"/>
      <c r="HQ467" s="206"/>
      <c r="HR467" s="206"/>
      <c r="HS467" s="206"/>
      <c r="HT467" s="206"/>
      <c r="HU467" s="206"/>
      <c r="HV467" s="206"/>
      <c r="HW467" s="206"/>
      <c r="HX467" s="206"/>
      <c r="HY467" s="206"/>
      <c r="HZ467" s="206"/>
      <c r="IA467" s="206"/>
      <c r="IB467" s="206"/>
      <c r="IC467" s="206"/>
      <c r="ID467" s="206"/>
      <c r="IE467" s="206"/>
      <c r="IF467" s="206"/>
      <c r="IG467" s="206"/>
      <c r="IH467" s="206"/>
    </row>
    <row r="468" spans="1:242" s="185" customFormat="1" ht="12" x14ac:dyDescent="0.2">
      <c r="A468" s="206"/>
      <c r="B468" s="206"/>
      <c r="C468" s="206"/>
      <c r="D468" s="206"/>
      <c r="E468" s="204"/>
      <c r="F468" s="198"/>
      <c r="G468" s="198"/>
      <c r="H468" s="226"/>
      <c r="I468" s="209"/>
      <c r="J468" s="209"/>
      <c r="K468" s="187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6"/>
      <c r="BN468" s="206"/>
      <c r="BO468" s="206"/>
      <c r="BP468" s="206"/>
      <c r="BQ468" s="206"/>
      <c r="BR468" s="206"/>
      <c r="BS468" s="206"/>
      <c r="BT468" s="206"/>
      <c r="BU468" s="206"/>
      <c r="BV468" s="206"/>
      <c r="BW468" s="206"/>
      <c r="BX468" s="206"/>
      <c r="BY468" s="206"/>
      <c r="BZ468" s="206"/>
      <c r="CA468" s="206"/>
      <c r="CB468" s="206"/>
      <c r="CC468" s="206"/>
      <c r="CD468" s="206"/>
      <c r="CE468" s="206"/>
      <c r="CF468" s="206"/>
      <c r="CG468" s="206"/>
      <c r="CH468" s="206"/>
      <c r="CI468" s="206"/>
      <c r="CJ468" s="206"/>
      <c r="CK468" s="206"/>
      <c r="CL468" s="206"/>
      <c r="CM468" s="206"/>
      <c r="CN468" s="206"/>
      <c r="CO468" s="206"/>
      <c r="CP468" s="206"/>
      <c r="CQ468" s="206"/>
      <c r="CR468" s="206"/>
      <c r="CS468" s="206"/>
      <c r="CT468" s="206"/>
      <c r="CU468" s="206"/>
      <c r="CV468" s="206"/>
      <c r="CW468" s="206"/>
      <c r="CX468" s="206"/>
      <c r="CY468" s="206"/>
      <c r="CZ468" s="206"/>
      <c r="DA468" s="206"/>
      <c r="DB468" s="206"/>
      <c r="DC468" s="206"/>
      <c r="DD468" s="206"/>
      <c r="DE468" s="206"/>
      <c r="DF468" s="206"/>
      <c r="DG468" s="206"/>
      <c r="DH468" s="206"/>
      <c r="DI468" s="206"/>
      <c r="DJ468" s="206"/>
      <c r="DK468" s="206"/>
      <c r="DL468" s="206"/>
      <c r="DM468" s="206"/>
      <c r="DN468" s="206"/>
      <c r="DO468" s="206"/>
      <c r="DP468" s="206"/>
      <c r="DQ468" s="206"/>
      <c r="DR468" s="206"/>
      <c r="DS468" s="206"/>
      <c r="DT468" s="206"/>
      <c r="DU468" s="206"/>
      <c r="DV468" s="206"/>
      <c r="DW468" s="206"/>
      <c r="DX468" s="206"/>
      <c r="DY468" s="206"/>
      <c r="DZ468" s="206"/>
      <c r="EA468" s="206"/>
      <c r="EB468" s="206"/>
      <c r="EC468" s="206"/>
      <c r="ED468" s="206"/>
      <c r="EE468" s="206"/>
      <c r="EF468" s="206"/>
      <c r="EG468" s="206"/>
      <c r="EH468" s="206"/>
      <c r="EI468" s="206"/>
      <c r="EJ468" s="206"/>
      <c r="EK468" s="206"/>
      <c r="EL468" s="206"/>
      <c r="EM468" s="206"/>
      <c r="EN468" s="206"/>
      <c r="EO468" s="206"/>
      <c r="EP468" s="206"/>
      <c r="EQ468" s="206"/>
      <c r="ER468" s="206"/>
      <c r="ES468" s="206"/>
      <c r="ET468" s="206"/>
      <c r="EU468" s="206"/>
      <c r="EV468" s="206"/>
      <c r="EW468" s="206"/>
      <c r="EX468" s="206"/>
      <c r="EY468" s="206"/>
      <c r="EZ468" s="206"/>
      <c r="FA468" s="206"/>
      <c r="FB468" s="206"/>
      <c r="FC468" s="206"/>
      <c r="FD468" s="206"/>
      <c r="FE468" s="206"/>
      <c r="FF468" s="206"/>
      <c r="FG468" s="206"/>
      <c r="FH468" s="206"/>
      <c r="FI468" s="206"/>
      <c r="FJ468" s="206"/>
      <c r="FK468" s="206"/>
      <c r="FL468" s="206"/>
      <c r="FM468" s="206"/>
      <c r="FN468" s="206"/>
      <c r="FO468" s="206"/>
      <c r="FP468" s="206"/>
      <c r="FQ468" s="206"/>
      <c r="FR468" s="206"/>
      <c r="FS468" s="206"/>
      <c r="FT468" s="206"/>
      <c r="FU468" s="206"/>
      <c r="FV468" s="206"/>
      <c r="FW468" s="206"/>
      <c r="FX468" s="206"/>
      <c r="FY468" s="206"/>
      <c r="FZ468" s="206"/>
      <c r="GA468" s="206"/>
      <c r="GB468" s="206"/>
      <c r="GC468" s="206"/>
      <c r="GD468" s="206"/>
      <c r="GE468" s="206"/>
      <c r="GF468" s="206"/>
      <c r="GG468" s="206"/>
      <c r="GH468" s="206"/>
      <c r="GI468" s="206"/>
      <c r="GJ468" s="206"/>
      <c r="GK468" s="206"/>
      <c r="GL468" s="206"/>
      <c r="GM468" s="206"/>
      <c r="GN468" s="206"/>
      <c r="GO468" s="206"/>
      <c r="GP468" s="206"/>
      <c r="GQ468" s="206"/>
      <c r="GR468" s="206"/>
      <c r="GS468" s="206"/>
      <c r="GT468" s="206"/>
      <c r="GU468" s="206"/>
      <c r="GV468" s="206"/>
      <c r="GW468" s="206"/>
      <c r="GX468" s="206"/>
      <c r="GY468" s="206"/>
      <c r="GZ468" s="206"/>
      <c r="HA468" s="206"/>
      <c r="HB468" s="206"/>
      <c r="HC468" s="206"/>
      <c r="HD468" s="206"/>
      <c r="HE468" s="206"/>
      <c r="HF468" s="206"/>
      <c r="HG468" s="206"/>
      <c r="HH468" s="206"/>
      <c r="HI468" s="206"/>
      <c r="HJ468" s="206"/>
      <c r="HK468" s="206"/>
      <c r="HL468" s="206"/>
      <c r="HM468" s="206"/>
      <c r="HN468" s="206"/>
      <c r="HO468" s="206"/>
      <c r="HP468" s="206"/>
      <c r="HQ468" s="206"/>
      <c r="HR468" s="206"/>
      <c r="HS468" s="206"/>
      <c r="HT468" s="206"/>
      <c r="HU468" s="206"/>
      <c r="HV468" s="206"/>
      <c r="HW468" s="206"/>
      <c r="HX468" s="206"/>
      <c r="HY468" s="206"/>
      <c r="HZ468" s="206"/>
      <c r="IA468" s="206"/>
      <c r="IB468" s="206"/>
      <c r="IC468" s="206"/>
      <c r="ID468" s="206"/>
      <c r="IE468" s="206"/>
      <c r="IF468" s="206"/>
      <c r="IG468" s="206"/>
      <c r="IH468" s="206"/>
    </row>
    <row r="469" spans="1:242" s="185" customFormat="1" ht="12" x14ac:dyDescent="0.2">
      <c r="A469" s="206"/>
      <c r="B469" s="206"/>
      <c r="C469" s="206"/>
      <c r="D469" s="206"/>
      <c r="E469" s="204"/>
      <c r="F469" s="198"/>
      <c r="G469" s="198"/>
      <c r="H469" s="226"/>
      <c r="I469" s="209"/>
      <c r="J469" s="209"/>
      <c r="K469" s="187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6"/>
      <c r="BN469" s="206"/>
      <c r="BO469" s="206"/>
      <c r="BP469" s="206"/>
      <c r="BQ469" s="206"/>
      <c r="BR469" s="206"/>
      <c r="BS469" s="206"/>
      <c r="BT469" s="206"/>
      <c r="BU469" s="206"/>
      <c r="BV469" s="206"/>
      <c r="BW469" s="206"/>
      <c r="BX469" s="206"/>
      <c r="BY469" s="206"/>
      <c r="BZ469" s="206"/>
      <c r="CA469" s="206"/>
      <c r="CB469" s="206"/>
      <c r="CC469" s="206"/>
      <c r="CD469" s="206"/>
      <c r="CE469" s="206"/>
      <c r="CF469" s="206"/>
      <c r="CG469" s="206"/>
      <c r="CH469" s="206"/>
      <c r="CI469" s="206"/>
      <c r="CJ469" s="206"/>
      <c r="CK469" s="206"/>
      <c r="CL469" s="206"/>
      <c r="CM469" s="206"/>
      <c r="CN469" s="206"/>
      <c r="CO469" s="206"/>
      <c r="CP469" s="206"/>
      <c r="CQ469" s="206"/>
      <c r="CR469" s="206"/>
      <c r="CS469" s="206"/>
      <c r="CT469" s="206"/>
      <c r="CU469" s="206"/>
      <c r="CV469" s="206"/>
      <c r="CW469" s="206"/>
      <c r="CX469" s="206"/>
      <c r="CY469" s="206"/>
      <c r="CZ469" s="206"/>
      <c r="DA469" s="206"/>
      <c r="DB469" s="206"/>
      <c r="DC469" s="206"/>
      <c r="DD469" s="206"/>
      <c r="DE469" s="206"/>
      <c r="DF469" s="206"/>
      <c r="DG469" s="206"/>
      <c r="DH469" s="206"/>
      <c r="DI469" s="206"/>
      <c r="DJ469" s="206"/>
      <c r="DK469" s="206"/>
      <c r="DL469" s="206"/>
      <c r="DM469" s="206"/>
      <c r="DN469" s="206"/>
      <c r="DO469" s="206"/>
      <c r="DP469" s="206"/>
      <c r="DQ469" s="206"/>
      <c r="DR469" s="206"/>
      <c r="DS469" s="206"/>
      <c r="DT469" s="206"/>
      <c r="DU469" s="206"/>
      <c r="DV469" s="206"/>
      <c r="DW469" s="206"/>
      <c r="DX469" s="206"/>
      <c r="DY469" s="206"/>
      <c r="DZ469" s="206"/>
      <c r="EA469" s="206"/>
      <c r="EB469" s="206"/>
      <c r="EC469" s="206"/>
      <c r="ED469" s="206"/>
      <c r="EE469" s="206"/>
      <c r="EF469" s="206"/>
      <c r="EG469" s="206"/>
      <c r="EH469" s="206"/>
      <c r="EI469" s="206"/>
      <c r="EJ469" s="206"/>
      <c r="EK469" s="206"/>
      <c r="EL469" s="206"/>
      <c r="EM469" s="206"/>
      <c r="EN469" s="206"/>
      <c r="EO469" s="206"/>
      <c r="EP469" s="206"/>
      <c r="EQ469" s="206"/>
      <c r="ER469" s="206"/>
      <c r="ES469" s="206"/>
      <c r="ET469" s="206"/>
      <c r="EU469" s="206"/>
      <c r="EV469" s="206"/>
      <c r="EW469" s="206"/>
      <c r="EX469" s="206"/>
      <c r="EY469" s="206"/>
      <c r="EZ469" s="206"/>
      <c r="FA469" s="206"/>
      <c r="FB469" s="206"/>
      <c r="FC469" s="206"/>
      <c r="FD469" s="206"/>
      <c r="FE469" s="206"/>
      <c r="FF469" s="206"/>
      <c r="FG469" s="206"/>
      <c r="FH469" s="206"/>
      <c r="FI469" s="206"/>
      <c r="FJ469" s="206"/>
      <c r="FK469" s="206"/>
      <c r="FL469" s="206"/>
      <c r="FM469" s="206"/>
      <c r="FN469" s="206"/>
      <c r="FO469" s="206"/>
      <c r="FP469" s="206"/>
      <c r="FQ469" s="206"/>
      <c r="FR469" s="206"/>
      <c r="FS469" s="206"/>
      <c r="FT469" s="206"/>
      <c r="FU469" s="206"/>
      <c r="FV469" s="206"/>
      <c r="FW469" s="206"/>
      <c r="FX469" s="206"/>
      <c r="FY469" s="206"/>
      <c r="FZ469" s="206"/>
      <c r="GA469" s="206"/>
      <c r="GB469" s="206"/>
      <c r="GC469" s="206"/>
      <c r="GD469" s="206"/>
      <c r="GE469" s="206"/>
      <c r="GF469" s="206"/>
      <c r="GG469" s="206"/>
      <c r="GH469" s="206"/>
      <c r="GI469" s="206"/>
      <c r="GJ469" s="206"/>
      <c r="GK469" s="206"/>
      <c r="GL469" s="206"/>
      <c r="GM469" s="206"/>
      <c r="GN469" s="206"/>
      <c r="GO469" s="206"/>
      <c r="GP469" s="206"/>
      <c r="GQ469" s="206"/>
      <c r="GR469" s="206"/>
      <c r="GS469" s="206"/>
      <c r="GT469" s="206"/>
      <c r="GU469" s="206"/>
      <c r="GV469" s="206"/>
      <c r="GW469" s="206"/>
      <c r="GX469" s="206"/>
      <c r="GY469" s="206"/>
      <c r="GZ469" s="206"/>
      <c r="HA469" s="206"/>
      <c r="HB469" s="206"/>
      <c r="HC469" s="206"/>
      <c r="HD469" s="206"/>
      <c r="HE469" s="206"/>
      <c r="HF469" s="206"/>
      <c r="HG469" s="206"/>
      <c r="HH469" s="206"/>
      <c r="HI469" s="206"/>
      <c r="HJ469" s="206"/>
      <c r="HK469" s="206"/>
      <c r="HL469" s="206"/>
      <c r="HM469" s="206"/>
      <c r="HN469" s="206"/>
      <c r="HO469" s="206"/>
      <c r="HP469" s="206"/>
      <c r="HQ469" s="206"/>
      <c r="HR469" s="206"/>
      <c r="HS469" s="206"/>
      <c r="HT469" s="206"/>
      <c r="HU469" s="206"/>
      <c r="HV469" s="206"/>
      <c r="HW469" s="206"/>
      <c r="HX469" s="206"/>
      <c r="HY469" s="206"/>
      <c r="HZ469" s="206"/>
      <c r="IA469" s="206"/>
      <c r="IB469" s="206"/>
      <c r="IC469" s="206"/>
      <c r="ID469" s="206"/>
      <c r="IE469" s="206"/>
      <c r="IF469" s="206"/>
      <c r="IG469" s="206"/>
      <c r="IH469" s="206"/>
    </row>
    <row r="470" spans="1:242" s="185" customFormat="1" ht="12" x14ac:dyDescent="0.2">
      <c r="E470" s="205"/>
      <c r="F470" s="226"/>
      <c r="G470" s="226"/>
      <c r="H470" s="226"/>
      <c r="I470" s="187"/>
      <c r="J470" s="187"/>
      <c r="K470" s="187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</row>
    <row r="471" spans="1:242" s="185" customFormat="1" ht="12" x14ac:dyDescent="0.2">
      <c r="A471" s="206"/>
      <c r="B471" s="206"/>
      <c r="C471" s="206"/>
      <c r="D471" s="206"/>
      <c r="E471" s="204"/>
      <c r="F471" s="198"/>
      <c r="G471" s="198"/>
      <c r="H471" s="226"/>
      <c r="I471" s="209"/>
      <c r="J471" s="209"/>
      <c r="K471" s="187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06"/>
      <c r="BN471" s="206"/>
      <c r="BO471" s="206"/>
      <c r="BP471" s="206"/>
      <c r="BQ471" s="206"/>
      <c r="BR471" s="206"/>
      <c r="BS471" s="206"/>
      <c r="BT471" s="206"/>
      <c r="BU471" s="206"/>
      <c r="BV471" s="206"/>
      <c r="BW471" s="206"/>
      <c r="BX471" s="206"/>
      <c r="BY471" s="206"/>
      <c r="BZ471" s="206"/>
      <c r="CA471" s="206"/>
      <c r="CB471" s="206"/>
      <c r="CC471" s="206"/>
      <c r="CD471" s="206"/>
      <c r="CE471" s="206"/>
      <c r="CF471" s="206"/>
      <c r="CG471" s="206"/>
      <c r="CH471" s="206"/>
      <c r="CI471" s="206"/>
      <c r="CJ471" s="206"/>
      <c r="CK471" s="206"/>
      <c r="CL471" s="206"/>
      <c r="CM471" s="206"/>
      <c r="CN471" s="206"/>
      <c r="CO471" s="206"/>
      <c r="CP471" s="206"/>
      <c r="CQ471" s="206"/>
      <c r="CR471" s="206"/>
      <c r="CS471" s="206"/>
      <c r="CT471" s="206"/>
      <c r="CU471" s="206"/>
      <c r="CV471" s="206"/>
      <c r="CW471" s="206"/>
      <c r="CX471" s="206"/>
      <c r="CY471" s="206"/>
      <c r="CZ471" s="206"/>
      <c r="DA471" s="206"/>
      <c r="DB471" s="206"/>
      <c r="DC471" s="206"/>
      <c r="DD471" s="206"/>
      <c r="DE471" s="206"/>
      <c r="DF471" s="206"/>
      <c r="DG471" s="206"/>
      <c r="DH471" s="206"/>
      <c r="DI471" s="206"/>
      <c r="DJ471" s="206"/>
      <c r="DK471" s="206"/>
      <c r="DL471" s="206"/>
      <c r="DM471" s="206"/>
      <c r="DN471" s="206"/>
      <c r="DO471" s="206"/>
      <c r="DP471" s="206"/>
      <c r="DQ471" s="206"/>
      <c r="DR471" s="206"/>
      <c r="DS471" s="206"/>
      <c r="DT471" s="206"/>
      <c r="DU471" s="206"/>
      <c r="DV471" s="206"/>
      <c r="DW471" s="206"/>
      <c r="DX471" s="206"/>
      <c r="DY471" s="206"/>
      <c r="DZ471" s="206"/>
      <c r="EA471" s="206"/>
      <c r="EB471" s="206"/>
      <c r="EC471" s="206"/>
      <c r="ED471" s="206"/>
      <c r="EE471" s="206"/>
      <c r="EF471" s="206"/>
      <c r="EG471" s="206"/>
      <c r="EH471" s="206"/>
      <c r="EI471" s="206"/>
      <c r="EJ471" s="206"/>
      <c r="EK471" s="206"/>
      <c r="EL471" s="206"/>
      <c r="EM471" s="206"/>
      <c r="EN471" s="206"/>
      <c r="EO471" s="206"/>
      <c r="EP471" s="206"/>
      <c r="EQ471" s="206"/>
      <c r="ER471" s="206"/>
      <c r="ES471" s="206"/>
      <c r="ET471" s="206"/>
      <c r="EU471" s="206"/>
      <c r="EV471" s="206"/>
      <c r="EW471" s="206"/>
      <c r="EX471" s="206"/>
      <c r="EY471" s="206"/>
      <c r="EZ471" s="206"/>
      <c r="FA471" s="206"/>
      <c r="FB471" s="206"/>
      <c r="FC471" s="206"/>
      <c r="FD471" s="206"/>
      <c r="FE471" s="206"/>
      <c r="FF471" s="206"/>
      <c r="FG471" s="206"/>
      <c r="FH471" s="206"/>
      <c r="FI471" s="206"/>
      <c r="FJ471" s="206"/>
      <c r="FK471" s="206"/>
      <c r="FL471" s="206"/>
      <c r="FM471" s="206"/>
      <c r="FN471" s="206"/>
      <c r="FO471" s="206"/>
      <c r="FP471" s="206"/>
      <c r="FQ471" s="206"/>
      <c r="FR471" s="206"/>
      <c r="FS471" s="206"/>
      <c r="FT471" s="206"/>
      <c r="FU471" s="206"/>
      <c r="FV471" s="206"/>
      <c r="FW471" s="206"/>
      <c r="FX471" s="206"/>
      <c r="FY471" s="206"/>
      <c r="FZ471" s="206"/>
      <c r="GA471" s="206"/>
      <c r="GB471" s="206"/>
      <c r="GC471" s="206"/>
      <c r="GD471" s="206"/>
      <c r="GE471" s="206"/>
      <c r="GF471" s="206"/>
      <c r="GG471" s="206"/>
      <c r="GH471" s="206"/>
      <c r="GI471" s="206"/>
      <c r="GJ471" s="206"/>
      <c r="GK471" s="206"/>
      <c r="GL471" s="206"/>
      <c r="GM471" s="206"/>
      <c r="GN471" s="206"/>
      <c r="GO471" s="206"/>
      <c r="GP471" s="206"/>
      <c r="GQ471" s="206"/>
      <c r="GR471" s="206"/>
      <c r="GS471" s="206"/>
      <c r="GT471" s="206"/>
      <c r="GU471" s="206"/>
      <c r="GV471" s="206"/>
      <c r="GW471" s="206"/>
      <c r="GX471" s="206"/>
      <c r="GY471" s="206"/>
      <c r="GZ471" s="206"/>
      <c r="HA471" s="206"/>
      <c r="HB471" s="206"/>
      <c r="HC471" s="206"/>
      <c r="HD471" s="206"/>
      <c r="HE471" s="206"/>
      <c r="HF471" s="206"/>
      <c r="HG471" s="206"/>
      <c r="HH471" s="206"/>
      <c r="HI471" s="206"/>
      <c r="HJ471" s="206"/>
      <c r="HK471" s="206"/>
      <c r="HL471" s="206"/>
      <c r="HM471" s="206"/>
      <c r="HN471" s="206"/>
      <c r="HO471" s="206"/>
      <c r="HP471" s="206"/>
      <c r="HQ471" s="206"/>
      <c r="HR471" s="206"/>
      <c r="HS471" s="206"/>
      <c r="HT471" s="206"/>
      <c r="HU471" s="206"/>
      <c r="HV471" s="206"/>
      <c r="HW471" s="206"/>
      <c r="HX471" s="206"/>
      <c r="HY471" s="206"/>
      <c r="HZ471" s="206"/>
      <c r="IA471" s="206"/>
      <c r="IB471" s="206"/>
      <c r="IC471" s="206"/>
      <c r="ID471" s="206"/>
      <c r="IE471" s="206"/>
      <c r="IF471" s="206"/>
      <c r="IG471" s="206"/>
      <c r="IH471" s="206"/>
    </row>
    <row r="472" spans="1:242" s="185" customFormat="1" ht="12" x14ac:dyDescent="0.2">
      <c r="A472" s="206"/>
      <c r="B472" s="206"/>
      <c r="C472" s="206"/>
      <c r="D472" s="206"/>
      <c r="E472" s="204"/>
      <c r="F472" s="198"/>
      <c r="G472" s="198"/>
      <c r="H472" s="226"/>
      <c r="I472" s="209"/>
      <c r="J472" s="209"/>
      <c r="K472" s="187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206"/>
      <c r="BN472" s="206"/>
      <c r="BO472" s="206"/>
      <c r="BP472" s="206"/>
      <c r="BQ472" s="206"/>
      <c r="BR472" s="206"/>
      <c r="BS472" s="206"/>
      <c r="BT472" s="206"/>
      <c r="BU472" s="206"/>
      <c r="BV472" s="206"/>
      <c r="BW472" s="206"/>
      <c r="BX472" s="206"/>
      <c r="BY472" s="206"/>
      <c r="BZ472" s="206"/>
      <c r="CA472" s="206"/>
      <c r="CB472" s="206"/>
      <c r="CC472" s="206"/>
      <c r="CD472" s="206"/>
      <c r="CE472" s="206"/>
      <c r="CF472" s="206"/>
      <c r="CG472" s="206"/>
      <c r="CH472" s="206"/>
      <c r="CI472" s="206"/>
      <c r="CJ472" s="206"/>
      <c r="CK472" s="206"/>
      <c r="CL472" s="206"/>
      <c r="CM472" s="206"/>
      <c r="CN472" s="206"/>
      <c r="CO472" s="206"/>
      <c r="CP472" s="206"/>
      <c r="CQ472" s="206"/>
      <c r="CR472" s="206"/>
      <c r="CS472" s="206"/>
      <c r="CT472" s="206"/>
      <c r="CU472" s="206"/>
      <c r="CV472" s="206"/>
      <c r="CW472" s="206"/>
      <c r="CX472" s="206"/>
      <c r="CY472" s="206"/>
      <c r="CZ472" s="206"/>
      <c r="DA472" s="206"/>
      <c r="DB472" s="206"/>
      <c r="DC472" s="206"/>
      <c r="DD472" s="206"/>
      <c r="DE472" s="206"/>
      <c r="DF472" s="206"/>
      <c r="DG472" s="206"/>
      <c r="DH472" s="206"/>
      <c r="DI472" s="206"/>
      <c r="DJ472" s="206"/>
      <c r="DK472" s="206"/>
      <c r="DL472" s="206"/>
      <c r="DM472" s="206"/>
      <c r="DN472" s="206"/>
      <c r="DO472" s="206"/>
      <c r="DP472" s="206"/>
      <c r="DQ472" s="206"/>
      <c r="DR472" s="206"/>
      <c r="DS472" s="206"/>
      <c r="DT472" s="206"/>
      <c r="DU472" s="206"/>
      <c r="DV472" s="206"/>
      <c r="DW472" s="206"/>
      <c r="DX472" s="206"/>
      <c r="DY472" s="206"/>
      <c r="DZ472" s="206"/>
      <c r="EA472" s="206"/>
      <c r="EB472" s="206"/>
      <c r="EC472" s="206"/>
      <c r="ED472" s="206"/>
      <c r="EE472" s="206"/>
      <c r="EF472" s="206"/>
      <c r="EG472" s="206"/>
      <c r="EH472" s="206"/>
      <c r="EI472" s="206"/>
      <c r="EJ472" s="206"/>
      <c r="EK472" s="206"/>
      <c r="EL472" s="206"/>
      <c r="EM472" s="206"/>
      <c r="EN472" s="206"/>
      <c r="EO472" s="206"/>
      <c r="EP472" s="206"/>
      <c r="EQ472" s="206"/>
      <c r="ER472" s="206"/>
      <c r="ES472" s="206"/>
      <c r="ET472" s="206"/>
      <c r="EU472" s="206"/>
      <c r="EV472" s="206"/>
      <c r="EW472" s="206"/>
      <c r="EX472" s="206"/>
      <c r="EY472" s="206"/>
      <c r="EZ472" s="206"/>
      <c r="FA472" s="206"/>
      <c r="FB472" s="206"/>
      <c r="FC472" s="206"/>
      <c r="FD472" s="206"/>
      <c r="FE472" s="206"/>
      <c r="FF472" s="206"/>
      <c r="FG472" s="206"/>
      <c r="FH472" s="206"/>
      <c r="FI472" s="206"/>
      <c r="FJ472" s="206"/>
      <c r="FK472" s="206"/>
      <c r="FL472" s="206"/>
      <c r="FM472" s="206"/>
      <c r="FN472" s="206"/>
      <c r="FO472" s="206"/>
      <c r="FP472" s="206"/>
      <c r="FQ472" s="206"/>
      <c r="FR472" s="206"/>
      <c r="FS472" s="206"/>
      <c r="FT472" s="206"/>
      <c r="FU472" s="206"/>
      <c r="FV472" s="206"/>
      <c r="FW472" s="206"/>
      <c r="FX472" s="206"/>
      <c r="FY472" s="206"/>
      <c r="FZ472" s="206"/>
      <c r="GA472" s="206"/>
      <c r="GB472" s="206"/>
      <c r="GC472" s="206"/>
      <c r="GD472" s="206"/>
      <c r="GE472" s="206"/>
      <c r="GF472" s="206"/>
      <c r="GG472" s="206"/>
      <c r="GH472" s="206"/>
      <c r="GI472" s="206"/>
      <c r="GJ472" s="206"/>
      <c r="GK472" s="206"/>
      <c r="GL472" s="206"/>
      <c r="GM472" s="206"/>
      <c r="GN472" s="206"/>
      <c r="GO472" s="206"/>
      <c r="GP472" s="206"/>
      <c r="GQ472" s="206"/>
      <c r="GR472" s="206"/>
      <c r="GS472" s="206"/>
      <c r="GT472" s="206"/>
      <c r="GU472" s="206"/>
      <c r="GV472" s="206"/>
      <c r="GW472" s="206"/>
      <c r="GX472" s="206"/>
      <c r="GY472" s="206"/>
      <c r="GZ472" s="206"/>
      <c r="HA472" s="206"/>
      <c r="HB472" s="206"/>
      <c r="HC472" s="206"/>
      <c r="HD472" s="206"/>
      <c r="HE472" s="206"/>
      <c r="HF472" s="206"/>
      <c r="HG472" s="206"/>
      <c r="HH472" s="206"/>
      <c r="HI472" s="206"/>
      <c r="HJ472" s="206"/>
      <c r="HK472" s="206"/>
      <c r="HL472" s="206"/>
      <c r="HM472" s="206"/>
      <c r="HN472" s="206"/>
      <c r="HO472" s="206"/>
      <c r="HP472" s="206"/>
      <c r="HQ472" s="206"/>
      <c r="HR472" s="206"/>
      <c r="HS472" s="206"/>
      <c r="HT472" s="206"/>
      <c r="HU472" s="206"/>
      <c r="HV472" s="206"/>
      <c r="HW472" s="206"/>
      <c r="HX472" s="206"/>
      <c r="HY472" s="206"/>
      <c r="HZ472" s="206"/>
      <c r="IA472" s="206"/>
      <c r="IB472" s="206"/>
      <c r="IC472" s="206"/>
      <c r="ID472" s="206"/>
      <c r="IE472" s="206"/>
      <c r="IF472" s="206"/>
      <c r="IG472" s="206"/>
      <c r="IH472" s="206"/>
    </row>
    <row r="473" spans="1:242" s="185" customFormat="1" ht="12" x14ac:dyDescent="0.2">
      <c r="A473" s="206"/>
      <c r="B473" s="206"/>
      <c r="C473" s="206"/>
      <c r="D473" s="206"/>
      <c r="E473" s="204"/>
      <c r="F473" s="198"/>
      <c r="G473" s="198"/>
      <c r="H473" s="226"/>
      <c r="I473" s="209"/>
      <c r="J473" s="209"/>
      <c r="K473" s="187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206"/>
      <c r="BN473" s="206"/>
      <c r="BO473" s="206"/>
      <c r="BP473" s="206"/>
      <c r="BQ473" s="206"/>
      <c r="BR473" s="206"/>
      <c r="BS473" s="206"/>
      <c r="BT473" s="206"/>
      <c r="BU473" s="206"/>
      <c r="BV473" s="206"/>
      <c r="BW473" s="206"/>
      <c r="BX473" s="206"/>
      <c r="BY473" s="206"/>
      <c r="BZ473" s="206"/>
      <c r="CA473" s="206"/>
      <c r="CB473" s="206"/>
      <c r="CC473" s="206"/>
      <c r="CD473" s="206"/>
      <c r="CE473" s="206"/>
      <c r="CF473" s="206"/>
      <c r="CG473" s="206"/>
      <c r="CH473" s="206"/>
      <c r="CI473" s="206"/>
      <c r="CJ473" s="206"/>
      <c r="CK473" s="206"/>
      <c r="CL473" s="206"/>
      <c r="CM473" s="206"/>
      <c r="CN473" s="206"/>
      <c r="CO473" s="206"/>
      <c r="CP473" s="206"/>
      <c r="CQ473" s="206"/>
      <c r="CR473" s="206"/>
      <c r="CS473" s="206"/>
      <c r="CT473" s="206"/>
      <c r="CU473" s="206"/>
      <c r="CV473" s="206"/>
      <c r="CW473" s="206"/>
      <c r="CX473" s="206"/>
      <c r="CY473" s="206"/>
      <c r="CZ473" s="206"/>
      <c r="DA473" s="206"/>
      <c r="DB473" s="206"/>
      <c r="DC473" s="206"/>
      <c r="DD473" s="206"/>
      <c r="DE473" s="206"/>
      <c r="DF473" s="206"/>
      <c r="DG473" s="206"/>
      <c r="DH473" s="206"/>
      <c r="DI473" s="206"/>
      <c r="DJ473" s="206"/>
      <c r="DK473" s="206"/>
      <c r="DL473" s="206"/>
      <c r="DM473" s="206"/>
      <c r="DN473" s="206"/>
      <c r="DO473" s="206"/>
      <c r="DP473" s="206"/>
      <c r="DQ473" s="206"/>
      <c r="DR473" s="206"/>
      <c r="DS473" s="206"/>
      <c r="DT473" s="206"/>
      <c r="DU473" s="206"/>
      <c r="DV473" s="206"/>
      <c r="DW473" s="206"/>
      <c r="DX473" s="206"/>
      <c r="DY473" s="206"/>
      <c r="DZ473" s="206"/>
      <c r="EA473" s="206"/>
      <c r="EB473" s="206"/>
      <c r="EC473" s="206"/>
      <c r="ED473" s="206"/>
      <c r="EE473" s="206"/>
      <c r="EF473" s="206"/>
      <c r="EG473" s="206"/>
      <c r="EH473" s="206"/>
      <c r="EI473" s="206"/>
      <c r="EJ473" s="206"/>
      <c r="EK473" s="206"/>
      <c r="EL473" s="206"/>
      <c r="EM473" s="206"/>
      <c r="EN473" s="206"/>
      <c r="EO473" s="206"/>
      <c r="EP473" s="206"/>
      <c r="EQ473" s="206"/>
      <c r="ER473" s="206"/>
      <c r="ES473" s="206"/>
      <c r="ET473" s="206"/>
      <c r="EU473" s="206"/>
      <c r="EV473" s="206"/>
      <c r="EW473" s="206"/>
      <c r="EX473" s="206"/>
      <c r="EY473" s="206"/>
      <c r="EZ473" s="206"/>
      <c r="FA473" s="206"/>
      <c r="FB473" s="206"/>
      <c r="FC473" s="206"/>
      <c r="FD473" s="206"/>
      <c r="FE473" s="206"/>
      <c r="FF473" s="206"/>
      <c r="FG473" s="206"/>
      <c r="FH473" s="206"/>
      <c r="FI473" s="206"/>
      <c r="FJ473" s="206"/>
      <c r="FK473" s="206"/>
      <c r="FL473" s="206"/>
      <c r="FM473" s="206"/>
      <c r="FN473" s="206"/>
      <c r="FO473" s="206"/>
      <c r="FP473" s="206"/>
      <c r="FQ473" s="206"/>
      <c r="FR473" s="206"/>
      <c r="FS473" s="206"/>
      <c r="FT473" s="206"/>
      <c r="FU473" s="206"/>
      <c r="FV473" s="206"/>
      <c r="FW473" s="206"/>
      <c r="FX473" s="206"/>
      <c r="FY473" s="206"/>
      <c r="FZ473" s="206"/>
      <c r="GA473" s="206"/>
      <c r="GB473" s="206"/>
      <c r="GC473" s="206"/>
      <c r="GD473" s="206"/>
      <c r="GE473" s="206"/>
      <c r="GF473" s="206"/>
      <c r="GG473" s="206"/>
      <c r="GH473" s="206"/>
      <c r="GI473" s="206"/>
      <c r="GJ473" s="206"/>
      <c r="GK473" s="206"/>
      <c r="GL473" s="206"/>
      <c r="GM473" s="206"/>
      <c r="GN473" s="206"/>
      <c r="GO473" s="206"/>
      <c r="GP473" s="206"/>
      <c r="GQ473" s="206"/>
      <c r="GR473" s="206"/>
      <c r="GS473" s="206"/>
      <c r="GT473" s="206"/>
      <c r="GU473" s="206"/>
      <c r="GV473" s="206"/>
      <c r="GW473" s="206"/>
      <c r="GX473" s="206"/>
      <c r="GY473" s="206"/>
      <c r="GZ473" s="206"/>
      <c r="HA473" s="206"/>
      <c r="HB473" s="206"/>
      <c r="HC473" s="206"/>
      <c r="HD473" s="206"/>
      <c r="HE473" s="206"/>
      <c r="HF473" s="206"/>
      <c r="HG473" s="206"/>
      <c r="HH473" s="206"/>
      <c r="HI473" s="206"/>
      <c r="HJ473" s="206"/>
      <c r="HK473" s="206"/>
      <c r="HL473" s="206"/>
      <c r="HM473" s="206"/>
      <c r="HN473" s="206"/>
      <c r="HO473" s="206"/>
      <c r="HP473" s="206"/>
      <c r="HQ473" s="206"/>
      <c r="HR473" s="206"/>
      <c r="HS473" s="206"/>
      <c r="HT473" s="206"/>
      <c r="HU473" s="206"/>
      <c r="HV473" s="206"/>
      <c r="HW473" s="206"/>
      <c r="HX473" s="206"/>
      <c r="HY473" s="206"/>
      <c r="HZ473" s="206"/>
      <c r="IA473" s="206"/>
      <c r="IB473" s="206"/>
      <c r="IC473" s="206"/>
      <c r="ID473" s="206"/>
      <c r="IE473" s="206"/>
      <c r="IF473" s="206"/>
      <c r="IG473" s="206"/>
      <c r="IH473" s="206"/>
    </row>
    <row r="474" spans="1:242" s="185" customFormat="1" ht="12" x14ac:dyDescent="0.2">
      <c r="A474" s="206"/>
      <c r="B474" s="206"/>
      <c r="C474" s="206"/>
      <c r="D474" s="206"/>
      <c r="E474" s="204"/>
      <c r="F474" s="198"/>
      <c r="G474" s="198"/>
      <c r="H474" s="198"/>
      <c r="I474" s="209"/>
      <c r="J474" s="209"/>
      <c r="K474" s="187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206"/>
      <c r="BN474" s="206"/>
      <c r="BO474" s="206"/>
      <c r="BP474" s="206"/>
      <c r="BQ474" s="206"/>
      <c r="BR474" s="206"/>
      <c r="BS474" s="206"/>
      <c r="BT474" s="206"/>
      <c r="BU474" s="206"/>
      <c r="BV474" s="206"/>
      <c r="BW474" s="206"/>
      <c r="BX474" s="206"/>
      <c r="BY474" s="206"/>
      <c r="BZ474" s="206"/>
      <c r="CA474" s="206"/>
      <c r="CB474" s="206"/>
      <c r="CC474" s="206"/>
      <c r="CD474" s="206"/>
      <c r="CE474" s="206"/>
      <c r="CF474" s="206"/>
      <c r="CG474" s="206"/>
      <c r="CH474" s="206"/>
      <c r="CI474" s="206"/>
      <c r="CJ474" s="206"/>
      <c r="CK474" s="206"/>
      <c r="CL474" s="206"/>
      <c r="CM474" s="206"/>
      <c r="CN474" s="206"/>
      <c r="CO474" s="206"/>
      <c r="CP474" s="206"/>
      <c r="CQ474" s="206"/>
      <c r="CR474" s="206"/>
      <c r="CS474" s="206"/>
      <c r="CT474" s="206"/>
      <c r="CU474" s="206"/>
      <c r="CV474" s="206"/>
      <c r="CW474" s="206"/>
      <c r="CX474" s="206"/>
      <c r="CY474" s="206"/>
      <c r="CZ474" s="206"/>
      <c r="DA474" s="206"/>
      <c r="DB474" s="206"/>
      <c r="DC474" s="206"/>
      <c r="DD474" s="206"/>
      <c r="DE474" s="206"/>
      <c r="DF474" s="206"/>
      <c r="DG474" s="206"/>
      <c r="DH474" s="206"/>
      <c r="DI474" s="206"/>
      <c r="DJ474" s="206"/>
      <c r="DK474" s="206"/>
      <c r="DL474" s="206"/>
      <c r="DM474" s="206"/>
      <c r="DN474" s="206"/>
      <c r="DO474" s="206"/>
      <c r="DP474" s="206"/>
      <c r="DQ474" s="206"/>
      <c r="DR474" s="206"/>
      <c r="DS474" s="206"/>
      <c r="DT474" s="206"/>
      <c r="DU474" s="206"/>
      <c r="DV474" s="206"/>
      <c r="DW474" s="206"/>
      <c r="DX474" s="206"/>
      <c r="DY474" s="206"/>
      <c r="DZ474" s="206"/>
      <c r="EA474" s="206"/>
      <c r="EB474" s="206"/>
      <c r="EC474" s="206"/>
      <c r="ED474" s="206"/>
      <c r="EE474" s="206"/>
      <c r="EF474" s="206"/>
      <c r="EG474" s="206"/>
      <c r="EH474" s="206"/>
      <c r="EI474" s="206"/>
      <c r="EJ474" s="206"/>
      <c r="EK474" s="206"/>
      <c r="EL474" s="206"/>
      <c r="EM474" s="206"/>
      <c r="EN474" s="206"/>
      <c r="EO474" s="206"/>
      <c r="EP474" s="206"/>
      <c r="EQ474" s="206"/>
      <c r="ER474" s="206"/>
      <c r="ES474" s="206"/>
      <c r="ET474" s="206"/>
      <c r="EU474" s="206"/>
      <c r="EV474" s="206"/>
      <c r="EW474" s="206"/>
      <c r="EX474" s="206"/>
      <c r="EY474" s="206"/>
      <c r="EZ474" s="206"/>
      <c r="FA474" s="206"/>
      <c r="FB474" s="206"/>
      <c r="FC474" s="206"/>
      <c r="FD474" s="206"/>
      <c r="FE474" s="206"/>
      <c r="FF474" s="206"/>
      <c r="FG474" s="206"/>
      <c r="FH474" s="206"/>
      <c r="FI474" s="206"/>
      <c r="FJ474" s="206"/>
      <c r="FK474" s="206"/>
      <c r="FL474" s="206"/>
      <c r="FM474" s="206"/>
      <c r="FN474" s="206"/>
      <c r="FO474" s="206"/>
      <c r="FP474" s="206"/>
      <c r="FQ474" s="206"/>
      <c r="FR474" s="206"/>
      <c r="FS474" s="206"/>
      <c r="FT474" s="206"/>
      <c r="FU474" s="206"/>
      <c r="FV474" s="206"/>
      <c r="FW474" s="206"/>
      <c r="FX474" s="206"/>
      <c r="FY474" s="206"/>
      <c r="FZ474" s="206"/>
      <c r="GA474" s="206"/>
      <c r="GB474" s="206"/>
      <c r="GC474" s="206"/>
      <c r="GD474" s="206"/>
      <c r="GE474" s="206"/>
      <c r="GF474" s="206"/>
      <c r="GG474" s="206"/>
      <c r="GH474" s="206"/>
      <c r="GI474" s="206"/>
      <c r="GJ474" s="206"/>
      <c r="GK474" s="206"/>
      <c r="GL474" s="206"/>
      <c r="GM474" s="206"/>
      <c r="GN474" s="206"/>
      <c r="GO474" s="206"/>
      <c r="GP474" s="206"/>
      <c r="GQ474" s="206"/>
      <c r="GR474" s="206"/>
      <c r="GS474" s="206"/>
      <c r="GT474" s="206"/>
      <c r="GU474" s="206"/>
      <c r="GV474" s="206"/>
      <c r="GW474" s="206"/>
      <c r="GX474" s="206"/>
      <c r="GY474" s="206"/>
      <c r="GZ474" s="206"/>
      <c r="HA474" s="206"/>
      <c r="HB474" s="206"/>
      <c r="HC474" s="206"/>
      <c r="HD474" s="206"/>
      <c r="HE474" s="206"/>
      <c r="HF474" s="206"/>
      <c r="HG474" s="206"/>
      <c r="HH474" s="206"/>
      <c r="HI474" s="206"/>
      <c r="HJ474" s="206"/>
      <c r="HK474" s="206"/>
      <c r="HL474" s="206"/>
      <c r="HM474" s="206"/>
      <c r="HN474" s="206"/>
      <c r="HO474" s="206"/>
      <c r="HP474" s="206"/>
      <c r="HQ474" s="206"/>
      <c r="HR474" s="206"/>
      <c r="HS474" s="206"/>
      <c r="HT474" s="206"/>
      <c r="HU474" s="206"/>
      <c r="HV474" s="206"/>
      <c r="HW474" s="206"/>
      <c r="HX474" s="206"/>
      <c r="HY474" s="206"/>
      <c r="HZ474" s="206"/>
      <c r="IA474" s="206"/>
      <c r="IB474" s="206"/>
      <c r="IC474" s="206"/>
      <c r="ID474" s="206"/>
      <c r="IE474" s="206"/>
      <c r="IF474" s="206"/>
      <c r="IG474" s="206"/>
      <c r="IH474" s="206"/>
    </row>
    <row r="475" spans="1:242" s="185" customFormat="1" ht="12" x14ac:dyDescent="0.2">
      <c r="A475" s="206"/>
      <c r="B475" s="206"/>
      <c r="C475" s="206"/>
      <c r="D475" s="206"/>
      <c r="E475" s="204"/>
      <c r="F475" s="198"/>
      <c r="G475" s="198"/>
      <c r="H475" s="226"/>
      <c r="I475" s="209"/>
      <c r="J475" s="209"/>
      <c r="K475" s="187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206"/>
      <c r="BN475" s="206"/>
      <c r="BO475" s="206"/>
      <c r="BP475" s="206"/>
      <c r="BQ475" s="206"/>
      <c r="BR475" s="206"/>
      <c r="BS475" s="206"/>
      <c r="BT475" s="206"/>
      <c r="BU475" s="206"/>
      <c r="BV475" s="206"/>
      <c r="BW475" s="206"/>
      <c r="BX475" s="206"/>
      <c r="BY475" s="206"/>
      <c r="BZ475" s="206"/>
      <c r="CA475" s="206"/>
      <c r="CB475" s="206"/>
      <c r="CC475" s="206"/>
      <c r="CD475" s="206"/>
      <c r="CE475" s="206"/>
      <c r="CF475" s="206"/>
      <c r="CG475" s="206"/>
      <c r="CH475" s="206"/>
      <c r="CI475" s="206"/>
      <c r="CJ475" s="206"/>
      <c r="CK475" s="206"/>
      <c r="CL475" s="206"/>
      <c r="CM475" s="206"/>
      <c r="CN475" s="206"/>
      <c r="CO475" s="206"/>
      <c r="CP475" s="206"/>
      <c r="CQ475" s="206"/>
      <c r="CR475" s="206"/>
      <c r="CS475" s="206"/>
      <c r="CT475" s="206"/>
      <c r="CU475" s="206"/>
      <c r="CV475" s="206"/>
      <c r="CW475" s="206"/>
      <c r="CX475" s="206"/>
      <c r="CY475" s="206"/>
      <c r="CZ475" s="206"/>
      <c r="DA475" s="206"/>
      <c r="DB475" s="206"/>
      <c r="DC475" s="206"/>
      <c r="DD475" s="206"/>
      <c r="DE475" s="206"/>
      <c r="DF475" s="206"/>
      <c r="DG475" s="206"/>
      <c r="DH475" s="206"/>
      <c r="DI475" s="206"/>
      <c r="DJ475" s="206"/>
      <c r="DK475" s="206"/>
      <c r="DL475" s="206"/>
      <c r="DM475" s="206"/>
      <c r="DN475" s="206"/>
      <c r="DO475" s="206"/>
      <c r="DP475" s="206"/>
      <c r="DQ475" s="206"/>
      <c r="DR475" s="206"/>
      <c r="DS475" s="206"/>
      <c r="DT475" s="206"/>
      <c r="DU475" s="206"/>
      <c r="DV475" s="206"/>
      <c r="DW475" s="206"/>
      <c r="DX475" s="206"/>
      <c r="DY475" s="206"/>
      <c r="DZ475" s="206"/>
      <c r="EA475" s="206"/>
      <c r="EB475" s="206"/>
      <c r="EC475" s="206"/>
      <c r="ED475" s="206"/>
      <c r="EE475" s="206"/>
      <c r="EF475" s="206"/>
      <c r="EG475" s="206"/>
      <c r="EH475" s="206"/>
      <c r="EI475" s="206"/>
      <c r="EJ475" s="206"/>
      <c r="EK475" s="206"/>
      <c r="EL475" s="206"/>
      <c r="EM475" s="206"/>
      <c r="EN475" s="206"/>
      <c r="EO475" s="206"/>
      <c r="EP475" s="206"/>
      <c r="EQ475" s="206"/>
      <c r="ER475" s="206"/>
      <c r="ES475" s="206"/>
      <c r="ET475" s="206"/>
      <c r="EU475" s="206"/>
      <c r="EV475" s="206"/>
      <c r="EW475" s="206"/>
      <c r="EX475" s="206"/>
      <c r="EY475" s="206"/>
      <c r="EZ475" s="206"/>
      <c r="FA475" s="206"/>
      <c r="FB475" s="206"/>
      <c r="FC475" s="206"/>
      <c r="FD475" s="206"/>
      <c r="FE475" s="206"/>
      <c r="FF475" s="206"/>
      <c r="FG475" s="206"/>
      <c r="FH475" s="206"/>
      <c r="FI475" s="206"/>
      <c r="FJ475" s="206"/>
      <c r="FK475" s="206"/>
      <c r="FL475" s="206"/>
      <c r="FM475" s="206"/>
      <c r="FN475" s="206"/>
      <c r="FO475" s="206"/>
      <c r="FP475" s="206"/>
      <c r="FQ475" s="206"/>
      <c r="FR475" s="206"/>
      <c r="FS475" s="206"/>
      <c r="FT475" s="206"/>
      <c r="FU475" s="206"/>
      <c r="FV475" s="206"/>
      <c r="FW475" s="206"/>
      <c r="FX475" s="206"/>
      <c r="FY475" s="206"/>
      <c r="FZ475" s="206"/>
      <c r="GA475" s="206"/>
      <c r="GB475" s="206"/>
      <c r="GC475" s="206"/>
      <c r="GD475" s="206"/>
      <c r="GE475" s="206"/>
      <c r="GF475" s="206"/>
      <c r="GG475" s="206"/>
      <c r="GH475" s="206"/>
      <c r="GI475" s="206"/>
      <c r="GJ475" s="206"/>
      <c r="GK475" s="206"/>
      <c r="GL475" s="206"/>
      <c r="GM475" s="206"/>
      <c r="GN475" s="206"/>
      <c r="GO475" s="206"/>
      <c r="GP475" s="206"/>
      <c r="GQ475" s="206"/>
      <c r="GR475" s="206"/>
      <c r="GS475" s="206"/>
      <c r="GT475" s="206"/>
      <c r="GU475" s="206"/>
      <c r="GV475" s="206"/>
      <c r="GW475" s="206"/>
      <c r="GX475" s="206"/>
      <c r="GY475" s="206"/>
      <c r="GZ475" s="206"/>
      <c r="HA475" s="206"/>
      <c r="HB475" s="206"/>
      <c r="HC475" s="206"/>
      <c r="HD475" s="206"/>
      <c r="HE475" s="206"/>
      <c r="HF475" s="206"/>
      <c r="HG475" s="206"/>
      <c r="HH475" s="206"/>
      <c r="HI475" s="206"/>
      <c r="HJ475" s="206"/>
      <c r="HK475" s="206"/>
      <c r="HL475" s="206"/>
      <c r="HM475" s="206"/>
      <c r="HN475" s="206"/>
      <c r="HO475" s="206"/>
      <c r="HP475" s="206"/>
      <c r="HQ475" s="206"/>
      <c r="HR475" s="206"/>
      <c r="HS475" s="206"/>
      <c r="HT475" s="206"/>
      <c r="HU475" s="206"/>
      <c r="HV475" s="206"/>
      <c r="HW475" s="206"/>
      <c r="HX475" s="206"/>
      <c r="HY475" s="206"/>
      <c r="HZ475" s="206"/>
      <c r="IA475" s="206"/>
      <c r="IB475" s="206"/>
      <c r="IC475" s="206"/>
      <c r="ID475" s="206"/>
      <c r="IE475" s="206"/>
      <c r="IF475" s="206"/>
      <c r="IG475" s="206"/>
      <c r="IH475" s="206"/>
    </row>
    <row r="476" spans="1:242" s="185" customFormat="1" ht="12" x14ac:dyDescent="0.2">
      <c r="E476" s="205"/>
      <c r="F476" s="226"/>
      <c r="G476" s="226"/>
      <c r="H476" s="226"/>
      <c r="I476" s="187"/>
      <c r="J476" s="187"/>
      <c r="K476" s="187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</row>
    <row r="477" spans="1:242" s="185" customFormat="1" ht="12" x14ac:dyDescent="0.2">
      <c r="E477" s="205"/>
      <c r="F477" s="226"/>
      <c r="G477" s="226"/>
      <c r="H477" s="226"/>
      <c r="I477" s="187"/>
      <c r="J477" s="187"/>
      <c r="K477" s="187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</row>
    <row r="478" spans="1:242" s="185" customFormat="1" ht="12" x14ac:dyDescent="0.2">
      <c r="A478" s="206"/>
      <c r="B478" s="206"/>
      <c r="C478" s="206"/>
      <c r="D478" s="206"/>
      <c r="E478" s="204"/>
      <c r="F478" s="198"/>
      <c r="G478" s="198"/>
      <c r="H478" s="226"/>
      <c r="I478" s="209"/>
      <c r="J478" s="209"/>
      <c r="K478" s="187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  <c r="BI478" s="206"/>
      <c r="BJ478" s="206"/>
      <c r="BK478" s="206"/>
      <c r="BL478" s="206"/>
      <c r="BM478" s="206"/>
      <c r="BN478" s="206"/>
      <c r="BO478" s="206"/>
      <c r="BP478" s="206"/>
      <c r="BQ478" s="206"/>
      <c r="BR478" s="206"/>
      <c r="BS478" s="206"/>
      <c r="BT478" s="206"/>
      <c r="BU478" s="206"/>
      <c r="BV478" s="206"/>
      <c r="BW478" s="206"/>
      <c r="BX478" s="206"/>
      <c r="BY478" s="206"/>
      <c r="BZ478" s="206"/>
      <c r="CA478" s="206"/>
      <c r="CB478" s="206"/>
      <c r="CC478" s="206"/>
      <c r="CD478" s="206"/>
      <c r="CE478" s="206"/>
      <c r="CF478" s="206"/>
      <c r="CG478" s="206"/>
      <c r="CH478" s="206"/>
      <c r="CI478" s="206"/>
      <c r="CJ478" s="206"/>
      <c r="CK478" s="206"/>
      <c r="CL478" s="206"/>
      <c r="CM478" s="206"/>
      <c r="CN478" s="206"/>
      <c r="CO478" s="206"/>
      <c r="CP478" s="206"/>
      <c r="CQ478" s="206"/>
      <c r="CR478" s="206"/>
      <c r="CS478" s="206"/>
      <c r="CT478" s="206"/>
      <c r="CU478" s="206"/>
      <c r="CV478" s="206"/>
      <c r="CW478" s="206"/>
      <c r="CX478" s="206"/>
      <c r="CY478" s="206"/>
      <c r="CZ478" s="206"/>
      <c r="DA478" s="206"/>
      <c r="DB478" s="206"/>
      <c r="DC478" s="206"/>
      <c r="DD478" s="206"/>
      <c r="DE478" s="206"/>
      <c r="DF478" s="206"/>
      <c r="DG478" s="206"/>
      <c r="DH478" s="206"/>
      <c r="DI478" s="206"/>
      <c r="DJ478" s="206"/>
      <c r="DK478" s="206"/>
      <c r="DL478" s="206"/>
      <c r="DM478" s="206"/>
      <c r="DN478" s="206"/>
      <c r="DO478" s="206"/>
      <c r="DP478" s="206"/>
      <c r="DQ478" s="206"/>
      <c r="DR478" s="206"/>
      <c r="DS478" s="206"/>
      <c r="DT478" s="206"/>
      <c r="DU478" s="206"/>
      <c r="DV478" s="206"/>
      <c r="DW478" s="206"/>
      <c r="DX478" s="206"/>
      <c r="DY478" s="206"/>
      <c r="DZ478" s="206"/>
      <c r="EA478" s="206"/>
      <c r="EB478" s="206"/>
      <c r="EC478" s="206"/>
      <c r="ED478" s="206"/>
      <c r="EE478" s="206"/>
      <c r="EF478" s="206"/>
      <c r="EG478" s="206"/>
      <c r="EH478" s="206"/>
      <c r="EI478" s="206"/>
      <c r="EJ478" s="206"/>
      <c r="EK478" s="206"/>
      <c r="EL478" s="206"/>
      <c r="EM478" s="206"/>
      <c r="EN478" s="206"/>
      <c r="EO478" s="206"/>
      <c r="EP478" s="206"/>
      <c r="EQ478" s="206"/>
      <c r="ER478" s="206"/>
      <c r="ES478" s="206"/>
      <c r="ET478" s="206"/>
      <c r="EU478" s="206"/>
      <c r="EV478" s="206"/>
      <c r="EW478" s="206"/>
      <c r="EX478" s="206"/>
      <c r="EY478" s="206"/>
      <c r="EZ478" s="206"/>
      <c r="FA478" s="206"/>
      <c r="FB478" s="206"/>
      <c r="FC478" s="206"/>
      <c r="FD478" s="206"/>
      <c r="FE478" s="206"/>
      <c r="FF478" s="206"/>
      <c r="FG478" s="206"/>
      <c r="FH478" s="206"/>
      <c r="FI478" s="206"/>
      <c r="FJ478" s="206"/>
      <c r="FK478" s="206"/>
      <c r="FL478" s="206"/>
      <c r="FM478" s="206"/>
      <c r="FN478" s="206"/>
      <c r="FO478" s="206"/>
      <c r="FP478" s="206"/>
      <c r="FQ478" s="206"/>
      <c r="FR478" s="206"/>
      <c r="FS478" s="206"/>
      <c r="FT478" s="206"/>
      <c r="FU478" s="206"/>
      <c r="FV478" s="206"/>
      <c r="FW478" s="206"/>
      <c r="FX478" s="206"/>
      <c r="FY478" s="206"/>
      <c r="FZ478" s="206"/>
      <c r="GA478" s="206"/>
      <c r="GB478" s="206"/>
      <c r="GC478" s="206"/>
      <c r="GD478" s="206"/>
      <c r="GE478" s="206"/>
      <c r="GF478" s="206"/>
      <c r="GG478" s="206"/>
      <c r="GH478" s="206"/>
      <c r="GI478" s="206"/>
      <c r="GJ478" s="206"/>
      <c r="GK478" s="206"/>
      <c r="GL478" s="206"/>
      <c r="GM478" s="206"/>
      <c r="GN478" s="206"/>
      <c r="GO478" s="206"/>
      <c r="GP478" s="206"/>
      <c r="GQ478" s="206"/>
      <c r="GR478" s="206"/>
      <c r="GS478" s="206"/>
      <c r="GT478" s="206"/>
      <c r="GU478" s="206"/>
      <c r="GV478" s="206"/>
      <c r="GW478" s="206"/>
      <c r="GX478" s="206"/>
      <c r="GY478" s="206"/>
      <c r="GZ478" s="206"/>
      <c r="HA478" s="206"/>
      <c r="HB478" s="206"/>
      <c r="HC478" s="206"/>
      <c r="HD478" s="206"/>
      <c r="HE478" s="206"/>
      <c r="HF478" s="206"/>
      <c r="HG478" s="206"/>
      <c r="HH478" s="206"/>
      <c r="HI478" s="206"/>
      <c r="HJ478" s="206"/>
      <c r="HK478" s="206"/>
      <c r="HL478" s="206"/>
      <c r="HM478" s="206"/>
      <c r="HN478" s="206"/>
      <c r="HO478" s="206"/>
      <c r="HP478" s="206"/>
      <c r="HQ478" s="206"/>
      <c r="HR478" s="206"/>
      <c r="HS478" s="206"/>
      <c r="HT478" s="206"/>
      <c r="HU478" s="206"/>
      <c r="HV478" s="206"/>
      <c r="HW478" s="206"/>
      <c r="HX478" s="206"/>
      <c r="HY478" s="206"/>
      <c r="HZ478" s="206"/>
      <c r="IA478" s="206"/>
      <c r="IB478" s="206"/>
      <c r="IC478" s="206"/>
      <c r="ID478" s="206"/>
      <c r="IE478" s="206"/>
      <c r="IF478" s="206"/>
      <c r="IG478" s="206"/>
      <c r="IH478" s="206"/>
    </row>
    <row r="479" spans="1:242" s="185" customFormat="1" ht="12" x14ac:dyDescent="0.2">
      <c r="A479" s="206"/>
      <c r="B479" s="206"/>
      <c r="C479" s="206"/>
      <c r="D479" s="206"/>
      <c r="E479" s="204"/>
      <c r="F479" s="198"/>
      <c r="G479" s="198"/>
      <c r="H479" s="226"/>
      <c r="I479" s="209"/>
      <c r="J479" s="209"/>
      <c r="K479" s="187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  <c r="BI479" s="206"/>
      <c r="BJ479" s="206"/>
      <c r="BK479" s="206"/>
      <c r="BL479" s="206"/>
      <c r="BM479" s="206"/>
      <c r="BN479" s="206"/>
      <c r="BO479" s="206"/>
      <c r="BP479" s="206"/>
      <c r="BQ479" s="206"/>
      <c r="BR479" s="206"/>
      <c r="BS479" s="206"/>
      <c r="BT479" s="206"/>
      <c r="BU479" s="206"/>
      <c r="BV479" s="206"/>
      <c r="BW479" s="206"/>
      <c r="BX479" s="206"/>
      <c r="BY479" s="206"/>
      <c r="BZ479" s="206"/>
      <c r="CA479" s="206"/>
      <c r="CB479" s="206"/>
      <c r="CC479" s="206"/>
      <c r="CD479" s="206"/>
      <c r="CE479" s="206"/>
      <c r="CF479" s="206"/>
      <c r="CG479" s="206"/>
      <c r="CH479" s="206"/>
      <c r="CI479" s="206"/>
      <c r="CJ479" s="206"/>
      <c r="CK479" s="206"/>
      <c r="CL479" s="206"/>
      <c r="CM479" s="206"/>
      <c r="CN479" s="206"/>
      <c r="CO479" s="206"/>
      <c r="CP479" s="206"/>
      <c r="CQ479" s="206"/>
      <c r="CR479" s="206"/>
      <c r="CS479" s="206"/>
      <c r="CT479" s="206"/>
      <c r="CU479" s="206"/>
      <c r="CV479" s="206"/>
      <c r="CW479" s="206"/>
      <c r="CX479" s="206"/>
      <c r="CY479" s="206"/>
      <c r="CZ479" s="206"/>
      <c r="DA479" s="206"/>
      <c r="DB479" s="206"/>
      <c r="DC479" s="206"/>
      <c r="DD479" s="206"/>
      <c r="DE479" s="206"/>
      <c r="DF479" s="206"/>
      <c r="DG479" s="206"/>
      <c r="DH479" s="206"/>
      <c r="DI479" s="206"/>
      <c r="DJ479" s="206"/>
      <c r="DK479" s="206"/>
      <c r="DL479" s="206"/>
      <c r="DM479" s="206"/>
      <c r="DN479" s="206"/>
      <c r="DO479" s="206"/>
      <c r="DP479" s="206"/>
      <c r="DQ479" s="206"/>
      <c r="DR479" s="206"/>
      <c r="DS479" s="206"/>
      <c r="DT479" s="206"/>
      <c r="DU479" s="206"/>
      <c r="DV479" s="206"/>
      <c r="DW479" s="206"/>
      <c r="DX479" s="206"/>
      <c r="DY479" s="206"/>
      <c r="DZ479" s="206"/>
      <c r="EA479" s="206"/>
      <c r="EB479" s="206"/>
      <c r="EC479" s="206"/>
      <c r="ED479" s="206"/>
      <c r="EE479" s="206"/>
      <c r="EF479" s="206"/>
      <c r="EG479" s="206"/>
      <c r="EH479" s="206"/>
      <c r="EI479" s="206"/>
      <c r="EJ479" s="206"/>
      <c r="EK479" s="206"/>
      <c r="EL479" s="206"/>
      <c r="EM479" s="206"/>
      <c r="EN479" s="206"/>
      <c r="EO479" s="206"/>
      <c r="EP479" s="206"/>
      <c r="EQ479" s="206"/>
      <c r="ER479" s="206"/>
      <c r="ES479" s="206"/>
      <c r="ET479" s="206"/>
      <c r="EU479" s="206"/>
      <c r="EV479" s="206"/>
      <c r="EW479" s="206"/>
      <c r="EX479" s="206"/>
      <c r="EY479" s="206"/>
      <c r="EZ479" s="206"/>
      <c r="FA479" s="206"/>
      <c r="FB479" s="206"/>
      <c r="FC479" s="206"/>
      <c r="FD479" s="206"/>
      <c r="FE479" s="206"/>
      <c r="FF479" s="206"/>
      <c r="FG479" s="206"/>
      <c r="FH479" s="206"/>
      <c r="FI479" s="206"/>
      <c r="FJ479" s="206"/>
      <c r="FK479" s="206"/>
      <c r="FL479" s="206"/>
      <c r="FM479" s="206"/>
      <c r="FN479" s="206"/>
      <c r="FO479" s="206"/>
      <c r="FP479" s="206"/>
      <c r="FQ479" s="206"/>
      <c r="FR479" s="206"/>
      <c r="FS479" s="206"/>
      <c r="FT479" s="206"/>
      <c r="FU479" s="206"/>
      <c r="FV479" s="206"/>
      <c r="FW479" s="206"/>
      <c r="FX479" s="206"/>
      <c r="FY479" s="206"/>
      <c r="FZ479" s="206"/>
      <c r="GA479" s="206"/>
      <c r="GB479" s="206"/>
      <c r="GC479" s="206"/>
      <c r="GD479" s="206"/>
      <c r="GE479" s="206"/>
      <c r="GF479" s="206"/>
      <c r="GG479" s="206"/>
      <c r="GH479" s="206"/>
      <c r="GI479" s="206"/>
      <c r="GJ479" s="206"/>
      <c r="GK479" s="206"/>
      <c r="GL479" s="206"/>
      <c r="GM479" s="206"/>
      <c r="GN479" s="206"/>
      <c r="GO479" s="206"/>
      <c r="GP479" s="206"/>
      <c r="GQ479" s="206"/>
      <c r="GR479" s="206"/>
      <c r="GS479" s="206"/>
      <c r="GT479" s="206"/>
      <c r="GU479" s="206"/>
      <c r="GV479" s="206"/>
      <c r="GW479" s="206"/>
      <c r="GX479" s="206"/>
      <c r="GY479" s="206"/>
      <c r="GZ479" s="206"/>
      <c r="HA479" s="206"/>
      <c r="HB479" s="206"/>
      <c r="HC479" s="206"/>
      <c r="HD479" s="206"/>
      <c r="HE479" s="206"/>
      <c r="HF479" s="206"/>
      <c r="HG479" s="206"/>
      <c r="HH479" s="206"/>
      <c r="HI479" s="206"/>
      <c r="HJ479" s="206"/>
      <c r="HK479" s="206"/>
      <c r="HL479" s="206"/>
      <c r="HM479" s="206"/>
      <c r="HN479" s="206"/>
      <c r="HO479" s="206"/>
      <c r="HP479" s="206"/>
      <c r="HQ479" s="206"/>
      <c r="HR479" s="206"/>
      <c r="HS479" s="206"/>
      <c r="HT479" s="206"/>
      <c r="HU479" s="206"/>
      <c r="HV479" s="206"/>
      <c r="HW479" s="206"/>
      <c r="HX479" s="206"/>
      <c r="HY479" s="206"/>
      <c r="HZ479" s="206"/>
      <c r="IA479" s="206"/>
      <c r="IB479" s="206"/>
      <c r="IC479" s="206"/>
      <c r="ID479" s="206"/>
      <c r="IE479" s="206"/>
      <c r="IF479" s="206"/>
      <c r="IG479" s="206"/>
      <c r="IH479" s="206"/>
    </row>
    <row r="480" spans="1:242" s="185" customFormat="1" ht="12" x14ac:dyDescent="0.2">
      <c r="E480" s="205"/>
      <c r="F480" s="226"/>
      <c r="G480" s="226"/>
      <c r="H480" s="226"/>
      <c r="I480" s="187"/>
      <c r="J480" s="187"/>
      <c r="K480" s="187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</row>
    <row r="481" spans="1:242" s="206" customFormat="1" ht="12" x14ac:dyDescent="0.2">
      <c r="A481" s="185"/>
      <c r="B481" s="185"/>
      <c r="C481" s="185"/>
      <c r="D481" s="185"/>
      <c r="E481" s="205"/>
      <c r="F481" s="226"/>
      <c r="G481" s="226"/>
      <c r="H481" s="226"/>
      <c r="I481" s="187"/>
      <c r="J481" s="187"/>
      <c r="K481" s="187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185"/>
      <c r="X481" s="185"/>
      <c r="Y481" s="185"/>
      <c r="Z481" s="185"/>
      <c r="AA481" s="185"/>
      <c r="AB481" s="185"/>
      <c r="AC481" s="185"/>
      <c r="AD481" s="185"/>
      <c r="AE481" s="185"/>
      <c r="AF481" s="185"/>
      <c r="AG481" s="185"/>
      <c r="AH481" s="185"/>
      <c r="AI481" s="185"/>
      <c r="AJ481" s="185"/>
      <c r="AK481" s="185"/>
      <c r="AL481" s="185"/>
      <c r="AM481" s="185"/>
      <c r="AN481" s="185"/>
      <c r="AO481" s="185"/>
      <c r="AP481" s="185"/>
      <c r="AQ481" s="185"/>
      <c r="AR481" s="18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5"/>
      <c r="BE481" s="185"/>
      <c r="BF481" s="185"/>
      <c r="BG481" s="185"/>
      <c r="BH481" s="185"/>
      <c r="BI481" s="185"/>
      <c r="BJ481" s="185"/>
      <c r="BK481" s="185"/>
      <c r="BL481" s="185"/>
      <c r="BM481" s="185"/>
      <c r="BN481" s="185"/>
      <c r="BO481" s="185"/>
      <c r="BP481" s="185"/>
      <c r="BQ481" s="185"/>
      <c r="BR481" s="185"/>
      <c r="BS481" s="185"/>
      <c r="BT481" s="185"/>
      <c r="BU481" s="185"/>
      <c r="BV481" s="185"/>
      <c r="BW481" s="185"/>
      <c r="BX481" s="185"/>
      <c r="BY481" s="185"/>
      <c r="BZ481" s="185"/>
      <c r="CA481" s="185"/>
      <c r="CB481" s="185"/>
      <c r="CC481" s="185"/>
      <c r="CD481" s="185"/>
      <c r="CE481" s="185"/>
      <c r="CF481" s="185"/>
      <c r="CG481" s="185"/>
      <c r="CH481" s="185"/>
      <c r="CI481" s="185"/>
      <c r="CJ481" s="185"/>
      <c r="CK481" s="185"/>
      <c r="CL481" s="185"/>
      <c r="CM481" s="185"/>
      <c r="CN481" s="185"/>
      <c r="CO481" s="185"/>
      <c r="CP481" s="185"/>
      <c r="CQ481" s="185"/>
      <c r="CR481" s="185"/>
      <c r="CS481" s="185"/>
      <c r="CT481" s="185"/>
      <c r="CU481" s="185"/>
      <c r="CV481" s="185"/>
      <c r="CW481" s="185"/>
      <c r="CX481" s="185"/>
      <c r="CY481" s="185"/>
      <c r="CZ481" s="185"/>
      <c r="DA481" s="185"/>
      <c r="DB481" s="185"/>
      <c r="DC481" s="185"/>
      <c r="DD481" s="185"/>
      <c r="DE481" s="185"/>
      <c r="DF481" s="185"/>
      <c r="DG481" s="185"/>
      <c r="DH481" s="185"/>
      <c r="DI481" s="185"/>
      <c r="DJ481" s="185"/>
      <c r="DK481" s="185"/>
      <c r="DL481" s="185"/>
      <c r="DM481" s="185"/>
      <c r="DN481" s="185"/>
      <c r="DO481" s="185"/>
      <c r="DP481" s="185"/>
      <c r="DQ481" s="185"/>
      <c r="DR481" s="185"/>
      <c r="DS481" s="185"/>
      <c r="DT481" s="185"/>
      <c r="DU481" s="185"/>
      <c r="DV481" s="185"/>
      <c r="DW481" s="185"/>
      <c r="DX481" s="185"/>
      <c r="DY481" s="185"/>
      <c r="DZ481" s="185"/>
      <c r="EA481" s="185"/>
      <c r="EB481" s="185"/>
      <c r="EC481" s="185"/>
      <c r="ED481" s="185"/>
      <c r="EE481" s="185"/>
      <c r="EF481" s="185"/>
      <c r="EG481" s="185"/>
      <c r="EH481" s="185"/>
      <c r="EI481" s="185"/>
      <c r="EJ481" s="185"/>
      <c r="EK481" s="185"/>
      <c r="EL481" s="185"/>
      <c r="EM481" s="185"/>
      <c r="EN481" s="185"/>
      <c r="EO481" s="185"/>
      <c r="EP481" s="185"/>
      <c r="EQ481" s="185"/>
      <c r="ER481" s="185"/>
      <c r="ES481" s="185"/>
      <c r="ET481" s="185"/>
      <c r="EU481" s="185"/>
      <c r="EV481" s="185"/>
      <c r="EW481" s="185"/>
      <c r="EX481" s="185"/>
      <c r="EY481" s="185"/>
      <c r="EZ481" s="185"/>
      <c r="FA481" s="185"/>
      <c r="FB481" s="185"/>
      <c r="FC481" s="185"/>
      <c r="FD481" s="185"/>
      <c r="FE481" s="185"/>
      <c r="FF481" s="185"/>
      <c r="FG481" s="185"/>
      <c r="FH481" s="185"/>
      <c r="FI481" s="185"/>
      <c r="FJ481" s="185"/>
      <c r="FK481" s="185"/>
      <c r="FL481" s="185"/>
      <c r="FM481" s="185"/>
      <c r="FN481" s="185"/>
      <c r="FO481" s="185"/>
      <c r="FP481" s="185"/>
      <c r="FQ481" s="185"/>
      <c r="FR481" s="185"/>
      <c r="FS481" s="185"/>
      <c r="FT481" s="185"/>
      <c r="FU481" s="185"/>
      <c r="FV481" s="185"/>
      <c r="FW481" s="185"/>
      <c r="FX481" s="185"/>
      <c r="FY481" s="185"/>
      <c r="FZ481" s="185"/>
      <c r="GA481" s="185"/>
      <c r="GB481" s="185"/>
      <c r="GC481" s="185"/>
      <c r="GD481" s="185"/>
      <c r="GE481" s="185"/>
      <c r="GF481" s="185"/>
      <c r="GG481" s="185"/>
      <c r="GH481" s="185"/>
      <c r="GI481" s="185"/>
      <c r="GJ481" s="185"/>
      <c r="GK481" s="185"/>
      <c r="GL481" s="185"/>
      <c r="GM481" s="185"/>
      <c r="GN481" s="185"/>
      <c r="GO481" s="185"/>
      <c r="GP481" s="185"/>
      <c r="GQ481" s="185"/>
      <c r="GR481" s="185"/>
      <c r="GS481" s="185"/>
      <c r="GT481" s="185"/>
      <c r="GU481" s="185"/>
      <c r="GV481" s="185"/>
      <c r="GW481" s="185"/>
      <c r="GX481" s="185"/>
      <c r="GY481" s="185"/>
      <c r="GZ481" s="185"/>
      <c r="HA481" s="185"/>
      <c r="HB481" s="185"/>
      <c r="HC481" s="185"/>
      <c r="HD481" s="185"/>
      <c r="HE481" s="185"/>
      <c r="HF481" s="185"/>
      <c r="HG481" s="185"/>
      <c r="HH481" s="185"/>
      <c r="HI481" s="185"/>
      <c r="HJ481" s="185"/>
      <c r="HK481" s="185"/>
      <c r="HL481" s="185"/>
      <c r="HM481" s="185"/>
      <c r="HN481" s="185"/>
      <c r="HO481" s="185"/>
      <c r="HP481" s="185"/>
      <c r="HQ481" s="185"/>
      <c r="HR481" s="185"/>
      <c r="HS481" s="185"/>
      <c r="HT481" s="185"/>
      <c r="HU481" s="185"/>
      <c r="HV481" s="185"/>
      <c r="HW481" s="185"/>
      <c r="HX481" s="185"/>
      <c r="HY481" s="185"/>
      <c r="HZ481" s="185"/>
      <c r="IA481" s="185"/>
      <c r="IB481" s="185"/>
      <c r="IC481" s="185"/>
      <c r="ID481" s="185"/>
      <c r="IE481" s="185"/>
      <c r="IF481" s="185"/>
      <c r="IG481" s="185"/>
      <c r="IH481" s="185"/>
    </row>
    <row r="482" spans="1:242" s="206" customFormat="1" ht="12" x14ac:dyDescent="0.2">
      <c r="A482" s="185"/>
      <c r="B482" s="185"/>
      <c r="C482" s="185"/>
      <c r="D482" s="185"/>
      <c r="E482" s="205"/>
      <c r="F482" s="226"/>
      <c r="G482" s="226"/>
      <c r="H482" s="226"/>
      <c r="I482" s="187"/>
      <c r="J482" s="187"/>
      <c r="K482" s="187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185"/>
      <c r="X482" s="185"/>
      <c r="Y482" s="185"/>
      <c r="Z482" s="185"/>
      <c r="AA482" s="185"/>
      <c r="AB482" s="185"/>
      <c r="AC482" s="185"/>
      <c r="AD482" s="185"/>
      <c r="AE482" s="185"/>
      <c r="AF482" s="185"/>
      <c r="AG482" s="185"/>
      <c r="AH482" s="185"/>
      <c r="AI482" s="185"/>
      <c r="AJ482" s="185"/>
      <c r="AK482" s="185"/>
      <c r="AL482" s="185"/>
      <c r="AM482" s="185"/>
      <c r="AN482" s="185"/>
      <c r="AO482" s="185"/>
      <c r="AP482" s="185"/>
      <c r="AQ482" s="185"/>
      <c r="AR482" s="185"/>
      <c r="AS482" s="185"/>
      <c r="AT482" s="185"/>
      <c r="AU482" s="185"/>
      <c r="AV482" s="185"/>
      <c r="AW482" s="185"/>
      <c r="AX482" s="185"/>
      <c r="AY482" s="185"/>
      <c r="AZ482" s="185"/>
      <c r="BA482" s="185"/>
      <c r="BB482" s="185"/>
      <c r="BC482" s="185"/>
      <c r="BD482" s="185"/>
      <c r="BE482" s="185"/>
      <c r="BF482" s="185"/>
      <c r="BG482" s="185"/>
      <c r="BH482" s="185"/>
      <c r="BI482" s="185"/>
      <c r="BJ482" s="185"/>
      <c r="BK482" s="185"/>
      <c r="BL482" s="185"/>
      <c r="BM482" s="185"/>
      <c r="BN482" s="185"/>
      <c r="BO482" s="185"/>
      <c r="BP482" s="185"/>
      <c r="BQ482" s="185"/>
      <c r="BR482" s="185"/>
      <c r="BS482" s="185"/>
      <c r="BT482" s="185"/>
      <c r="BU482" s="185"/>
      <c r="BV482" s="185"/>
      <c r="BW482" s="185"/>
      <c r="BX482" s="185"/>
      <c r="BY482" s="185"/>
      <c r="BZ482" s="185"/>
      <c r="CA482" s="185"/>
      <c r="CB482" s="185"/>
      <c r="CC482" s="185"/>
      <c r="CD482" s="185"/>
      <c r="CE482" s="185"/>
      <c r="CF482" s="185"/>
      <c r="CG482" s="185"/>
      <c r="CH482" s="185"/>
      <c r="CI482" s="185"/>
      <c r="CJ482" s="185"/>
      <c r="CK482" s="185"/>
      <c r="CL482" s="185"/>
      <c r="CM482" s="185"/>
      <c r="CN482" s="185"/>
      <c r="CO482" s="185"/>
      <c r="CP482" s="185"/>
      <c r="CQ482" s="185"/>
      <c r="CR482" s="185"/>
      <c r="CS482" s="185"/>
      <c r="CT482" s="185"/>
      <c r="CU482" s="185"/>
      <c r="CV482" s="185"/>
      <c r="CW482" s="185"/>
      <c r="CX482" s="185"/>
      <c r="CY482" s="185"/>
      <c r="CZ482" s="185"/>
      <c r="DA482" s="185"/>
      <c r="DB482" s="185"/>
      <c r="DC482" s="185"/>
      <c r="DD482" s="185"/>
      <c r="DE482" s="185"/>
      <c r="DF482" s="185"/>
      <c r="DG482" s="185"/>
      <c r="DH482" s="185"/>
      <c r="DI482" s="185"/>
      <c r="DJ482" s="185"/>
      <c r="DK482" s="185"/>
      <c r="DL482" s="185"/>
      <c r="DM482" s="185"/>
      <c r="DN482" s="185"/>
      <c r="DO482" s="185"/>
      <c r="DP482" s="185"/>
      <c r="DQ482" s="185"/>
      <c r="DR482" s="185"/>
      <c r="DS482" s="185"/>
      <c r="DT482" s="185"/>
      <c r="DU482" s="185"/>
      <c r="DV482" s="185"/>
      <c r="DW482" s="185"/>
      <c r="DX482" s="185"/>
      <c r="DY482" s="185"/>
      <c r="DZ482" s="185"/>
      <c r="EA482" s="185"/>
      <c r="EB482" s="185"/>
      <c r="EC482" s="185"/>
      <c r="ED482" s="185"/>
      <c r="EE482" s="185"/>
      <c r="EF482" s="185"/>
      <c r="EG482" s="185"/>
      <c r="EH482" s="185"/>
      <c r="EI482" s="185"/>
      <c r="EJ482" s="185"/>
      <c r="EK482" s="185"/>
      <c r="EL482" s="185"/>
      <c r="EM482" s="185"/>
      <c r="EN482" s="185"/>
      <c r="EO482" s="185"/>
      <c r="EP482" s="185"/>
      <c r="EQ482" s="185"/>
      <c r="ER482" s="185"/>
      <c r="ES482" s="185"/>
      <c r="ET482" s="185"/>
      <c r="EU482" s="185"/>
      <c r="EV482" s="185"/>
      <c r="EW482" s="185"/>
      <c r="EX482" s="185"/>
      <c r="EY482" s="185"/>
      <c r="EZ482" s="185"/>
      <c r="FA482" s="185"/>
      <c r="FB482" s="185"/>
      <c r="FC482" s="185"/>
      <c r="FD482" s="185"/>
      <c r="FE482" s="185"/>
      <c r="FF482" s="185"/>
      <c r="FG482" s="185"/>
      <c r="FH482" s="185"/>
      <c r="FI482" s="185"/>
      <c r="FJ482" s="185"/>
      <c r="FK482" s="185"/>
      <c r="FL482" s="185"/>
      <c r="FM482" s="185"/>
      <c r="FN482" s="185"/>
      <c r="FO482" s="185"/>
      <c r="FP482" s="185"/>
      <c r="FQ482" s="185"/>
      <c r="FR482" s="185"/>
      <c r="FS482" s="185"/>
      <c r="FT482" s="185"/>
      <c r="FU482" s="185"/>
      <c r="FV482" s="185"/>
      <c r="FW482" s="185"/>
      <c r="FX482" s="185"/>
      <c r="FY482" s="185"/>
      <c r="FZ482" s="185"/>
      <c r="GA482" s="185"/>
      <c r="GB482" s="185"/>
      <c r="GC482" s="185"/>
      <c r="GD482" s="185"/>
      <c r="GE482" s="185"/>
      <c r="GF482" s="185"/>
      <c r="GG482" s="185"/>
      <c r="GH482" s="185"/>
      <c r="GI482" s="185"/>
      <c r="GJ482" s="185"/>
      <c r="GK482" s="185"/>
      <c r="GL482" s="185"/>
      <c r="GM482" s="185"/>
      <c r="GN482" s="185"/>
      <c r="GO482" s="185"/>
      <c r="GP482" s="185"/>
      <c r="GQ482" s="185"/>
      <c r="GR482" s="185"/>
      <c r="GS482" s="185"/>
      <c r="GT482" s="185"/>
      <c r="GU482" s="185"/>
      <c r="GV482" s="185"/>
      <c r="GW482" s="185"/>
      <c r="GX482" s="185"/>
      <c r="GY482" s="185"/>
      <c r="GZ482" s="185"/>
      <c r="HA482" s="185"/>
      <c r="HB482" s="185"/>
      <c r="HC482" s="185"/>
      <c r="HD482" s="185"/>
      <c r="HE482" s="185"/>
      <c r="HF482" s="185"/>
      <c r="HG482" s="185"/>
      <c r="HH482" s="185"/>
      <c r="HI482" s="185"/>
      <c r="HJ482" s="185"/>
      <c r="HK482" s="185"/>
      <c r="HL482" s="185"/>
      <c r="HM482" s="185"/>
      <c r="HN482" s="185"/>
      <c r="HO482" s="185"/>
      <c r="HP482" s="185"/>
      <c r="HQ482" s="185"/>
      <c r="HR482" s="185"/>
      <c r="HS482" s="185"/>
      <c r="HT482" s="185"/>
      <c r="HU482" s="185"/>
      <c r="HV482" s="185"/>
      <c r="HW482" s="185"/>
      <c r="HX482" s="185"/>
      <c r="HY482" s="185"/>
      <c r="HZ482" s="185"/>
      <c r="IA482" s="185"/>
      <c r="IB482" s="185"/>
      <c r="IC482" s="185"/>
      <c r="ID482" s="185"/>
      <c r="IE482" s="185"/>
      <c r="IF482" s="185"/>
      <c r="IG482" s="185"/>
      <c r="IH482" s="185"/>
    </row>
    <row r="483" spans="1:242" s="206" customFormat="1" ht="12" x14ac:dyDescent="0.2">
      <c r="E483" s="204"/>
      <c r="F483" s="198"/>
      <c r="G483" s="198"/>
      <c r="H483" s="226"/>
      <c r="I483" s="209"/>
      <c r="J483" s="209"/>
      <c r="K483" s="187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</row>
    <row r="484" spans="1:242" s="206" customFormat="1" ht="12" x14ac:dyDescent="0.2">
      <c r="A484" s="185"/>
      <c r="B484" s="185"/>
      <c r="C484" s="185"/>
      <c r="D484" s="185"/>
      <c r="E484" s="205"/>
      <c r="F484" s="226"/>
      <c r="G484" s="226"/>
      <c r="H484" s="226"/>
      <c r="I484" s="187"/>
      <c r="J484" s="187"/>
      <c r="K484" s="187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185"/>
      <c r="X484" s="185"/>
      <c r="Y484" s="185"/>
      <c r="Z484" s="185"/>
      <c r="AA484" s="185"/>
      <c r="AB484" s="185"/>
      <c r="AC484" s="185"/>
      <c r="AD484" s="185"/>
      <c r="AE484" s="185"/>
      <c r="AF484" s="185"/>
      <c r="AG484" s="185"/>
      <c r="AH484" s="185"/>
      <c r="AI484" s="185"/>
      <c r="AJ484" s="185"/>
      <c r="AK484" s="185"/>
      <c r="AL484" s="185"/>
      <c r="AM484" s="185"/>
      <c r="AN484" s="185"/>
      <c r="AO484" s="185"/>
      <c r="AP484" s="185"/>
      <c r="AQ484" s="185"/>
      <c r="AR484" s="185"/>
      <c r="AS484" s="185"/>
      <c r="AT484" s="185"/>
      <c r="AU484" s="185"/>
      <c r="AV484" s="185"/>
      <c r="AW484" s="185"/>
      <c r="AX484" s="185"/>
      <c r="AY484" s="185"/>
      <c r="AZ484" s="185"/>
      <c r="BA484" s="185"/>
      <c r="BB484" s="185"/>
      <c r="BC484" s="185"/>
      <c r="BD484" s="185"/>
      <c r="BE484" s="185"/>
      <c r="BF484" s="185"/>
      <c r="BG484" s="185"/>
      <c r="BH484" s="185"/>
      <c r="BI484" s="185"/>
      <c r="BJ484" s="185"/>
      <c r="BK484" s="185"/>
      <c r="BL484" s="185"/>
      <c r="BM484" s="185"/>
      <c r="BN484" s="185"/>
      <c r="BO484" s="185"/>
      <c r="BP484" s="185"/>
      <c r="BQ484" s="185"/>
      <c r="BR484" s="185"/>
      <c r="BS484" s="185"/>
      <c r="BT484" s="185"/>
      <c r="BU484" s="185"/>
      <c r="BV484" s="185"/>
      <c r="BW484" s="185"/>
      <c r="BX484" s="185"/>
      <c r="BY484" s="185"/>
      <c r="BZ484" s="185"/>
      <c r="CA484" s="185"/>
      <c r="CB484" s="185"/>
      <c r="CC484" s="185"/>
      <c r="CD484" s="185"/>
      <c r="CE484" s="185"/>
      <c r="CF484" s="185"/>
      <c r="CG484" s="185"/>
      <c r="CH484" s="185"/>
      <c r="CI484" s="185"/>
      <c r="CJ484" s="185"/>
      <c r="CK484" s="185"/>
      <c r="CL484" s="185"/>
      <c r="CM484" s="185"/>
      <c r="CN484" s="185"/>
      <c r="CO484" s="185"/>
      <c r="CP484" s="185"/>
      <c r="CQ484" s="185"/>
      <c r="CR484" s="185"/>
      <c r="CS484" s="185"/>
      <c r="CT484" s="185"/>
      <c r="CU484" s="185"/>
      <c r="CV484" s="185"/>
      <c r="CW484" s="185"/>
      <c r="CX484" s="185"/>
      <c r="CY484" s="185"/>
      <c r="CZ484" s="185"/>
      <c r="DA484" s="185"/>
      <c r="DB484" s="185"/>
      <c r="DC484" s="185"/>
      <c r="DD484" s="185"/>
      <c r="DE484" s="185"/>
      <c r="DF484" s="185"/>
      <c r="DG484" s="185"/>
      <c r="DH484" s="185"/>
      <c r="DI484" s="185"/>
      <c r="DJ484" s="185"/>
      <c r="DK484" s="185"/>
      <c r="DL484" s="185"/>
      <c r="DM484" s="185"/>
      <c r="DN484" s="185"/>
      <c r="DO484" s="185"/>
      <c r="DP484" s="185"/>
      <c r="DQ484" s="185"/>
      <c r="DR484" s="185"/>
      <c r="DS484" s="185"/>
      <c r="DT484" s="185"/>
      <c r="DU484" s="185"/>
      <c r="DV484" s="185"/>
      <c r="DW484" s="185"/>
      <c r="DX484" s="185"/>
      <c r="DY484" s="185"/>
      <c r="DZ484" s="185"/>
      <c r="EA484" s="185"/>
      <c r="EB484" s="185"/>
      <c r="EC484" s="185"/>
      <c r="ED484" s="185"/>
      <c r="EE484" s="185"/>
      <c r="EF484" s="185"/>
      <c r="EG484" s="185"/>
      <c r="EH484" s="185"/>
      <c r="EI484" s="185"/>
      <c r="EJ484" s="185"/>
      <c r="EK484" s="185"/>
      <c r="EL484" s="185"/>
      <c r="EM484" s="185"/>
      <c r="EN484" s="185"/>
      <c r="EO484" s="185"/>
      <c r="EP484" s="185"/>
      <c r="EQ484" s="185"/>
      <c r="ER484" s="185"/>
      <c r="ES484" s="185"/>
      <c r="ET484" s="185"/>
      <c r="EU484" s="185"/>
      <c r="EV484" s="185"/>
      <c r="EW484" s="185"/>
      <c r="EX484" s="185"/>
      <c r="EY484" s="185"/>
      <c r="EZ484" s="185"/>
      <c r="FA484" s="185"/>
      <c r="FB484" s="185"/>
      <c r="FC484" s="185"/>
      <c r="FD484" s="185"/>
      <c r="FE484" s="185"/>
      <c r="FF484" s="185"/>
      <c r="FG484" s="185"/>
      <c r="FH484" s="185"/>
      <c r="FI484" s="185"/>
      <c r="FJ484" s="185"/>
      <c r="FK484" s="185"/>
      <c r="FL484" s="185"/>
      <c r="FM484" s="185"/>
      <c r="FN484" s="185"/>
      <c r="FO484" s="185"/>
      <c r="FP484" s="185"/>
      <c r="FQ484" s="185"/>
      <c r="FR484" s="185"/>
      <c r="FS484" s="185"/>
      <c r="FT484" s="185"/>
      <c r="FU484" s="185"/>
      <c r="FV484" s="185"/>
      <c r="FW484" s="185"/>
      <c r="FX484" s="185"/>
      <c r="FY484" s="185"/>
      <c r="FZ484" s="185"/>
      <c r="GA484" s="185"/>
      <c r="GB484" s="185"/>
      <c r="GC484" s="185"/>
      <c r="GD484" s="185"/>
      <c r="GE484" s="185"/>
      <c r="GF484" s="185"/>
      <c r="GG484" s="185"/>
      <c r="GH484" s="185"/>
      <c r="GI484" s="185"/>
      <c r="GJ484" s="185"/>
      <c r="GK484" s="185"/>
      <c r="GL484" s="185"/>
      <c r="GM484" s="185"/>
      <c r="GN484" s="185"/>
      <c r="GO484" s="185"/>
      <c r="GP484" s="185"/>
      <c r="GQ484" s="185"/>
      <c r="GR484" s="185"/>
      <c r="GS484" s="185"/>
      <c r="GT484" s="185"/>
      <c r="GU484" s="185"/>
      <c r="GV484" s="185"/>
      <c r="GW484" s="185"/>
      <c r="GX484" s="185"/>
      <c r="GY484" s="185"/>
      <c r="GZ484" s="185"/>
      <c r="HA484" s="185"/>
      <c r="HB484" s="185"/>
      <c r="HC484" s="185"/>
      <c r="HD484" s="185"/>
      <c r="HE484" s="185"/>
      <c r="HF484" s="185"/>
      <c r="HG484" s="185"/>
      <c r="HH484" s="185"/>
      <c r="HI484" s="185"/>
      <c r="HJ484" s="185"/>
      <c r="HK484" s="185"/>
      <c r="HL484" s="185"/>
      <c r="HM484" s="185"/>
      <c r="HN484" s="185"/>
      <c r="HO484" s="185"/>
      <c r="HP484" s="185"/>
      <c r="HQ484" s="185"/>
      <c r="HR484" s="185"/>
      <c r="HS484" s="185"/>
      <c r="HT484" s="185"/>
      <c r="HU484" s="185"/>
      <c r="HV484" s="185"/>
      <c r="HW484" s="185"/>
      <c r="HX484" s="185"/>
      <c r="HY484" s="185"/>
      <c r="HZ484" s="185"/>
      <c r="IA484" s="185"/>
      <c r="IB484" s="185"/>
      <c r="IC484" s="185"/>
      <c r="ID484" s="185"/>
      <c r="IE484" s="185"/>
      <c r="IF484" s="185"/>
      <c r="IG484" s="185"/>
      <c r="IH484" s="185"/>
    </row>
    <row r="485" spans="1:242" s="206" customFormat="1" ht="12" x14ac:dyDescent="0.2">
      <c r="E485" s="204"/>
      <c r="F485" s="198"/>
      <c r="G485" s="198"/>
      <c r="H485" s="226"/>
      <c r="I485" s="209"/>
      <c r="J485" s="209"/>
      <c r="K485" s="187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</row>
    <row r="486" spans="1:242" s="206" customFormat="1" ht="12" x14ac:dyDescent="0.2">
      <c r="E486" s="204"/>
      <c r="F486" s="198"/>
      <c r="G486" s="198"/>
      <c r="H486" s="198"/>
      <c r="I486" s="209"/>
      <c r="J486" s="209"/>
      <c r="K486" s="187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</row>
    <row r="487" spans="1:242" s="206" customFormat="1" ht="12" x14ac:dyDescent="0.2">
      <c r="E487" s="204"/>
      <c r="F487" s="198"/>
      <c r="G487" s="198"/>
      <c r="H487" s="226"/>
      <c r="I487" s="209"/>
      <c r="J487" s="209"/>
      <c r="K487" s="187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</row>
    <row r="488" spans="1:242" s="206" customFormat="1" ht="12" x14ac:dyDescent="0.2">
      <c r="E488" s="204"/>
      <c r="F488" s="198"/>
      <c r="G488" s="198"/>
      <c r="H488" s="226"/>
      <c r="I488" s="209"/>
      <c r="J488" s="209"/>
      <c r="K488" s="187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</row>
    <row r="489" spans="1:242" s="206" customFormat="1" ht="12" x14ac:dyDescent="0.2">
      <c r="A489" s="185"/>
      <c r="B489" s="185"/>
      <c r="C489" s="185"/>
      <c r="D489" s="185"/>
      <c r="E489" s="205"/>
      <c r="F489" s="226"/>
      <c r="G489" s="226"/>
      <c r="H489" s="226"/>
      <c r="I489" s="187"/>
      <c r="J489" s="187"/>
      <c r="K489" s="187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185"/>
      <c r="X489" s="185"/>
      <c r="Y489" s="185"/>
      <c r="Z489" s="185"/>
      <c r="AA489" s="185"/>
      <c r="AB489" s="185"/>
      <c r="AC489" s="185"/>
      <c r="AD489" s="185"/>
      <c r="AE489" s="185"/>
      <c r="AF489" s="185"/>
      <c r="AG489" s="185"/>
      <c r="AH489" s="185"/>
      <c r="AI489" s="185"/>
      <c r="AJ489" s="185"/>
      <c r="AK489" s="185"/>
      <c r="AL489" s="185"/>
      <c r="AM489" s="185"/>
      <c r="AN489" s="185"/>
      <c r="AO489" s="185"/>
      <c r="AP489" s="185"/>
      <c r="AQ489" s="185"/>
      <c r="AR489" s="185"/>
      <c r="AS489" s="185"/>
      <c r="AT489" s="185"/>
      <c r="AU489" s="185"/>
      <c r="AV489" s="185"/>
      <c r="AW489" s="185"/>
      <c r="AX489" s="185"/>
      <c r="AY489" s="185"/>
      <c r="AZ489" s="185"/>
      <c r="BA489" s="185"/>
      <c r="BB489" s="185"/>
      <c r="BC489" s="185"/>
      <c r="BD489" s="185"/>
      <c r="BE489" s="185"/>
      <c r="BF489" s="185"/>
      <c r="BG489" s="185"/>
      <c r="BH489" s="185"/>
      <c r="BI489" s="185"/>
      <c r="BJ489" s="185"/>
      <c r="BK489" s="185"/>
      <c r="BL489" s="185"/>
      <c r="BM489" s="185"/>
      <c r="BN489" s="185"/>
      <c r="BO489" s="185"/>
      <c r="BP489" s="185"/>
      <c r="BQ489" s="185"/>
      <c r="BR489" s="185"/>
      <c r="BS489" s="185"/>
      <c r="BT489" s="185"/>
      <c r="BU489" s="185"/>
      <c r="BV489" s="185"/>
      <c r="BW489" s="185"/>
      <c r="BX489" s="185"/>
      <c r="BY489" s="185"/>
      <c r="BZ489" s="185"/>
      <c r="CA489" s="185"/>
      <c r="CB489" s="185"/>
      <c r="CC489" s="185"/>
      <c r="CD489" s="185"/>
      <c r="CE489" s="185"/>
      <c r="CF489" s="185"/>
      <c r="CG489" s="185"/>
      <c r="CH489" s="185"/>
      <c r="CI489" s="185"/>
      <c r="CJ489" s="185"/>
      <c r="CK489" s="185"/>
      <c r="CL489" s="185"/>
      <c r="CM489" s="185"/>
      <c r="CN489" s="185"/>
      <c r="CO489" s="185"/>
      <c r="CP489" s="185"/>
      <c r="CQ489" s="185"/>
      <c r="CR489" s="185"/>
      <c r="CS489" s="185"/>
      <c r="CT489" s="185"/>
      <c r="CU489" s="185"/>
      <c r="CV489" s="185"/>
      <c r="CW489" s="185"/>
      <c r="CX489" s="185"/>
      <c r="CY489" s="185"/>
      <c r="CZ489" s="185"/>
      <c r="DA489" s="185"/>
      <c r="DB489" s="185"/>
      <c r="DC489" s="185"/>
      <c r="DD489" s="185"/>
      <c r="DE489" s="185"/>
      <c r="DF489" s="185"/>
      <c r="DG489" s="185"/>
      <c r="DH489" s="185"/>
      <c r="DI489" s="185"/>
      <c r="DJ489" s="185"/>
      <c r="DK489" s="185"/>
      <c r="DL489" s="185"/>
      <c r="DM489" s="185"/>
      <c r="DN489" s="185"/>
      <c r="DO489" s="185"/>
      <c r="DP489" s="185"/>
      <c r="DQ489" s="185"/>
      <c r="DR489" s="185"/>
      <c r="DS489" s="185"/>
      <c r="DT489" s="185"/>
      <c r="DU489" s="185"/>
      <c r="DV489" s="185"/>
      <c r="DW489" s="185"/>
      <c r="DX489" s="185"/>
      <c r="DY489" s="185"/>
      <c r="DZ489" s="185"/>
      <c r="EA489" s="185"/>
      <c r="EB489" s="185"/>
      <c r="EC489" s="185"/>
      <c r="ED489" s="185"/>
      <c r="EE489" s="185"/>
      <c r="EF489" s="185"/>
      <c r="EG489" s="185"/>
      <c r="EH489" s="185"/>
      <c r="EI489" s="185"/>
      <c r="EJ489" s="185"/>
      <c r="EK489" s="185"/>
      <c r="EL489" s="185"/>
      <c r="EM489" s="185"/>
      <c r="EN489" s="185"/>
      <c r="EO489" s="185"/>
      <c r="EP489" s="185"/>
      <c r="EQ489" s="185"/>
      <c r="ER489" s="185"/>
      <c r="ES489" s="185"/>
      <c r="ET489" s="185"/>
      <c r="EU489" s="185"/>
      <c r="EV489" s="185"/>
      <c r="EW489" s="185"/>
      <c r="EX489" s="185"/>
      <c r="EY489" s="185"/>
      <c r="EZ489" s="185"/>
      <c r="FA489" s="185"/>
      <c r="FB489" s="185"/>
      <c r="FC489" s="185"/>
      <c r="FD489" s="185"/>
      <c r="FE489" s="185"/>
      <c r="FF489" s="185"/>
      <c r="FG489" s="185"/>
      <c r="FH489" s="185"/>
      <c r="FI489" s="185"/>
      <c r="FJ489" s="185"/>
      <c r="FK489" s="185"/>
      <c r="FL489" s="185"/>
      <c r="FM489" s="185"/>
      <c r="FN489" s="185"/>
      <c r="FO489" s="185"/>
      <c r="FP489" s="185"/>
      <c r="FQ489" s="185"/>
      <c r="FR489" s="185"/>
      <c r="FS489" s="185"/>
      <c r="FT489" s="185"/>
      <c r="FU489" s="185"/>
      <c r="FV489" s="185"/>
      <c r="FW489" s="185"/>
      <c r="FX489" s="185"/>
      <c r="FY489" s="185"/>
      <c r="FZ489" s="185"/>
      <c r="GA489" s="185"/>
      <c r="GB489" s="185"/>
      <c r="GC489" s="185"/>
      <c r="GD489" s="185"/>
      <c r="GE489" s="185"/>
      <c r="GF489" s="185"/>
      <c r="GG489" s="185"/>
      <c r="GH489" s="185"/>
      <c r="GI489" s="185"/>
      <c r="GJ489" s="185"/>
      <c r="GK489" s="185"/>
      <c r="GL489" s="185"/>
      <c r="GM489" s="185"/>
      <c r="GN489" s="185"/>
      <c r="GO489" s="185"/>
      <c r="GP489" s="185"/>
      <c r="GQ489" s="185"/>
      <c r="GR489" s="185"/>
      <c r="GS489" s="185"/>
      <c r="GT489" s="185"/>
      <c r="GU489" s="185"/>
      <c r="GV489" s="185"/>
      <c r="GW489" s="185"/>
      <c r="GX489" s="185"/>
      <c r="GY489" s="185"/>
      <c r="GZ489" s="185"/>
      <c r="HA489" s="185"/>
      <c r="HB489" s="185"/>
      <c r="HC489" s="185"/>
      <c r="HD489" s="185"/>
      <c r="HE489" s="185"/>
      <c r="HF489" s="185"/>
      <c r="HG489" s="185"/>
      <c r="HH489" s="185"/>
      <c r="HI489" s="185"/>
      <c r="HJ489" s="185"/>
      <c r="HK489" s="185"/>
      <c r="HL489" s="185"/>
      <c r="HM489" s="185"/>
      <c r="HN489" s="185"/>
      <c r="HO489" s="185"/>
      <c r="HP489" s="185"/>
      <c r="HQ489" s="185"/>
      <c r="HR489" s="185"/>
      <c r="HS489" s="185"/>
      <c r="HT489" s="185"/>
      <c r="HU489" s="185"/>
      <c r="HV489" s="185"/>
      <c r="HW489" s="185"/>
      <c r="HX489" s="185"/>
      <c r="HY489" s="185"/>
      <c r="HZ489" s="185"/>
      <c r="IA489" s="185"/>
      <c r="IB489" s="185"/>
      <c r="IC489" s="185"/>
      <c r="ID489" s="185"/>
      <c r="IE489" s="185"/>
      <c r="IF489" s="185"/>
      <c r="IG489" s="185"/>
      <c r="IH489" s="185"/>
    </row>
    <row r="490" spans="1:242" s="206" customFormat="1" ht="12" x14ac:dyDescent="0.2">
      <c r="E490" s="204"/>
      <c r="F490" s="198"/>
      <c r="G490" s="198"/>
      <c r="H490" s="198"/>
      <c r="I490" s="209"/>
      <c r="J490" s="198"/>
      <c r="K490" s="187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X490" s="235"/>
    </row>
    <row r="491" spans="1:242" s="206" customFormat="1" ht="12" x14ac:dyDescent="0.2">
      <c r="E491" s="204"/>
      <c r="F491" s="198"/>
      <c r="G491" s="198"/>
      <c r="H491" s="198"/>
      <c r="I491" s="209"/>
      <c r="J491" s="198"/>
      <c r="K491" s="187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X491" s="235"/>
    </row>
    <row r="492" spans="1:242" s="206" customFormat="1" ht="12" x14ac:dyDescent="0.2">
      <c r="F492" s="198"/>
      <c r="G492" s="198"/>
      <c r="H492" s="198"/>
      <c r="I492" s="209"/>
      <c r="J492" s="198"/>
      <c r="K492" s="187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X492" s="235"/>
    </row>
    <row r="493" spans="1:242" s="206" customFormat="1" ht="12" x14ac:dyDescent="0.2">
      <c r="F493" s="198"/>
      <c r="G493" s="198"/>
      <c r="H493" s="198"/>
      <c r="I493" s="209"/>
      <c r="J493" s="198"/>
      <c r="K493" s="187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X493" s="235"/>
    </row>
    <row r="494" spans="1:242" s="206" customFormat="1" ht="12" x14ac:dyDescent="0.2">
      <c r="F494" s="198"/>
      <c r="G494" s="198"/>
      <c r="H494" s="198"/>
      <c r="I494" s="209"/>
      <c r="J494" s="198"/>
      <c r="K494" s="187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X494" s="235"/>
    </row>
    <row r="495" spans="1:242" s="206" customFormat="1" ht="12" x14ac:dyDescent="0.2">
      <c r="F495" s="198"/>
      <c r="G495" s="198"/>
      <c r="H495" s="198"/>
      <c r="I495" s="209"/>
      <c r="J495" s="198"/>
      <c r="K495" s="187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X495" s="235"/>
    </row>
    <row r="496" spans="1:242" s="206" customFormat="1" ht="12" x14ac:dyDescent="0.2">
      <c r="F496" s="198"/>
      <c r="G496" s="198"/>
      <c r="H496" s="198"/>
      <c r="I496" s="209"/>
      <c r="J496" s="198"/>
      <c r="K496" s="187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X496" s="235"/>
    </row>
    <row r="497" spans="5:24" s="206" customFormat="1" ht="12" x14ac:dyDescent="0.2">
      <c r="F497" s="198"/>
      <c r="G497" s="198"/>
      <c r="H497" s="198"/>
      <c r="I497" s="209"/>
      <c r="J497" s="198"/>
      <c r="K497" s="187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X497" s="235"/>
    </row>
    <row r="498" spans="5:24" s="206" customFormat="1" ht="12" x14ac:dyDescent="0.2">
      <c r="F498" s="198"/>
      <c r="G498" s="198"/>
      <c r="H498" s="198"/>
      <c r="I498" s="209"/>
      <c r="J498" s="198"/>
      <c r="K498" s="187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X498" s="235"/>
    </row>
    <row r="499" spans="5:24" s="206" customFormat="1" ht="12" x14ac:dyDescent="0.2">
      <c r="F499" s="198"/>
      <c r="G499" s="198"/>
      <c r="H499" s="198"/>
      <c r="I499" s="209"/>
      <c r="J499" s="198"/>
      <c r="K499" s="187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X499" s="235"/>
    </row>
    <row r="500" spans="5:24" s="206" customFormat="1" ht="12" x14ac:dyDescent="0.2">
      <c r="F500" s="198"/>
      <c r="G500" s="198"/>
      <c r="H500" s="198"/>
      <c r="I500" s="209"/>
      <c r="J500" s="198"/>
      <c r="K500" s="187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X500" s="235"/>
    </row>
    <row r="501" spans="5:24" s="206" customFormat="1" ht="12" x14ac:dyDescent="0.2">
      <c r="F501" s="198"/>
      <c r="G501" s="198"/>
      <c r="H501" s="198"/>
      <c r="I501" s="209"/>
      <c r="J501" s="198"/>
      <c r="K501" s="187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X501" s="235"/>
    </row>
    <row r="502" spans="5:24" s="206" customFormat="1" ht="12" x14ac:dyDescent="0.2">
      <c r="E502" s="204"/>
      <c r="F502" s="198"/>
      <c r="G502" s="198"/>
      <c r="H502" s="198"/>
      <c r="I502" s="209"/>
      <c r="J502" s="198"/>
      <c r="K502" s="187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X502" s="235"/>
    </row>
    <row r="503" spans="5:24" s="206" customFormat="1" ht="12" x14ac:dyDescent="0.2">
      <c r="F503" s="198"/>
      <c r="G503" s="198"/>
      <c r="H503" s="198"/>
      <c r="I503" s="209"/>
      <c r="J503" s="198"/>
      <c r="K503" s="187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X503" s="235"/>
    </row>
    <row r="504" spans="5:24" s="206" customFormat="1" ht="12" x14ac:dyDescent="0.2">
      <c r="F504" s="198"/>
      <c r="G504" s="198"/>
      <c r="H504" s="198"/>
      <c r="I504" s="209"/>
      <c r="J504" s="198"/>
      <c r="K504" s="187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X504" s="235"/>
    </row>
    <row r="505" spans="5:24" s="206" customFormat="1" ht="12" x14ac:dyDescent="0.2">
      <c r="F505" s="198"/>
      <c r="G505" s="198"/>
      <c r="H505" s="198"/>
      <c r="I505" s="209"/>
      <c r="J505" s="198"/>
      <c r="K505" s="187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X505" s="235"/>
    </row>
    <row r="506" spans="5:24" s="206" customFormat="1" ht="12" x14ac:dyDescent="0.2">
      <c r="F506" s="198"/>
      <c r="G506" s="198"/>
      <c r="H506" s="198"/>
      <c r="I506" s="209"/>
      <c r="J506" s="198"/>
      <c r="K506" s="187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X506" s="235"/>
    </row>
    <row r="507" spans="5:24" s="206" customFormat="1" ht="12" x14ac:dyDescent="0.2">
      <c r="F507" s="198"/>
      <c r="G507" s="198"/>
      <c r="H507" s="198"/>
      <c r="I507" s="209"/>
      <c r="J507" s="198"/>
      <c r="K507" s="187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X507" s="235"/>
    </row>
    <row r="508" spans="5:24" s="206" customFormat="1" ht="12" x14ac:dyDescent="0.2">
      <c r="F508" s="198"/>
      <c r="G508" s="198"/>
      <c r="H508" s="198"/>
      <c r="I508" s="209"/>
      <c r="J508" s="198"/>
      <c r="K508" s="187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X508" s="235"/>
    </row>
    <row r="509" spans="5:24" s="206" customFormat="1" ht="12" x14ac:dyDescent="0.2">
      <c r="F509" s="198"/>
      <c r="G509" s="198"/>
      <c r="H509" s="198"/>
      <c r="I509" s="209"/>
      <c r="J509" s="198"/>
      <c r="K509" s="187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X509" s="235"/>
    </row>
    <row r="510" spans="5:24" s="206" customFormat="1" ht="12" x14ac:dyDescent="0.2">
      <c r="F510" s="198"/>
      <c r="G510" s="198"/>
      <c r="H510" s="198"/>
      <c r="I510" s="209"/>
      <c r="J510" s="198"/>
      <c r="K510" s="187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X510" s="235"/>
    </row>
    <row r="511" spans="5:24" s="206" customFormat="1" ht="12" x14ac:dyDescent="0.2">
      <c r="F511" s="198"/>
      <c r="G511" s="198"/>
      <c r="H511" s="198"/>
      <c r="I511" s="209"/>
      <c r="J511" s="198"/>
      <c r="K511" s="187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X511" s="235"/>
    </row>
    <row r="512" spans="5:24" s="206" customFormat="1" ht="12" x14ac:dyDescent="0.2">
      <c r="F512" s="198"/>
      <c r="G512" s="198"/>
      <c r="H512" s="198"/>
      <c r="I512" s="209"/>
      <c r="J512" s="198"/>
      <c r="K512" s="187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X512" s="235"/>
    </row>
    <row r="513" spans="5:24" s="206" customFormat="1" ht="12" x14ac:dyDescent="0.2">
      <c r="F513" s="198"/>
      <c r="G513" s="198"/>
      <c r="H513" s="198"/>
      <c r="I513" s="209"/>
      <c r="J513" s="198"/>
      <c r="K513" s="187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X513" s="235"/>
    </row>
    <row r="514" spans="5:24" s="206" customFormat="1" ht="12" x14ac:dyDescent="0.2">
      <c r="F514" s="198"/>
      <c r="G514" s="198"/>
      <c r="H514" s="198"/>
      <c r="I514" s="209"/>
      <c r="J514" s="198"/>
      <c r="K514" s="187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X514" s="235"/>
    </row>
    <row r="515" spans="5:24" s="206" customFormat="1" ht="12" x14ac:dyDescent="0.2">
      <c r="F515" s="198"/>
      <c r="G515" s="198"/>
      <c r="H515" s="198"/>
      <c r="I515" s="209"/>
      <c r="J515" s="198"/>
      <c r="K515" s="187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X515" s="235"/>
    </row>
    <row r="516" spans="5:24" s="206" customFormat="1" ht="12" x14ac:dyDescent="0.2">
      <c r="F516" s="198"/>
      <c r="G516" s="198"/>
      <c r="H516" s="198"/>
      <c r="I516" s="209"/>
      <c r="J516" s="198"/>
      <c r="K516" s="187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X516" s="235"/>
    </row>
    <row r="517" spans="5:24" s="206" customFormat="1" ht="12" x14ac:dyDescent="0.2">
      <c r="F517" s="198"/>
      <c r="G517" s="198"/>
      <c r="H517" s="198"/>
      <c r="I517" s="209"/>
      <c r="J517" s="198"/>
      <c r="K517" s="187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X517" s="235"/>
    </row>
    <row r="518" spans="5:24" s="206" customFormat="1" ht="12" x14ac:dyDescent="0.2">
      <c r="F518" s="198"/>
      <c r="G518" s="198"/>
      <c r="H518" s="198"/>
      <c r="I518" s="209"/>
      <c r="J518" s="198"/>
      <c r="K518" s="187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X518" s="235"/>
    </row>
    <row r="519" spans="5:24" s="206" customFormat="1" ht="12" x14ac:dyDescent="0.2">
      <c r="F519" s="198"/>
      <c r="G519" s="198"/>
      <c r="H519" s="198"/>
      <c r="I519" s="209"/>
      <c r="J519" s="198"/>
      <c r="K519" s="187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X519" s="235"/>
    </row>
    <row r="520" spans="5:24" s="206" customFormat="1" ht="12" x14ac:dyDescent="0.2">
      <c r="F520" s="198"/>
      <c r="G520" s="198"/>
      <c r="H520" s="198"/>
      <c r="I520" s="209"/>
      <c r="J520" s="198"/>
      <c r="K520" s="187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X520" s="235"/>
    </row>
    <row r="521" spans="5:24" s="206" customFormat="1" ht="12" x14ac:dyDescent="0.2">
      <c r="F521" s="198"/>
      <c r="G521" s="198"/>
      <c r="H521" s="198"/>
      <c r="I521" s="209"/>
      <c r="J521" s="198"/>
      <c r="K521" s="187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X521" s="235"/>
    </row>
    <row r="522" spans="5:24" s="206" customFormat="1" ht="12" x14ac:dyDescent="0.2">
      <c r="F522" s="198"/>
      <c r="G522" s="198"/>
      <c r="H522" s="198"/>
      <c r="I522" s="209"/>
      <c r="J522" s="198"/>
      <c r="K522" s="187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X522" s="235"/>
    </row>
    <row r="523" spans="5:24" s="206" customFormat="1" ht="12" x14ac:dyDescent="0.2">
      <c r="F523" s="198"/>
      <c r="G523" s="198"/>
      <c r="H523" s="198"/>
      <c r="I523" s="209"/>
      <c r="J523" s="198"/>
      <c r="K523" s="187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X523" s="235"/>
    </row>
    <row r="524" spans="5:24" s="206" customFormat="1" ht="12" x14ac:dyDescent="0.2">
      <c r="F524" s="198"/>
      <c r="G524" s="198"/>
      <c r="H524" s="198"/>
      <c r="I524" s="209"/>
      <c r="J524" s="198"/>
      <c r="K524" s="187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X524" s="235"/>
    </row>
    <row r="525" spans="5:24" s="206" customFormat="1" ht="12" x14ac:dyDescent="0.2">
      <c r="F525" s="198"/>
      <c r="G525" s="198"/>
      <c r="H525" s="198"/>
      <c r="I525" s="209"/>
      <c r="J525" s="198"/>
      <c r="K525" s="187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X525" s="235"/>
    </row>
    <row r="526" spans="5:24" s="206" customFormat="1" ht="12" x14ac:dyDescent="0.2">
      <c r="F526" s="198"/>
      <c r="G526" s="198"/>
      <c r="H526" s="198"/>
      <c r="I526" s="209"/>
      <c r="J526" s="198"/>
      <c r="K526" s="187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X526" s="235"/>
    </row>
    <row r="527" spans="5:24" s="206" customFormat="1" ht="12" x14ac:dyDescent="0.2">
      <c r="E527" s="204"/>
      <c r="F527" s="198"/>
      <c r="G527" s="198"/>
      <c r="H527" s="198"/>
      <c r="I527" s="209"/>
      <c r="J527" s="198"/>
      <c r="K527" s="187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X527" s="235"/>
    </row>
    <row r="528" spans="5:24" s="206" customFormat="1" ht="12" x14ac:dyDescent="0.2">
      <c r="F528" s="198"/>
      <c r="G528" s="198"/>
      <c r="H528" s="198"/>
      <c r="I528" s="209"/>
      <c r="J528" s="198"/>
      <c r="K528" s="187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X528" s="235"/>
    </row>
    <row r="529" spans="5:24" s="206" customFormat="1" ht="12" x14ac:dyDescent="0.2">
      <c r="F529" s="198"/>
      <c r="G529" s="198"/>
      <c r="H529" s="198"/>
      <c r="I529" s="209"/>
      <c r="J529" s="198"/>
      <c r="K529" s="187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X529" s="235"/>
    </row>
    <row r="530" spans="5:24" s="206" customFormat="1" ht="12" x14ac:dyDescent="0.2">
      <c r="F530" s="198"/>
      <c r="G530" s="198"/>
      <c r="H530" s="198"/>
      <c r="I530" s="209"/>
      <c r="J530" s="198"/>
      <c r="K530" s="187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X530" s="235"/>
    </row>
    <row r="531" spans="5:24" s="206" customFormat="1" ht="12" x14ac:dyDescent="0.2">
      <c r="F531" s="198"/>
      <c r="G531" s="198"/>
      <c r="H531" s="198"/>
      <c r="I531" s="209"/>
      <c r="J531" s="198"/>
      <c r="K531" s="187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X531" s="235"/>
    </row>
    <row r="532" spans="5:24" s="206" customFormat="1" ht="12" x14ac:dyDescent="0.2">
      <c r="F532" s="198"/>
      <c r="G532" s="198"/>
      <c r="H532" s="198"/>
      <c r="I532" s="209"/>
      <c r="J532" s="198"/>
      <c r="K532" s="187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X532" s="235"/>
    </row>
    <row r="533" spans="5:24" s="206" customFormat="1" ht="12" x14ac:dyDescent="0.2">
      <c r="F533" s="198"/>
      <c r="G533" s="198"/>
      <c r="H533" s="198"/>
      <c r="I533" s="209"/>
      <c r="J533" s="198"/>
      <c r="K533" s="187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X533" s="235"/>
    </row>
    <row r="534" spans="5:24" s="206" customFormat="1" ht="12" x14ac:dyDescent="0.2">
      <c r="E534" s="204"/>
      <c r="F534" s="198"/>
      <c r="G534" s="198"/>
      <c r="H534" s="198"/>
      <c r="I534" s="209"/>
      <c r="J534" s="209"/>
      <c r="K534" s="187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X534" s="235"/>
    </row>
    <row r="535" spans="5:24" s="206" customFormat="1" ht="12" x14ac:dyDescent="0.2">
      <c r="E535" s="204"/>
      <c r="F535" s="198"/>
      <c r="G535" s="198"/>
      <c r="H535" s="198"/>
      <c r="I535" s="209"/>
      <c r="J535" s="209"/>
      <c r="K535" s="187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X535" s="235"/>
    </row>
    <row r="536" spans="5:24" s="206" customFormat="1" ht="12" x14ac:dyDescent="0.2">
      <c r="F536" s="198"/>
      <c r="G536" s="198"/>
      <c r="H536" s="198"/>
      <c r="I536" s="209"/>
      <c r="J536" s="209"/>
      <c r="K536" s="187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X536" s="235"/>
    </row>
    <row r="537" spans="5:24" s="206" customFormat="1" ht="12" x14ac:dyDescent="0.2">
      <c r="F537" s="198"/>
      <c r="G537" s="198"/>
      <c r="H537" s="198"/>
      <c r="I537" s="209"/>
      <c r="J537" s="209"/>
      <c r="K537" s="187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X537" s="235"/>
    </row>
    <row r="538" spans="5:24" s="206" customFormat="1" ht="12" x14ac:dyDescent="0.2">
      <c r="F538" s="198"/>
      <c r="G538" s="198"/>
      <c r="H538" s="198"/>
      <c r="I538" s="209"/>
      <c r="J538" s="209"/>
      <c r="K538" s="187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X538" s="235"/>
    </row>
    <row r="539" spans="5:24" s="206" customFormat="1" ht="12" x14ac:dyDescent="0.2">
      <c r="F539" s="198"/>
      <c r="G539" s="198"/>
      <c r="H539" s="198"/>
      <c r="I539" s="209"/>
      <c r="J539" s="209"/>
      <c r="K539" s="187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X539" s="235"/>
    </row>
    <row r="540" spans="5:24" s="206" customFormat="1" ht="12" x14ac:dyDescent="0.2">
      <c r="F540" s="198"/>
      <c r="G540" s="198"/>
      <c r="H540" s="198"/>
      <c r="I540" s="209"/>
      <c r="J540" s="209"/>
      <c r="K540" s="187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X540" s="235"/>
    </row>
    <row r="541" spans="5:24" s="206" customFormat="1" ht="12" x14ac:dyDescent="0.2">
      <c r="F541" s="198"/>
      <c r="G541" s="198"/>
      <c r="H541" s="198"/>
      <c r="I541" s="209"/>
      <c r="J541" s="209"/>
      <c r="K541" s="187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X541" s="235"/>
    </row>
    <row r="542" spans="5:24" s="206" customFormat="1" ht="12" x14ac:dyDescent="0.2">
      <c r="F542" s="198"/>
      <c r="G542" s="198"/>
      <c r="H542" s="198"/>
      <c r="I542" s="209"/>
      <c r="J542" s="209"/>
      <c r="K542" s="187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X542" s="235"/>
    </row>
    <row r="543" spans="5:24" s="206" customFormat="1" ht="12" x14ac:dyDescent="0.2">
      <c r="F543" s="198"/>
      <c r="G543" s="198"/>
      <c r="H543" s="198"/>
      <c r="I543" s="209"/>
      <c r="J543" s="209"/>
      <c r="K543" s="187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X543" s="235"/>
    </row>
    <row r="544" spans="5:24" s="206" customFormat="1" ht="12" x14ac:dyDescent="0.2">
      <c r="F544" s="198"/>
      <c r="G544" s="198"/>
      <c r="H544" s="198"/>
      <c r="I544" s="209"/>
      <c r="J544" s="209"/>
      <c r="K544" s="187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X544" s="235"/>
    </row>
    <row r="545" spans="5:24" s="206" customFormat="1" ht="12" x14ac:dyDescent="0.2">
      <c r="F545" s="198"/>
      <c r="G545" s="198"/>
      <c r="H545" s="198"/>
      <c r="I545" s="209"/>
      <c r="J545" s="209"/>
      <c r="K545" s="187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X545" s="235"/>
    </row>
    <row r="546" spans="5:24" s="206" customFormat="1" ht="12" x14ac:dyDescent="0.2">
      <c r="F546" s="198"/>
      <c r="G546" s="198"/>
      <c r="H546" s="198"/>
      <c r="I546" s="209"/>
      <c r="J546" s="209"/>
      <c r="K546" s="187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X546" s="235"/>
    </row>
    <row r="547" spans="5:24" s="206" customFormat="1" ht="12" x14ac:dyDescent="0.2">
      <c r="F547" s="198"/>
      <c r="G547" s="198"/>
      <c r="H547" s="198"/>
      <c r="I547" s="209"/>
      <c r="J547" s="209"/>
      <c r="K547" s="187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X547" s="235"/>
    </row>
    <row r="548" spans="5:24" s="206" customFormat="1" ht="12" x14ac:dyDescent="0.2">
      <c r="F548" s="198"/>
      <c r="G548" s="198"/>
      <c r="H548" s="198"/>
      <c r="I548" s="209"/>
      <c r="J548" s="209"/>
      <c r="K548" s="187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X548" s="235"/>
    </row>
    <row r="549" spans="5:24" s="206" customFormat="1" ht="12" x14ac:dyDescent="0.2">
      <c r="F549" s="198"/>
      <c r="G549" s="198"/>
      <c r="H549" s="198"/>
      <c r="I549" s="209"/>
      <c r="J549" s="209"/>
      <c r="K549" s="187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X549" s="235"/>
    </row>
    <row r="550" spans="5:24" s="206" customFormat="1" ht="12" x14ac:dyDescent="0.2">
      <c r="F550" s="198"/>
      <c r="G550" s="198"/>
      <c r="H550" s="198"/>
      <c r="I550" s="209"/>
      <c r="J550" s="209"/>
      <c r="K550" s="187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X550" s="235"/>
    </row>
    <row r="551" spans="5:24" s="206" customFormat="1" ht="12" x14ac:dyDescent="0.2">
      <c r="F551" s="198"/>
      <c r="G551" s="198"/>
      <c r="H551" s="198"/>
      <c r="I551" s="209"/>
      <c r="J551" s="209"/>
      <c r="K551" s="187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X551" s="235"/>
    </row>
    <row r="552" spans="5:24" s="206" customFormat="1" ht="12" x14ac:dyDescent="0.2">
      <c r="F552" s="198"/>
      <c r="G552" s="198"/>
      <c r="H552" s="198"/>
      <c r="I552" s="209"/>
      <c r="J552" s="209"/>
      <c r="K552" s="187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X552" s="235"/>
    </row>
    <row r="553" spans="5:24" s="206" customFormat="1" ht="12" x14ac:dyDescent="0.2">
      <c r="F553" s="198"/>
      <c r="G553" s="198"/>
      <c r="H553" s="198"/>
      <c r="I553" s="209"/>
      <c r="J553" s="209"/>
      <c r="K553" s="187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X553" s="235"/>
    </row>
    <row r="554" spans="5:24" s="206" customFormat="1" ht="12" x14ac:dyDescent="0.2">
      <c r="F554" s="198"/>
      <c r="G554" s="198"/>
      <c r="H554" s="198"/>
      <c r="I554" s="209"/>
      <c r="J554" s="209"/>
      <c r="K554" s="187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X554" s="235"/>
    </row>
    <row r="555" spans="5:24" s="206" customFormat="1" ht="12" x14ac:dyDescent="0.2">
      <c r="F555" s="198"/>
      <c r="G555" s="198"/>
      <c r="H555" s="198"/>
      <c r="I555" s="209"/>
      <c r="J555" s="209"/>
      <c r="K555" s="187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X555" s="235"/>
    </row>
    <row r="556" spans="5:24" s="206" customFormat="1" ht="12" x14ac:dyDescent="0.2">
      <c r="F556" s="198"/>
      <c r="G556" s="198"/>
      <c r="H556" s="198"/>
      <c r="I556" s="209"/>
      <c r="J556" s="209"/>
      <c r="K556" s="187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X556" s="235"/>
    </row>
    <row r="557" spans="5:24" s="206" customFormat="1" ht="12" x14ac:dyDescent="0.2">
      <c r="E557" s="204"/>
      <c r="F557" s="198"/>
      <c r="G557" s="198"/>
      <c r="H557" s="198"/>
      <c r="I557" s="209"/>
      <c r="J557" s="209"/>
      <c r="K557" s="187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X557" s="235"/>
    </row>
    <row r="558" spans="5:24" s="206" customFormat="1" ht="12" x14ac:dyDescent="0.2">
      <c r="F558" s="198"/>
      <c r="G558" s="198"/>
      <c r="H558" s="198"/>
      <c r="I558" s="209"/>
      <c r="J558" s="209"/>
      <c r="K558" s="187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X558" s="235"/>
    </row>
    <row r="559" spans="5:24" s="206" customFormat="1" ht="12" x14ac:dyDescent="0.2">
      <c r="F559" s="198"/>
      <c r="G559" s="198"/>
      <c r="H559" s="198"/>
      <c r="I559" s="209"/>
      <c r="J559" s="209"/>
      <c r="K559" s="187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X559" s="235"/>
    </row>
    <row r="560" spans="5:24" s="206" customFormat="1" ht="12" x14ac:dyDescent="0.2">
      <c r="F560" s="198"/>
      <c r="G560" s="198"/>
      <c r="H560" s="198"/>
      <c r="I560" s="209"/>
      <c r="J560" s="209"/>
      <c r="K560" s="187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X560" s="235"/>
    </row>
    <row r="561" spans="6:24" s="206" customFormat="1" ht="12" x14ac:dyDescent="0.2">
      <c r="F561" s="198"/>
      <c r="G561" s="198"/>
      <c r="H561" s="198"/>
      <c r="I561" s="209"/>
      <c r="J561" s="209"/>
      <c r="K561" s="187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X561" s="235"/>
    </row>
    <row r="562" spans="6:24" s="206" customFormat="1" ht="12" x14ac:dyDescent="0.2">
      <c r="F562" s="198"/>
      <c r="G562" s="198"/>
      <c r="H562" s="198"/>
      <c r="I562" s="209"/>
      <c r="J562" s="209"/>
      <c r="K562" s="187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X562" s="235"/>
    </row>
    <row r="563" spans="6:24" s="206" customFormat="1" ht="12" x14ac:dyDescent="0.2">
      <c r="F563" s="198"/>
      <c r="G563" s="198"/>
      <c r="H563" s="198"/>
      <c r="I563" s="209"/>
      <c r="J563" s="209"/>
      <c r="K563" s="187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X563" s="235"/>
    </row>
    <row r="564" spans="6:24" s="206" customFormat="1" ht="12" x14ac:dyDescent="0.2">
      <c r="F564" s="198"/>
      <c r="G564" s="198"/>
      <c r="H564" s="198"/>
      <c r="I564" s="209"/>
      <c r="J564" s="209"/>
      <c r="K564" s="187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X564" s="235"/>
    </row>
    <row r="565" spans="6:24" s="206" customFormat="1" ht="12" x14ac:dyDescent="0.2">
      <c r="F565" s="198"/>
      <c r="G565" s="198"/>
      <c r="H565" s="198"/>
      <c r="I565" s="209"/>
      <c r="J565" s="209"/>
      <c r="K565" s="187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X565" s="235"/>
    </row>
    <row r="566" spans="6:24" s="206" customFormat="1" ht="12" x14ac:dyDescent="0.2">
      <c r="F566" s="198"/>
      <c r="G566" s="198"/>
      <c r="H566" s="198"/>
      <c r="I566" s="209"/>
      <c r="J566" s="209"/>
      <c r="K566" s="187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X566" s="235"/>
    </row>
    <row r="567" spans="6:24" s="206" customFormat="1" ht="12" x14ac:dyDescent="0.2">
      <c r="F567" s="198"/>
      <c r="G567" s="198"/>
      <c r="H567" s="198"/>
      <c r="I567" s="209"/>
      <c r="J567" s="209"/>
      <c r="K567" s="187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X567" s="235"/>
    </row>
    <row r="568" spans="6:24" s="206" customFormat="1" ht="12" x14ac:dyDescent="0.2">
      <c r="F568" s="198"/>
      <c r="G568" s="198"/>
      <c r="H568" s="198"/>
      <c r="I568" s="209"/>
      <c r="J568" s="209"/>
      <c r="K568" s="187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X568" s="235"/>
    </row>
    <row r="569" spans="6:24" s="206" customFormat="1" ht="12" x14ac:dyDescent="0.2">
      <c r="F569" s="198"/>
      <c r="G569" s="198"/>
      <c r="H569" s="198"/>
      <c r="I569" s="209"/>
      <c r="J569" s="209"/>
      <c r="K569" s="187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X569" s="235"/>
    </row>
    <row r="570" spans="6:24" s="206" customFormat="1" ht="12" x14ac:dyDescent="0.2">
      <c r="F570" s="198"/>
      <c r="G570" s="198"/>
      <c r="H570" s="198"/>
      <c r="I570" s="209"/>
      <c r="J570" s="209"/>
      <c r="K570" s="187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X570" s="235"/>
    </row>
    <row r="571" spans="6:24" s="206" customFormat="1" ht="12" x14ac:dyDescent="0.2">
      <c r="F571" s="198"/>
      <c r="G571" s="198"/>
      <c r="H571" s="198"/>
      <c r="I571" s="209"/>
      <c r="J571" s="209"/>
      <c r="K571" s="187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X571" s="235"/>
    </row>
    <row r="572" spans="6:24" s="206" customFormat="1" ht="12" x14ac:dyDescent="0.2">
      <c r="F572" s="198"/>
      <c r="G572" s="198"/>
      <c r="H572" s="198"/>
      <c r="I572" s="209"/>
      <c r="J572" s="209"/>
      <c r="K572" s="187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X572" s="235"/>
    </row>
    <row r="573" spans="6:24" s="206" customFormat="1" ht="12" x14ac:dyDescent="0.2">
      <c r="F573" s="198"/>
      <c r="G573" s="198"/>
      <c r="H573" s="198"/>
      <c r="I573" s="209"/>
      <c r="J573" s="209"/>
      <c r="K573" s="187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X573" s="235"/>
    </row>
    <row r="574" spans="6:24" s="206" customFormat="1" ht="12" x14ac:dyDescent="0.2">
      <c r="F574" s="198"/>
      <c r="G574" s="198"/>
      <c r="H574" s="198"/>
      <c r="I574" s="209"/>
      <c r="J574" s="209"/>
      <c r="K574" s="187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X574" s="235"/>
    </row>
    <row r="575" spans="6:24" s="206" customFormat="1" ht="12" x14ac:dyDescent="0.2">
      <c r="F575" s="198"/>
      <c r="G575" s="198"/>
      <c r="H575" s="198"/>
      <c r="I575" s="209"/>
      <c r="J575" s="209"/>
      <c r="K575" s="187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X575" s="235"/>
    </row>
    <row r="576" spans="6:24" s="206" customFormat="1" ht="12" x14ac:dyDescent="0.2">
      <c r="F576" s="198"/>
      <c r="G576" s="198"/>
      <c r="H576" s="198"/>
      <c r="I576" s="209"/>
      <c r="J576" s="209"/>
      <c r="K576" s="187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X576" s="235"/>
    </row>
    <row r="577" spans="5:24" s="206" customFormat="1" ht="12" x14ac:dyDescent="0.2">
      <c r="F577" s="198"/>
      <c r="G577" s="198"/>
      <c r="H577" s="198"/>
      <c r="I577" s="209"/>
      <c r="J577" s="209"/>
      <c r="K577" s="187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X577" s="235"/>
    </row>
    <row r="578" spans="5:24" s="206" customFormat="1" ht="12" x14ac:dyDescent="0.2">
      <c r="F578" s="198"/>
      <c r="G578" s="198"/>
      <c r="H578" s="198"/>
      <c r="I578" s="209"/>
      <c r="J578" s="209"/>
      <c r="K578" s="187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X578" s="235"/>
    </row>
    <row r="579" spans="5:24" s="206" customFormat="1" ht="12" x14ac:dyDescent="0.2">
      <c r="E579" s="204"/>
      <c r="F579" s="198"/>
      <c r="G579" s="198"/>
      <c r="H579" s="198"/>
      <c r="I579" s="209"/>
      <c r="J579" s="209"/>
      <c r="K579" s="187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X579" s="235"/>
    </row>
    <row r="580" spans="5:24" s="206" customFormat="1" ht="12" x14ac:dyDescent="0.2">
      <c r="F580" s="198"/>
      <c r="G580" s="198"/>
      <c r="H580" s="198"/>
      <c r="I580" s="209"/>
      <c r="J580" s="209"/>
      <c r="K580" s="187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X580" s="235"/>
    </row>
    <row r="581" spans="5:24" s="206" customFormat="1" ht="12" x14ac:dyDescent="0.2">
      <c r="F581" s="198"/>
      <c r="G581" s="198"/>
      <c r="H581" s="198"/>
      <c r="I581" s="209"/>
      <c r="J581" s="209"/>
      <c r="K581" s="187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X581" s="235"/>
    </row>
    <row r="582" spans="5:24" s="206" customFormat="1" ht="12" x14ac:dyDescent="0.2">
      <c r="F582" s="198"/>
      <c r="G582" s="198"/>
      <c r="H582" s="198"/>
      <c r="I582" s="209"/>
      <c r="J582" s="209"/>
      <c r="K582" s="187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X582" s="235"/>
    </row>
    <row r="583" spans="5:24" s="206" customFormat="1" ht="12" x14ac:dyDescent="0.2">
      <c r="F583" s="198"/>
      <c r="G583" s="198"/>
      <c r="H583" s="198"/>
      <c r="I583" s="209"/>
      <c r="J583" s="209"/>
      <c r="K583" s="187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X583" s="235"/>
    </row>
    <row r="584" spans="5:24" s="206" customFormat="1" ht="12" x14ac:dyDescent="0.2">
      <c r="E584" s="204"/>
      <c r="F584" s="198"/>
      <c r="G584" s="198"/>
      <c r="H584" s="198"/>
      <c r="I584" s="209"/>
      <c r="J584" s="198"/>
      <c r="K584" s="187"/>
      <c r="X584" s="231"/>
    </row>
    <row r="585" spans="5:24" s="206" customFormat="1" ht="12" x14ac:dyDescent="0.2">
      <c r="F585" s="198"/>
      <c r="G585" s="198"/>
      <c r="H585" s="198"/>
      <c r="I585" s="209"/>
      <c r="J585" s="209"/>
      <c r="K585" s="187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</row>
    <row r="586" spans="5:24" s="206" customFormat="1" ht="12" x14ac:dyDescent="0.2">
      <c r="E586" s="204"/>
      <c r="F586" s="198"/>
      <c r="G586" s="198"/>
      <c r="H586" s="198"/>
      <c r="I586" s="209"/>
      <c r="J586" s="209"/>
      <c r="K586" s="187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</row>
    <row r="587" spans="5:24" s="206" customFormat="1" ht="12" x14ac:dyDescent="0.2">
      <c r="F587" s="198"/>
      <c r="G587" s="198"/>
      <c r="H587" s="198"/>
      <c r="I587" s="209"/>
      <c r="J587" s="209"/>
      <c r="K587" s="187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</row>
    <row r="588" spans="5:24" s="206" customFormat="1" ht="12" x14ac:dyDescent="0.2">
      <c r="F588" s="198"/>
      <c r="G588" s="198"/>
      <c r="H588" s="198"/>
      <c r="I588" s="209"/>
      <c r="J588" s="209"/>
      <c r="K588" s="187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</row>
    <row r="589" spans="5:24" s="206" customFormat="1" ht="12" x14ac:dyDescent="0.2">
      <c r="F589" s="198"/>
      <c r="G589" s="198"/>
      <c r="H589" s="198"/>
      <c r="I589" s="209"/>
      <c r="J589" s="209"/>
      <c r="K589" s="187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</row>
    <row r="590" spans="5:24" s="206" customFormat="1" ht="12" x14ac:dyDescent="0.2">
      <c r="F590" s="198"/>
      <c r="G590" s="198"/>
      <c r="H590" s="198"/>
      <c r="I590" s="209"/>
      <c r="J590" s="209"/>
      <c r="K590" s="187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</row>
    <row r="591" spans="5:24" s="206" customFormat="1" ht="12" x14ac:dyDescent="0.2">
      <c r="F591" s="198"/>
      <c r="G591" s="198"/>
      <c r="H591" s="198"/>
      <c r="I591" s="209"/>
      <c r="J591" s="209"/>
      <c r="K591" s="187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</row>
    <row r="592" spans="5:24" s="206" customFormat="1" ht="12" x14ac:dyDescent="0.2">
      <c r="F592" s="198"/>
      <c r="G592" s="198"/>
      <c r="H592" s="198"/>
      <c r="I592" s="209"/>
      <c r="J592" s="209"/>
      <c r="K592" s="187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</row>
    <row r="593" spans="6:22" s="206" customFormat="1" ht="12" x14ac:dyDescent="0.2">
      <c r="F593" s="198"/>
      <c r="G593" s="198"/>
      <c r="H593" s="198"/>
      <c r="I593" s="209"/>
      <c r="J593" s="209"/>
      <c r="K593" s="187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</row>
    <row r="594" spans="6:22" s="206" customFormat="1" ht="12" x14ac:dyDescent="0.2">
      <c r="F594" s="198"/>
      <c r="G594" s="198"/>
      <c r="H594" s="198"/>
      <c r="I594" s="209"/>
      <c r="J594" s="209"/>
      <c r="K594" s="187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</row>
    <row r="595" spans="6:22" s="206" customFormat="1" ht="12" x14ac:dyDescent="0.2">
      <c r="F595" s="198"/>
      <c r="G595" s="198"/>
      <c r="H595" s="198"/>
      <c r="I595" s="209"/>
      <c r="J595" s="209"/>
      <c r="K595" s="187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</row>
    <row r="596" spans="6:22" s="206" customFormat="1" ht="12" x14ac:dyDescent="0.2">
      <c r="F596" s="198"/>
      <c r="G596" s="198"/>
      <c r="H596" s="198"/>
      <c r="I596" s="209"/>
      <c r="J596" s="209"/>
      <c r="K596" s="187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</row>
    <row r="597" spans="6:22" s="206" customFormat="1" ht="12" x14ac:dyDescent="0.2">
      <c r="F597" s="198"/>
      <c r="G597" s="198"/>
      <c r="H597" s="198"/>
      <c r="I597" s="209"/>
      <c r="J597" s="209"/>
      <c r="K597" s="187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</row>
    <row r="598" spans="6:22" s="206" customFormat="1" ht="12" x14ac:dyDescent="0.2">
      <c r="F598" s="198"/>
      <c r="G598" s="198"/>
      <c r="H598" s="198"/>
      <c r="I598" s="209"/>
      <c r="J598" s="209"/>
      <c r="K598" s="187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</row>
    <row r="599" spans="6:22" s="206" customFormat="1" ht="12" x14ac:dyDescent="0.2">
      <c r="F599" s="198"/>
      <c r="G599" s="198"/>
      <c r="H599" s="198"/>
      <c r="I599" s="209"/>
      <c r="J599" s="209"/>
      <c r="K599" s="187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</row>
    <row r="600" spans="6:22" s="206" customFormat="1" ht="12" x14ac:dyDescent="0.2">
      <c r="F600" s="198"/>
      <c r="G600" s="198"/>
      <c r="H600" s="198"/>
      <c r="I600" s="209"/>
      <c r="J600" s="209"/>
      <c r="K600" s="187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</row>
    <row r="601" spans="6:22" s="206" customFormat="1" ht="12" x14ac:dyDescent="0.2">
      <c r="F601" s="198"/>
      <c r="G601" s="198"/>
      <c r="H601" s="198"/>
      <c r="I601" s="209"/>
      <c r="J601" s="209"/>
      <c r="K601" s="187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</row>
    <row r="602" spans="6:22" s="206" customFormat="1" ht="12" x14ac:dyDescent="0.2">
      <c r="F602" s="198"/>
      <c r="G602" s="198"/>
      <c r="H602" s="198"/>
      <c r="I602" s="209"/>
      <c r="J602" s="209"/>
      <c r="K602" s="187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</row>
    <row r="603" spans="6:22" s="206" customFormat="1" ht="12" x14ac:dyDescent="0.2">
      <c r="F603" s="198"/>
      <c r="G603" s="198"/>
      <c r="H603" s="198"/>
      <c r="I603" s="209"/>
      <c r="J603" s="209"/>
      <c r="K603" s="187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</row>
    <row r="604" spans="6:22" s="206" customFormat="1" ht="12" x14ac:dyDescent="0.2">
      <c r="F604" s="198"/>
      <c r="G604" s="198"/>
      <c r="H604" s="198"/>
      <c r="I604" s="209"/>
      <c r="J604" s="209"/>
      <c r="K604" s="187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</row>
    <row r="605" spans="6:22" s="206" customFormat="1" ht="12" x14ac:dyDescent="0.2">
      <c r="F605" s="198"/>
      <c r="G605" s="198"/>
      <c r="H605" s="198"/>
      <c r="I605" s="209"/>
      <c r="J605" s="209"/>
      <c r="K605" s="187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</row>
    <row r="606" spans="6:22" s="206" customFormat="1" ht="12" x14ac:dyDescent="0.2">
      <c r="F606" s="198"/>
      <c r="G606" s="198"/>
      <c r="H606" s="198"/>
      <c r="I606" s="209"/>
      <c r="J606" s="209"/>
      <c r="K606" s="187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</row>
    <row r="607" spans="6:22" s="206" customFormat="1" ht="12" x14ac:dyDescent="0.2">
      <c r="F607" s="198"/>
      <c r="G607" s="198"/>
      <c r="H607" s="198"/>
      <c r="I607" s="209"/>
      <c r="J607" s="209"/>
      <c r="K607" s="187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</row>
    <row r="608" spans="6:22" s="206" customFormat="1" ht="12" x14ac:dyDescent="0.2">
      <c r="F608" s="198"/>
      <c r="G608" s="198"/>
      <c r="H608" s="198"/>
      <c r="I608" s="209"/>
      <c r="J608" s="209"/>
      <c r="K608" s="187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</row>
    <row r="609" spans="5:22" s="206" customFormat="1" ht="12" x14ac:dyDescent="0.2">
      <c r="F609" s="198"/>
      <c r="G609" s="198"/>
      <c r="H609" s="198"/>
      <c r="I609" s="209"/>
      <c r="J609" s="209"/>
      <c r="K609" s="187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</row>
    <row r="610" spans="5:22" s="206" customFormat="1" ht="12" x14ac:dyDescent="0.2">
      <c r="F610" s="198"/>
      <c r="G610" s="198"/>
      <c r="H610" s="198"/>
      <c r="I610" s="209"/>
      <c r="J610" s="209"/>
      <c r="K610" s="187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</row>
    <row r="611" spans="5:22" s="206" customFormat="1" ht="12" x14ac:dyDescent="0.2">
      <c r="F611" s="198"/>
      <c r="G611" s="198"/>
      <c r="H611" s="198"/>
      <c r="I611" s="209"/>
      <c r="J611" s="209"/>
      <c r="K611" s="187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</row>
    <row r="612" spans="5:22" s="206" customFormat="1" ht="12" x14ac:dyDescent="0.2">
      <c r="F612" s="198"/>
      <c r="G612" s="198"/>
      <c r="H612" s="198"/>
      <c r="I612" s="209"/>
      <c r="J612" s="209"/>
      <c r="K612" s="187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</row>
    <row r="613" spans="5:22" s="206" customFormat="1" ht="12" x14ac:dyDescent="0.2">
      <c r="F613" s="198"/>
      <c r="G613" s="198"/>
      <c r="H613" s="198"/>
      <c r="I613" s="209"/>
      <c r="J613" s="209"/>
      <c r="K613" s="187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</row>
    <row r="614" spans="5:22" s="206" customFormat="1" ht="12" x14ac:dyDescent="0.2">
      <c r="F614" s="198"/>
      <c r="G614" s="198"/>
      <c r="H614" s="198"/>
      <c r="I614" s="209"/>
      <c r="J614" s="209"/>
      <c r="K614" s="187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</row>
    <row r="615" spans="5:22" s="206" customFormat="1" ht="12" x14ac:dyDescent="0.2">
      <c r="F615" s="198"/>
      <c r="G615" s="198"/>
      <c r="H615" s="198"/>
      <c r="I615" s="209"/>
      <c r="J615" s="209"/>
      <c r="K615" s="187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</row>
    <row r="616" spans="5:22" s="206" customFormat="1" ht="12" x14ac:dyDescent="0.2">
      <c r="F616" s="198"/>
      <c r="G616" s="198"/>
      <c r="H616" s="198"/>
      <c r="I616" s="209"/>
      <c r="J616" s="209"/>
      <c r="K616" s="187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</row>
    <row r="617" spans="5:22" s="206" customFormat="1" ht="12" x14ac:dyDescent="0.2">
      <c r="F617" s="198"/>
      <c r="G617" s="198"/>
      <c r="H617" s="198"/>
      <c r="I617" s="209"/>
      <c r="J617" s="209"/>
      <c r="K617" s="187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</row>
    <row r="618" spans="5:22" s="206" customFormat="1" ht="12" x14ac:dyDescent="0.2">
      <c r="F618" s="198"/>
      <c r="G618" s="198"/>
      <c r="H618" s="198"/>
      <c r="I618" s="209"/>
      <c r="J618" s="209"/>
      <c r="K618" s="187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</row>
    <row r="619" spans="5:22" s="206" customFormat="1" ht="12" x14ac:dyDescent="0.2">
      <c r="F619" s="198"/>
      <c r="G619" s="198"/>
      <c r="H619" s="198"/>
      <c r="I619" s="209"/>
      <c r="J619" s="209"/>
      <c r="K619" s="187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</row>
    <row r="620" spans="5:22" s="206" customFormat="1" ht="12" x14ac:dyDescent="0.2">
      <c r="E620" s="204"/>
      <c r="F620" s="198"/>
      <c r="G620" s="198"/>
      <c r="H620" s="198"/>
      <c r="I620" s="209"/>
      <c r="J620" s="209"/>
      <c r="K620" s="187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</row>
    <row r="621" spans="5:22" s="206" customFormat="1" ht="12" x14ac:dyDescent="0.2">
      <c r="F621" s="198"/>
      <c r="G621" s="198"/>
      <c r="H621" s="198"/>
      <c r="I621" s="209"/>
      <c r="J621" s="209"/>
      <c r="K621" s="187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</row>
    <row r="622" spans="5:22" s="206" customFormat="1" ht="12" x14ac:dyDescent="0.2">
      <c r="F622" s="198"/>
      <c r="G622" s="198"/>
      <c r="H622" s="198"/>
      <c r="I622" s="209"/>
      <c r="J622" s="209"/>
      <c r="K622" s="187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</row>
    <row r="623" spans="5:22" s="206" customFormat="1" ht="12" x14ac:dyDescent="0.2">
      <c r="F623" s="198"/>
      <c r="G623" s="198"/>
      <c r="H623" s="198"/>
      <c r="I623" s="209"/>
      <c r="J623" s="209"/>
      <c r="K623" s="187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</row>
    <row r="624" spans="5:22" s="206" customFormat="1" ht="12" x14ac:dyDescent="0.2">
      <c r="F624" s="198"/>
      <c r="G624" s="198"/>
      <c r="H624" s="198"/>
      <c r="I624" s="209"/>
      <c r="J624" s="209"/>
      <c r="K624" s="187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</row>
    <row r="625" spans="5:24" s="206" customFormat="1" ht="12" x14ac:dyDescent="0.2">
      <c r="F625" s="198"/>
      <c r="G625" s="198"/>
      <c r="H625" s="198"/>
      <c r="I625" s="209"/>
      <c r="J625" s="209"/>
      <c r="K625" s="187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</row>
    <row r="626" spans="5:24" s="206" customFormat="1" ht="12" x14ac:dyDescent="0.2">
      <c r="F626" s="198"/>
      <c r="G626" s="198"/>
      <c r="H626" s="198"/>
      <c r="I626" s="209"/>
      <c r="J626" s="209"/>
      <c r="K626" s="187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</row>
    <row r="627" spans="5:24" s="206" customFormat="1" ht="12" x14ac:dyDescent="0.2">
      <c r="F627" s="198"/>
      <c r="G627" s="198"/>
      <c r="H627" s="198"/>
      <c r="I627" s="209"/>
      <c r="J627" s="209"/>
      <c r="K627" s="187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</row>
    <row r="628" spans="5:24" s="206" customFormat="1" ht="12" x14ac:dyDescent="0.2">
      <c r="F628" s="198"/>
      <c r="G628" s="198"/>
      <c r="H628" s="198"/>
      <c r="I628" s="209"/>
      <c r="J628" s="209"/>
      <c r="K628" s="187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</row>
    <row r="629" spans="5:24" s="206" customFormat="1" ht="12" x14ac:dyDescent="0.2">
      <c r="F629" s="198"/>
      <c r="G629" s="198"/>
      <c r="H629" s="198"/>
      <c r="I629" s="209"/>
      <c r="J629" s="209"/>
      <c r="K629" s="187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</row>
    <row r="630" spans="5:24" s="206" customFormat="1" ht="12" x14ac:dyDescent="0.2">
      <c r="F630" s="198"/>
      <c r="G630" s="198"/>
      <c r="H630" s="198"/>
      <c r="I630" s="209"/>
      <c r="J630" s="209"/>
      <c r="K630" s="187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</row>
    <row r="631" spans="5:24" s="206" customFormat="1" ht="12" x14ac:dyDescent="0.2">
      <c r="F631" s="198"/>
      <c r="G631" s="198"/>
      <c r="H631" s="198"/>
      <c r="I631" s="209"/>
      <c r="J631" s="209"/>
      <c r="K631" s="187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</row>
    <row r="632" spans="5:24" s="206" customFormat="1" ht="12" x14ac:dyDescent="0.2">
      <c r="F632" s="198"/>
      <c r="G632" s="198"/>
      <c r="H632" s="198"/>
      <c r="I632" s="209"/>
      <c r="J632" s="209"/>
      <c r="K632" s="187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</row>
    <row r="633" spans="5:24" s="206" customFormat="1" ht="12" x14ac:dyDescent="0.2">
      <c r="F633" s="198"/>
      <c r="G633" s="198"/>
      <c r="H633" s="198"/>
      <c r="I633" s="209"/>
      <c r="J633" s="209"/>
      <c r="K633" s="187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</row>
    <row r="634" spans="5:24" s="206" customFormat="1" ht="12" x14ac:dyDescent="0.2">
      <c r="F634" s="198"/>
      <c r="G634" s="198"/>
      <c r="H634" s="198"/>
      <c r="I634" s="209"/>
      <c r="J634" s="209"/>
      <c r="K634" s="187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</row>
    <row r="635" spans="5:24" s="206" customFormat="1" ht="12.75" customHeight="1" x14ac:dyDescent="0.2">
      <c r="F635" s="198"/>
      <c r="G635" s="198"/>
      <c r="H635" s="198"/>
      <c r="I635" s="209"/>
      <c r="J635" s="209"/>
      <c r="K635" s="187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</row>
    <row r="636" spans="5:24" s="206" customFormat="1" ht="12.75" customHeight="1" x14ac:dyDescent="0.2">
      <c r="E636" s="204"/>
      <c r="F636" s="198"/>
      <c r="G636" s="198"/>
      <c r="H636" s="198"/>
      <c r="I636" s="209"/>
      <c r="J636" s="209"/>
      <c r="K636" s="187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</row>
    <row r="637" spans="5:24" s="206" customFormat="1" ht="12.75" customHeight="1" x14ac:dyDescent="0.2">
      <c r="F637" s="198"/>
      <c r="G637" s="198"/>
      <c r="H637" s="198"/>
      <c r="I637" s="209"/>
      <c r="J637" s="209"/>
      <c r="K637" s="187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</row>
    <row r="638" spans="5:24" s="206" customFormat="1" ht="12" x14ac:dyDescent="0.2">
      <c r="F638" s="198"/>
      <c r="G638" s="198"/>
      <c r="H638" s="198"/>
      <c r="I638" s="209"/>
      <c r="J638" s="209"/>
      <c r="K638" s="187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</row>
    <row r="639" spans="5:24" s="206" customFormat="1" ht="12" x14ac:dyDescent="0.2">
      <c r="F639" s="198"/>
      <c r="G639" s="198"/>
      <c r="H639" s="198"/>
      <c r="I639" s="209"/>
      <c r="J639" s="209"/>
      <c r="K639" s="187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</row>
    <row r="640" spans="5:24" s="206" customFormat="1" ht="12" x14ac:dyDescent="0.2">
      <c r="E640" s="204"/>
      <c r="G640" s="221"/>
      <c r="H640" s="221"/>
      <c r="I640" s="209"/>
      <c r="J640" s="198"/>
      <c r="K640" s="187"/>
      <c r="X640" s="231"/>
    </row>
    <row r="641" spans="7:24" s="206" customFormat="1" ht="12" x14ac:dyDescent="0.2">
      <c r="G641" s="221"/>
      <c r="H641" s="221"/>
      <c r="I641" s="209"/>
      <c r="J641" s="198"/>
      <c r="K641" s="187"/>
      <c r="X641" s="231"/>
    </row>
    <row r="642" spans="7:24" s="206" customFormat="1" ht="12" x14ac:dyDescent="0.2">
      <c r="G642" s="221"/>
      <c r="H642" s="221"/>
      <c r="I642" s="209"/>
      <c r="J642" s="198"/>
      <c r="K642" s="187"/>
      <c r="X642" s="231"/>
    </row>
    <row r="643" spans="7:24" s="206" customFormat="1" ht="12" x14ac:dyDescent="0.2">
      <c r="G643" s="221"/>
      <c r="H643" s="221"/>
      <c r="I643" s="209"/>
      <c r="J643" s="198"/>
      <c r="K643" s="187"/>
      <c r="X643" s="231"/>
    </row>
    <row r="644" spans="7:24" s="206" customFormat="1" ht="12" x14ac:dyDescent="0.2">
      <c r="G644" s="221"/>
      <c r="H644" s="221"/>
      <c r="I644" s="209"/>
      <c r="J644" s="198"/>
      <c r="K644" s="187"/>
      <c r="X644" s="231"/>
    </row>
    <row r="645" spans="7:24" s="206" customFormat="1" ht="12" x14ac:dyDescent="0.2">
      <c r="G645" s="221"/>
      <c r="H645" s="221"/>
      <c r="I645" s="209"/>
      <c r="J645" s="198"/>
      <c r="K645" s="187"/>
      <c r="X645" s="231"/>
    </row>
    <row r="646" spans="7:24" s="206" customFormat="1" ht="12" x14ac:dyDescent="0.2">
      <c r="G646" s="221"/>
      <c r="H646" s="221"/>
      <c r="I646" s="209"/>
      <c r="J646" s="198"/>
      <c r="K646" s="187"/>
      <c r="X646" s="231"/>
    </row>
    <row r="647" spans="7:24" s="206" customFormat="1" ht="12" x14ac:dyDescent="0.2">
      <c r="G647" s="221"/>
      <c r="H647" s="221"/>
      <c r="I647" s="209"/>
      <c r="J647" s="198"/>
      <c r="K647" s="187"/>
      <c r="X647" s="231"/>
    </row>
    <row r="648" spans="7:24" s="206" customFormat="1" ht="12" x14ac:dyDescent="0.2">
      <c r="G648" s="221"/>
      <c r="H648" s="221"/>
      <c r="I648" s="209"/>
      <c r="J648" s="198"/>
      <c r="K648" s="187"/>
      <c r="X648" s="231"/>
    </row>
    <row r="649" spans="7:24" s="206" customFormat="1" ht="12" x14ac:dyDescent="0.2">
      <c r="G649" s="221"/>
      <c r="H649" s="221"/>
      <c r="I649" s="209"/>
      <c r="J649" s="198"/>
      <c r="K649" s="187"/>
      <c r="X649" s="231"/>
    </row>
    <row r="650" spans="7:24" s="206" customFormat="1" ht="12" x14ac:dyDescent="0.2">
      <c r="G650" s="221"/>
      <c r="H650" s="221"/>
      <c r="I650" s="209"/>
      <c r="J650" s="198"/>
      <c r="K650" s="187"/>
      <c r="X650" s="231"/>
    </row>
    <row r="651" spans="7:24" s="206" customFormat="1" ht="12" x14ac:dyDescent="0.2">
      <c r="G651" s="221"/>
      <c r="H651" s="221"/>
      <c r="I651" s="209"/>
      <c r="J651" s="198"/>
      <c r="K651" s="187"/>
      <c r="X651" s="231"/>
    </row>
    <row r="652" spans="7:24" s="206" customFormat="1" ht="12" x14ac:dyDescent="0.2">
      <c r="G652" s="221"/>
      <c r="H652" s="221"/>
      <c r="I652" s="209"/>
      <c r="J652" s="198"/>
      <c r="K652" s="187"/>
      <c r="X652" s="231"/>
    </row>
    <row r="653" spans="7:24" s="206" customFormat="1" ht="12" x14ac:dyDescent="0.2">
      <c r="G653" s="221"/>
      <c r="H653" s="221"/>
      <c r="I653" s="209"/>
      <c r="J653" s="198"/>
      <c r="K653" s="187"/>
      <c r="X653" s="231"/>
    </row>
    <row r="654" spans="7:24" s="206" customFormat="1" ht="12" x14ac:dyDescent="0.2">
      <c r="G654" s="221"/>
      <c r="H654" s="221"/>
      <c r="I654" s="209"/>
      <c r="J654" s="198"/>
      <c r="K654" s="187"/>
      <c r="X654" s="231"/>
    </row>
    <row r="655" spans="7:24" s="206" customFormat="1" ht="12" x14ac:dyDescent="0.2">
      <c r="G655" s="221"/>
      <c r="H655" s="221"/>
      <c r="I655" s="209"/>
      <c r="J655" s="198"/>
      <c r="K655" s="187"/>
      <c r="X655" s="231"/>
    </row>
    <row r="656" spans="7:24" s="206" customFormat="1" ht="12" x14ac:dyDescent="0.2">
      <c r="G656" s="221"/>
      <c r="H656" s="221"/>
      <c r="I656" s="209"/>
      <c r="J656" s="198"/>
      <c r="K656" s="187"/>
      <c r="X656" s="231"/>
    </row>
    <row r="657" spans="7:24" s="206" customFormat="1" ht="12" x14ac:dyDescent="0.2">
      <c r="G657" s="221"/>
      <c r="H657" s="221"/>
      <c r="I657" s="209"/>
      <c r="J657" s="198"/>
      <c r="K657" s="187"/>
      <c r="X657" s="231"/>
    </row>
    <row r="658" spans="7:24" s="206" customFormat="1" ht="12" x14ac:dyDescent="0.2">
      <c r="G658" s="221"/>
      <c r="H658" s="221"/>
      <c r="I658" s="209"/>
      <c r="J658" s="198"/>
      <c r="K658" s="187"/>
      <c r="X658" s="231"/>
    </row>
    <row r="659" spans="7:24" s="206" customFormat="1" ht="12" x14ac:dyDescent="0.2">
      <c r="G659" s="221"/>
      <c r="H659" s="221"/>
      <c r="I659" s="209"/>
      <c r="J659" s="198"/>
      <c r="K659" s="187"/>
      <c r="X659" s="231"/>
    </row>
    <row r="660" spans="7:24" s="206" customFormat="1" ht="12" x14ac:dyDescent="0.2">
      <c r="G660" s="221"/>
      <c r="H660" s="221"/>
      <c r="I660" s="209"/>
      <c r="J660" s="198"/>
      <c r="K660" s="187"/>
      <c r="X660" s="231"/>
    </row>
    <row r="661" spans="7:24" s="206" customFormat="1" ht="12" x14ac:dyDescent="0.2">
      <c r="G661" s="221"/>
      <c r="H661" s="221"/>
      <c r="I661" s="209"/>
      <c r="J661" s="198"/>
      <c r="K661" s="187"/>
      <c r="X661" s="231"/>
    </row>
    <row r="662" spans="7:24" s="206" customFormat="1" ht="12" x14ac:dyDescent="0.2">
      <c r="G662" s="221"/>
      <c r="H662" s="221"/>
      <c r="I662" s="209"/>
      <c r="J662" s="198"/>
      <c r="K662" s="187"/>
      <c r="X662" s="231"/>
    </row>
    <row r="663" spans="7:24" s="206" customFormat="1" ht="12" x14ac:dyDescent="0.2">
      <c r="G663" s="221"/>
      <c r="H663" s="221"/>
      <c r="I663" s="209"/>
      <c r="J663" s="198"/>
      <c r="K663" s="187"/>
      <c r="X663" s="231"/>
    </row>
    <row r="664" spans="7:24" s="206" customFormat="1" ht="12" x14ac:dyDescent="0.2">
      <c r="G664" s="221"/>
      <c r="H664" s="221"/>
      <c r="I664" s="209"/>
      <c r="J664" s="198"/>
      <c r="K664" s="187"/>
      <c r="X664" s="231"/>
    </row>
    <row r="665" spans="7:24" s="206" customFormat="1" ht="12" x14ac:dyDescent="0.2">
      <c r="G665" s="221"/>
      <c r="H665" s="221"/>
      <c r="I665" s="209"/>
      <c r="J665" s="198"/>
      <c r="K665" s="187"/>
      <c r="X665" s="231"/>
    </row>
    <row r="666" spans="7:24" s="206" customFormat="1" ht="12" x14ac:dyDescent="0.2">
      <c r="G666" s="221"/>
      <c r="H666" s="221"/>
      <c r="I666" s="209"/>
      <c r="J666" s="198"/>
      <c r="K666" s="187"/>
      <c r="X666" s="231"/>
    </row>
    <row r="667" spans="7:24" s="206" customFormat="1" ht="12" x14ac:dyDescent="0.2">
      <c r="G667" s="221"/>
      <c r="H667" s="221"/>
      <c r="I667" s="209"/>
      <c r="J667" s="198"/>
      <c r="K667" s="187"/>
      <c r="X667" s="231"/>
    </row>
    <row r="668" spans="7:24" s="206" customFormat="1" ht="12" x14ac:dyDescent="0.2">
      <c r="G668" s="221"/>
      <c r="H668" s="221"/>
      <c r="I668" s="209"/>
      <c r="J668" s="198"/>
      <c r="K668" s="187"/>
      <c r="X668" s="231"/>
    </row>
    <row r="669" spans="7:24" s="206" customFormat="1" ht="12" x14ac:dyDescent="0.2">
      <c r="G669" s="221"/>
      <c r="H669" s="221"/>
      <c r="I669" s="209"/>
      <c r="J669" s="198"/>
      <c r="K669" s="187"/>
      <c r="X669" s="231"/>
    </row>
    <row r="670" spans="7:24" s="206" customFormat="1" ht="12" x14ac:dyDescent="0.2">
      <c r="G670" s="221"/>
      <c r="H670" s="221"/>
      <c r="I670" s="209"/>
      <c r="J670" s="198"/>
      <c r="K670" s="187"/>
      <c r="X670" s="231"/>
    </row>
    <row r="671" spans="7:24" s="206" customFormat="1" ht="12" x14ac:dyDescent="0.2">
      <c r="G671" s="221"/>
      <c r="H671" s="221"/>
      <c r="I671" s="209"/>
      <c r="J671" s="198"/>
      <c r="K671" s="187"/>
      <c r="X671" s="231"/>
    </row>
    <row r="672" spans="7:24" s="206" customFormat="1" ht="12" x14ac:dyDescent="0.2">
      <c r="G672" s="221"/>
      <c r="H672" s="221"/>
      <c r="I672" s="209"/>
      <c r="J672" s="198"/>
      <c r="K672" s="187"/>
      <c r="X672" s="231"/>
    </row>
    <row r="673" spans="7:24" s="206" customFormat="1" ht="12" x14ac:dyDescent="0.2">
      <c r="G673" s="221"/>
      <c r="H673" s="221"/>
      <c r="I673" s="209"/>
      <c r="J673" s="198"/>
      <c r="K673" s="187"/>
      <c r="X673" s="231"/>
    </row>
    <row r="674" spans="7:24" s="206" customFormat="1" ht="12" x14ac:dyDescent="0.2">
      <c r="G674" s="221"/>
      <c r="H674" s="221"/>
      <c r="I674" s="209"/>
      <c r="J674" s="198"/>
      <c r="K674" s="187"/>
      <c r="X674" s="231"/>
    </row>
    <row r="675" spans="7:24" s="206" customFormat="1" ht="12" x14ac:dyDescent="0.2">
      <c r="G675" s="221"/>
      <c r="H675" s="221"/>
      <c r="I675" s="209"/>
      <c r="J675" s="198"/>
      <c r="K675" s="187"/>
      <c r="X675" s="231"/>
    </row>
    <row r="676" spans="7:24" s="206" customFormat="1" ht="12" x14ac:dyDescent="0.2">
      <c r="G676" s="221"/>
      <c r="H676" s="221"/>
      <c r="I676" s="209"/>
      <c r="J676" s="198"/>
      <c r="K676" s="187"/>
      <c r="X676" s="231"/>
    </row>
    <row r="677" spans="7:24" s="206" customFormat="1" ht="12" x14ac:dyDescent="0.2">
      <c r="G677" s="221"/>
      <c r="H677" s="221"/>
      <c r="I677" s="209"/>
      <c r="J677" s="198"/>
      <c r="K677" s="187"/>
      <c r="X677" s="231"/>
    </row>
    <row r="678" spans="7:24" s="206" customFormat="1" ht="12" x14ac:dyDescent="0.2">
      <c r="G678" s="221"/>
      <c r="H678" s="221"/>
      <c r="I678" s="209"/>
      <c r="J678" s="198"/>
      <c r="K678" s="187"/>
      <c r="X678" s="231"/>
    </row>
    <row r="679" spans="7:24" s="206" customFormat="1" ht="12" x14ac:dyDescent="0.2">
      <c r="G679" s="221"/>
      <c r="H679" s="221"/>
      <c r="I679" s="209"/>
      <c r="J679" s="198"/>
      <c r="K679" s="187"/>
      <c r="X679" s="231"/>
    </row>
    <row r="680" spans="7:24" s="206" customFormat="1" ht="12" x14ac:dyDescent="0.2">
      <c r="G680" s="221"/>
      <c r="H680" s="221"/>
      <c r="I680" s="209"/>
      <c r="J680" s="198"/>
      <c r="K680" s="187"/>
      <c r="X680" s="231"/>
    </row>
    <row r="681" spans="7:24" s="206" customFormat="1" ht="12" x14ac:dyDescent="0.2">
      <c r="G681" s="221"/>
      <c r="H681" s="221"/>
      <c r="I681" s="209"/>
      <c r="J681" s="198"/>
      <c r="K681" s="187"/>
      <c r="X681" s="231"/>
    </row>
    <row r="682" spans="7:24" s="206" customFormat="1" ht="12" x14ac:dyDescent="0.2">
      <c r="G682" s="221"/>
      <c r="H682" s="221"/>
      <c r="I682" s="209"/>
      <c r="J682" s="198"/>
      <c r="K682" s="187"/>
      <c r="X682" s="231"/>
    </row>
    <row r="683" spans="7:24" s="206" customFormat="1" ht="12" x14ac:dyDescent="0.2">
      <c r="G683" s="221"/>
      <c r="H683" s="221"/>
      <c r="I683" s="209"/>
      <c r="J683" s="198"/>
      <c r="K683" s="187"/>
      <c r="X683" s="231"/>
    </row>
    <row r="684" spans="7:24" s="206" customFormat="1" ht="12" x14ac:dyDescent="0.2">
      <c r="G684" s="221"/>
      <c r="H684" s="221"/>
      <c r="I684" s="209"/>
      <c r="J684" s="198"/>
      <c r="K684" s="187"/>
      <c r="X684" s="231"/>
    </row>
    <row r="685" spans="7:24" s="206" customFormat="1" ht="12" x14ac:dyDescent="0.2">
      <c r="G685" s="221"/>
      <c r="H685" s="221"/>
      <c r="I685" s="209"/>
      <c r="J685" s="198"/>
      <c r="K685" s="187"/>
      <c r="X685" s="231"/>
    </row>
    <row r="686" spans="7:24" s="206" customFormat="1" ht="12" x14ac:dyDescent="0.2">
      <c r="G686" s="221"/>
      <c r="H686" s="221"/>
      <c r="I686" s="209"/>
      <c r="J686" s="198"/>
      <c r="K686" s="187"/>
      <c r="X686" s="231"/>
    </row>
    <row r="687" spans="7:24" s="206" customFormat="1" ht="12" x14ac:dyDescent="0.2">
      <c r="G687" s="221"/>
      <c r="H687" s="221"/>
      <c r="I687" s="209"/>
      <c r="J687" s="198"/>
      <c r="K687" s="187"/>
      <c r="X687" s="231"/>
    </row>
    <row r="688" spans="7:24" s="206" customFormat="1" ht="12" x14ac:dyDescent="0.2">
      <c r="G688" s="221"/>
      <c r="H688" s="221"/>
      <c r="I688" s="209"/>
      <c r="J688" s="198"/>
      <c r="K688" s="187"/>
      <c r="X688" s="231"/>
    </row>
    <row r="689" spans="5:24" s="206" customFormat="1" ht="12" x14ac:dyDescent="0.2">
      <c r="G689" s="221"/>
      <c r="H689" s="221"/>
      <c r="I689" s="209"/>
      <c r="J689" s="198"/>
      <c r="K689" s="187"/>
      <c r="X689" s="231"/>
    </row>
    <row r="690" spans="5:24" s="206" customFormat="1" ht="12" x14ac:dyDescent="0.2">
      <c r="G690" s="221"/>
      <c r="H690" s="221"/>
      <c r="I690" s="209"/>
      <c r="J690" s="198"/>
      <c r="K690" s="187"/>
      <c r="X690" s="231"/>
    </row>
    <row r="691" spans="5:24" s="206" customFormat="1" ht="12" x14ac:dyDescent="0.2">
      <c r="G691" s="221"/>
      <c r="H691" s="221"/>
      <c r="I691" s="209"/>
      <c r="J691" s="198"/>
      <c r="K691" s="187"/>
      <c r="X691" s="231"/>
    </row>
    <row r="692" spans="5:24" s="206" customFormat="1" ht="12" x14ac:dyDescent="0.2">
      <c r="G692" s="221"/>
      <c r="H692" s="221"/>
      <c r="I692" s="209"/>
      <c r="J692" s="198"/>
      <c r="K692" s="187"/>
      <c r="X692" s="231"/>
    </row>
    <row r="693" spans="5:24" s="206" customFormat="1" ht="12" x14ac:dyDescent="0.2">
      <c r="G693" s="221"/>
      <c r="H693" s="221"/>
      <c r="I693" s="209"/>
      <c r="J693" s="198"/>
      <c r="K693" s="187"/>
      <c r="X693" s="231"/>
    </row>
    <row r="694" spans="5:24" s="206" customFormat="1" ht="12" x14ac:dyDescent="0.2">
      <c r="G694" s="221"/>
      <c r="H694" s="221"/>
      <c r="I694" s="209"/>
      <c r="J694" s="198"/>
      <c r="K694" s="187"/>
      <c r="X694" s="231"/>
    </row>
    <row r="695" spans="5:24" s="206" customFormat="1" ht="12" x14ac:dyDescent="0.2">
      <c r="F695" s="198"/>
      <c r="G695" s="198"/>
      <c r="H695" s="198"/>
      <c r="I695" s="209"/>
      <c r="J695" s="209"/>
      <c r="K695" s="187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31"/>
    </row>
    <row r="696" spans="5:24" s="206" customFormat="1" ht="12" x14ac:dyDescent="0.2">
      <c r="F696" s="198"/>
      <c r="G696" s="198"/>
      <c r="H696" s="198"/>
      <c r="I696" s="209"/>
      <c r="J696" s="209"/>
      <c r="K696" s="187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X696" s="231"/>
    </row>
    <row r="697" spans="5:24" s="206" customFormat="1" ht="12" x14ac:dyDescent="0.2">
      <c r="F697" s="198"/>
      <c r="G697" s="198"/>
      <c r="H697" s="198"/>
      <c r="I697" s="209"/>
      <c r="J697" s="209"/>
      <c r="K697" s="187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X697" s="231"/>
    </row>
    <row r="698" spans="5:24" s="206" customFormat="1" ht="12" x14ac:dyDescent="0.2">
      <c r="F698" s="198"/>
      <c r="G698" s="198"/>
      <c r="H698" s="198"/>
      <c r="I698" s="209"/>
      <c r="J698" s="209"/>
      <c r="K698" s="187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X698" s="231"/>
    </row>
    <row r="699" spans="5:24" s="206" customFormat="1" ht="12" x14ac:dyDescent="0.2">
      <c r="E699" s="204"/>
      <c r="F699" s="198"/>
      <c r="G699" s="198"/>
      <c r="H699" s="198"/>
      <c r="I699" s="209"/>
      <c r="J699" s="209"/>
      <c r="K699" s="187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X699" s="231"/>
    </row>
    <row r="700" spans="5:24" s="206" customFormat="1" ht="12" x14ac:dyDescent="0.2">
      <c r="F700" s="198"/>
      <c r="G700" s="198"/>
      <c r="H700" s="198"/>
      <c r="I700" s="209"/>
      <c r="J700" s="209"/>
      <c r="K700" s="187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X700" s="231"/>
    </row>
    <row r="701" spans="5:24" s="206" customFormat="1" ht="12" x14ac:dyDescent="0.2">
      <c r="F701" s="198"/>
      <c r="G701" s="198"/>
      <c r="H701" s="198"/>
      <c r="I701" s="209"/>
      <c r="J701" s="209"/>
      <c r="K701" s="187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X701" s="231"/>
    </row>
    <row r="702" spans="5:24" s="206" customFormat="1" ht="12" x14ac:dyDescent="0.2">
      <c r="F702" s="198"/>
      <c r="G702" s="198"/>
      <c r="H702" s="198"/>
      <c r="I702" s="209"/>
      <c r="J702" s="209"/>
      <c r="K702" s="187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X702" s="231"/>
    </row>
    <row r="703" spans="5:24" s="206" customFormat="1" ht="12" x14ac:dyDescent="0.2">
      <c r="F703" s="198"/>
      <c r="G703" s="198"/>
      <c r="H703" s="198"/>
      <c r="I703" s="209"/>
      <c r="J703" s="209"/>
      <c r="K703" s="187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X703" s="231"/>
    </row>
    <row r="704" spans="5:24" s="206" customFormat="1" ht="12" x14ac:dyDescent="0.2">
      <c r="F704" s="198"/>
      <c r="G704" s="198"/>
      <c r="H704" s="198"/>
      <c r="I704" s="209"/>
      <c r="J704" s="209"/>
      <c r="K704" s="187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X704" s="231"/>
    </row>
    <row r="705" spans="6:24" s="206" customFormat="1" ht="12" x14ac:dyDescent="0.2">
      <c r="F705" s="198"/>
      <c r="G705" s="198"/>
      <c r="H705" s="198"/>
      <c r="I705" s="209"/>
      <c r="J705" s="209"/>
      <c r="K705" s="187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X705" s="231"/>
    </row>
    <row r="706" spans="6:24" s="206" customFormat="1" ht="12" x14ac:dyDescent="0.2">
      <c r="F706" s="198"/>
      <c r="G706" s="198"/>
      <c r="H706" s="198"/>
      <c r="I706" s="209"/>
      <c r="J706" s="209"/>
      <c r="K706" s="187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X706" s="231"/>
    </row>
    <row r="707" spans="6:24" s="206" customFormat="1" ht="12" x14ac:dyDescent="0.2">
      <c r="F707" s="198"/>
      <c r="G707" s="198"/>
      <c r="H707" s="198"/>
      <c r="I707" s="209"/>
      <c r="J707" s="209"/>
      <c r="K707" s="187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X707" s="231"/>
    </row>
    <row r="708" spans="6:24" s="206" customFormat="1" ht="12" x14ac:dyDescent="0.2">
      <c r="F708" s="198"/>
      <c r="G708" s="198"/>
      <c r="H708" s="198"/>
      <c r="I708" s="209"/>
      <c r="J708" s="209"/>
      <c r="K708" s="187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X708" s="231"/>
    </row>
    <row r="709" spans="6:24" s="206" customFormat="1" ht="12" x14ac:dyDescent="0.2">
      <c r="F709" s="198"/>
      <c r="G709" s="198"/>
      <c r="H709" s="198"/>
      <c r="I709" s="209"/>
      <c r="J709" s="209"/>
      <c r="K709" s="187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X709" s="231"/>
    </row>
    <row r="710" spans="6:24" s="206" customFormat="1" ht="12" x14ac:dyDescent="0.2">
      <c r="F710" s="198"/>
      <c r="G710" s="198"/>
      <c r="H710" s="198"/>
      <c r="I710" s="209"/>
      <c r="J710" s="209"/>
      <c r="K710" s="187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X710" s="231"/>
    </row>
    <row r="711" spans="6:24" s="206" customFormat="1" ht="12" x14ac:dyDescent="0.2">
      <c r="F711" s="198"/>
      <c r="G711" s="198"/>
      <c r="H711" s="198"/>
      <c r="I711" s="209"/>
      <c r="J711" s="209"/>
      <c r="K711" s="187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X711" s="231"/>
    </row>
    <row r="712" spans="6:24" s="206" customFormat="1" ht="12" x14ac:dyDescent="0.2">
      <c r="F712" s="198"/>
      <c r="G712" s="198"/>
      <c r="H712" s="198"/>
      <c r="I712" s="209"/>
      <c r="J712" s="209"/>
      <c r="K712" s="187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X712" s="231"/>
    </row>
    <row r="713" spans="6:24" s="206" customFormat="1" ht="12" x14ac:dyDescent="0.2">
      <c r="F713" s="198"/>
      <c r="G713" s="198"/>
      <c r="H713" s="198"/>
      <c r="I713" s="209"/>
      <c r="J713" s="209"/>
      <c r="K713" s="187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X713" s="231"/>
    </row>
    <row r="714" spans="6:24" s="206" customFormat="1" ht="12" x14ac:dyDescent="0.2">
      <c r="F714" s="198"/>
      <c r="G714" s="198"/>
      <c r="H714" s="198"/>
      <c r="I714" s="209"/>
      <c r="J714" s="209"/>
      <c r="K714" s="187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X714" s="231"/>
    </row>
    <row r="715" spans="6:24" s="206" customFormat="1" ht="12" x14ac:dyDescent="0.2">
      <c r="F715" s="198"/>
      <c r="G715" s="198"/>
      <c r="H715" s="198"/>
      <c r="I715" s="209"/>
      <c r="J715" s="209"/>
      <c r="K715" s="187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X715" s="231"/>
    </row>
    <row r="716" spans="6:24" s="206" customFormat="1" ht="12" x14ac:dyDescent="0.2">
      <c r="F716" s="198"/>
      <c r="G716" s="198"/>
      <c r="H716" s="198"/>
      <c r="I716" s="209"/>
      <c r="J716" s="209"/>
      <c r="K716" s="187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X716" s="231"/>
    </row>
    <row r="717" spans="6:24" s="206" customFormat="1" ht="12" x14ac:dyDescent="0.2">
      <c r="F717" s="198"/>
      <c r="G717" s="198"/>
      <c r="H717" s="198"/>
      <c r="I717" s="209"/>
      <c r="J717" s="209"/>
      <c r="K717" s="187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X717" s="231"/>
    </row>
    <row r="718" spans="6:24" s="206" customFormat="1" ht="12" x14ac:dyDescent="0.2">
      <c r="F718" s="198"/>
      <c r="G718" s="198"/>
      <c r="H718" s="198"/>
      <c r="I718" s="209"/>
      <c r="J718" s="209"/>
      <c r="K718" s="187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X718" s="231"/>
    </row>
    <row r="719" spans="6:24" s="206" customFormat="1" ht="12" x14ac:dyDescent="0.2">
      <c r="F719" s="198"/>
      <c r="G719" s="198"/>
      <c r="H719" s="198"/>
      <c r="I719" s="209"/>
      <c r="J719" s="209"/>
      <c r="K719" s="187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X719" s="231"/>
    </row>
    <row r="720" spans="6:24" s="206" customFormat="1" ht="12" x14ac:dyDescent="0.2">
      <c r="F720" s="198"/>
      <c r="G720" s="198"/>
      <c r="H720" s="198"/>
      <c r="I720" s="209"/>
      <c r="J720" s="209"/>
      <c r="K720" s="187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X720" s="231"/>
    </row>
    <row r="721" spans="5:24" s="206" customFormat="1" ht="12" x14ac:dyDescent="0.2">
      <c r="F721" s="198"/>
      <c r="G721" s="198"/>
      <c r="H721" s="198"/>
      <c r="I721" s="209"/>
      <c r="J721" s="209"/>
      <c r="K721" s="187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X721" s="231"/>
    </row>
    <row r="722" spans="5:24" s="206" customFormat="1" ht="12" x14ac:dyDescent="0.2">
      <c r="F722" s="198"/>
      <c r="G722" s="198"/>
      <c r="H722" s="198"/>
      <c r="I722" s="209"/>
      <c r="J722" s="209"/>
      <c r="K722" s="187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X722" s="231"/>
    </row>
    <row r="723" spans="5:24" s="206" customFormat="1" ht="12" x14ac:dyDescent="0.2">
      <c r="F723" s="198"/>
      <c r="G723" s="198"/>
      <c r="H723" s="198"/>
      <c r="I723" s="209"/>
      <c r="J723" s="209"/>
      <c r="K723" s="187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X723" s="231"/>
    </row>
    <row r="724" spans="5:24" s="206" customFormat="1" ht="12" x14ac:dyDescent="0.2">
      <c r="F724" s="198"/>
      <c r="G724" s="198"/>
      <c r="H724" s="198"/>
      <c r="I724" s="209"/>
      <c r="J724" s="209"/>
      <c r="K724" s="187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X724" s="231"/>
    </row>
    <row r="725" spans="5:24" s="206" customFormat="1" ht="12" x14ac:dyDescent="0.2">
      <c r="F725" s="198"/>
      <c r="G725" s="198"/>
      <c r="H725" s="198"/>
      <c r="I725" s="209"/>
      <c r="J725" s="209"/>
      <c r="K725" s="187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X725" s="231"/>
    </row>
    <row r="726" spans="5:24" s="206" customFormat="1" ht="12" x14ac:dyDescent="0.2">
      <c r="F726" s="198"/>
      <c r="G726" s="198"/>
      <c r="H726" s="198"/>
      <c r="I726" s="209"/>
      <c r="J726" s="209"/>
      <c r="K726" s="187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X726" s="231"/>
    </row>
    <row r="727" spans="5:24" s="206" customFormat="1" ht="12" x14ac:dyDescent="0.2">
      <c r="F727" s="198"/>
      <c r="G727" s="198"/>
      <c r="H727" s="198"/>
      <c r="I727" s="209"/>
      <c r="J727" s="209"/>
      <c r="K727" s="187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X727" s="231"/>
    </row>
    <row r="728" spans="5:24" s="206" customFormat="1" ht="12" x14ac:dyDescent="0.2">
      <c r="F728" s="198"/>
      <c r="G728" s="198"/>
      <c r="H728" s="198"/>
      <c r="I728" s="209"/>
      <c r="J728" s="209"/>
      <c r="K728" s="187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X728" s="231"/>
    </row>
    <row r="729" spans="5:24" s="206" customFormat="1" ht="12" x14ac:dyDescent="0.2">
      <c r="F729" s="198"/>
      <c r="G729" s="198"/>
      <c r="H729" s="198"/>
      <c r="I729" s="209"/>
      <c r="J729" s="209"/>
      <c r="K729" s="187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X729" s="231"/>
    </row>
    <row r="730" spans="5:24" s="206" customFormat="1" ht="12" x14ac:dyDescent="0.2">
      <c r="F730" s="198"/>
      <c r="G730" s="198"/>
      <c r="H730" s="198"/>
      <c r="I730" s="209"/>
      <c r="J730" s="209"/>
      <c r="K730" s="187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X730" s="231"/>
    </row>
    <row r="731" spans="5:24" s="206" customFormat="1" ht="12" x14ac:dyDescent="0.2">
      <c r="F731" s="198"/>
      <c r="G731" s="198"/>
      <c r="H731" s="198"/>
      <c r="I731" s="209"/>
      <c r="J731" s="209"/>
      <c r="K731" s="187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X731" s="231"/>
    </row>
    <row r="732" spans="5:24" s="206" customFormat="1" ht="12" x14ac:dyDescent="0.2">
      <c r="F732" s="198"/>
      <c r="G732" s="198"/>
      <c r="H732" s="198"/>
      <c r="I732" s="209"/>
      <c r="J732" s="209"/>
      <c r="K732" s="187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X732" s="231"/>
    </row>
    <row r="733" spans="5:24" s="206" customFormat="1" ht="12" x14ac:dyDescent="0.2">
      <c r="F733" s="198"/>
      <c r="G733" s="198"/>
      <c r="H733" s="198"/>
      <c r="I733" s="209"/>
      <c r="J733" s="209"/>
      <c r="K733" s="187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X733" s="231"/>
    </row>
    <row r="734" spans="5:24" s="206" customFormat="1" ht="12" x14ac:dyDescent="0.2">
      <c r="F734" s="198"/>
      <c r="G734" s="198"/>
      <c r="H734" s="198"/>
      <c r="I734" s="209"/>
      <c r="J734" s="209"/>
      <c r="K734" s="187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X734" s="231"/>
    </row>
    <row r="735" spans="5:24" s="206" customFormat="1" ht="12" x14ac:dyDescent="0.2">
      <c r="F735" s="198"/>
      <c r="G735" s="198"/>
      <c r="H735" s="198"/>
      <c r="I735" s="209"/>
      <c r="J735" s="209"/>
      <c r="K735" s="187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X735" s="231"/>
    </row>
    <row r="736" spans="5:24" s="206" customFormat="1" ht="12" x14ac:dyDescent="0.2">
      <c r="E736" s="204"/>
      <c r="F736" s="198"/>
      <c r="G736" s="198"/>
      <c r="H736" s="198"/>
      <c r="I736" s="209"/>
      <c r="J736" s="209"/>
      <c r="K736" s="187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X736" s="231"/>
    </row>
    <row r="737" spans="5:24" s="206" customFormat="1" ht="12" x14ac:dyDescent="0.2">
      <c r="F737" s="198"/>
      <c r="G737" s="198"/>
      <c r="H737" s="198"/>
      <c r="I737" s="209"/>
      <c r="J737" s="209"/>
      <c r="K737" s="187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X737" s="231"/>
    </row>
    <row r="738" spans="5:24" s="206" customFormat="1" ht="12" x14ac:dyDescent="0.2">
      <c r="F738" s="198"/>
      <c r="G738" s="198"/>
      <c r="H738" s="198"/>
      <c r="I738" s="209"/>
      <c r="J738" s="209"/>
      <c r="K738" s="187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X738" s="231"/>
    </row>
    <row r="739" spans="5:24" s="206" customFormat="1" ht="12" x14ac:dyDescent="0.2">
      <c r="F739" s="198"/>
      <c r="G739" s="198"/>
      <c r="H739" s="198"/>
      <c r="I739" s="209"/>
      <c r="J739" s="209"/>
      <c r="K739" s="187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X739" s="231"/>
    </row>
    <row r="740" spans="5:24" s="206" customFormat="1" ht="12" x14ac:dyDescent="0.2">
      <c r="F740" s="198"/>
      <c r="G740" s="198"/>
      <c r="H740" s="198"/>
      <c r="I740" s="209"/>
      <c r="J740" s="209"/>
      <c r="K740" s="187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X740" s="231"/>
    </row>
    <row r="741" spans="5:24" s="206" customFormat="1" ht="12" x14ac:dyDescent="0.2">
      <c r="F741" s="198"/>
      <c r="G741" s="198"/>
      <c r="H741" s="198"/>
      <c r="I741" s="209"/>
      <c r="J741" s="209"/>
      <c r="K741" s="187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X741" s="231"/>
    </row>
    <row r="742" spans="5:24" s="206" customFormat="1" ht="12" x14ac:dyDescent="0.2">
      <c r="F742" s="198"/>
      <c r="G742" s="198"/>
      <c r="H742" s="198"/>
      <c r="I742" s="209"/>
      <c r="J742" s="209"/>
      <c r="K742" s="187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X742" s="231"/>
    </row>
    <row r="743" spans="5:24" s="206" customFormat="1" ht="12" x14ac:dyDescent="0.2">
      <c r="F743" s="198"/>
      <c r="G743" s="198"/>
      <c r="H743" s="198"/>
      <c r="I743" s="209"/>
      <c r="J743" s="209"/>
      <c r="K743" s="187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X743" s="231"/>
    </row>
    <row r="744" spans="5:24" s="206" customFormat="1" ht="12" x14ac:dyDescent="0.2">
      <c r="F744" s="198"/>
      <c r="G744" s="198"/>
      <c r="H744" s="198"/>
      <c r="I744" s="209"/>
      <c r="J744" s="209"/>
      <c r="K744" s="187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X744" s="231"/>
    </row>
    <row r="745" spans="5:24" s="206" customFormat="1" ht="12" x14ac:dyDescent="0.2">
      <c r="F745" s="198"/>
      <c r="G745" s="198"/>
      <c r="H745" s="198"/>
      <c r="I745" s="209"/>
      <c r="J745" s="209"/>
      <c r="K745" s="187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X745" s="231"/>
    </row>
    <row r="746" spans="5:24" s="206" customFormat="1" ht="12" x14ac:dyDescent="0.2">
      <c r="F746" s="198"/>
      <c r="G746" s="198"/>
      <c r="H746" s="198"/>
      <c r="I746" s="209"/>
      <c r="J746" s="209"/>
      <c r="K746" s="187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X746" s="231"/>
    </row>
    <row r="747" spans="5:24" s="206" customFormat="1" ht="12" x14ac:dyDescent="0.2">
      <c r="E747" s="204"/>
      <c r="F747" s="198"/>
      <c r="G747" s="198"/>
      <c r="H747" s="198"/>
      <c r="I747" s="209"/>
      <c r="J747" s="209"/>
      <c r="K747" s="187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X747" s="231"/>
    </row>
    <row r="748" spans="5:24" s="206" customFormat="1" ht="12" x14ac:dyDescent="0.2">
      <c r="F748" s="198"/>
      <c r="G748" s="198"/>
      <c r="H748" s="198"/>
      <c r="I748" s="209"/>
      <c r="J748" s="209"/>
      <c r="K748" s="187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X748" s="231"/>
    </row>
    <row r="749" spans="5:24" s="206" customFormat="1" ht="12" x14ac:dyDescent="0.2">
      <c r="F749" s="198"/>
      <c r="G749" s="198"/>
      <c r="H749" s="198"/>
      <c r="I749" s="209"/>
      <c r="J749" s="209"/>
      <c r="K749" s="187"/>
      <c r="L749" s="198"/>
      <c r="M749" s="198"/>
      <c r="N749" s="198"/>
      <c r="O749" s="198"/>
      <c r="P749" s="198"/>
      <c r="Q749" s="198"/>
      <c r="R749" s="198"/>
      <c r="S749" s="198"/>
      <c r="T749" s="198"/>
      <c r="U749" s="198"/>
      <c r="V749" s="198"/>
      <c r="X749" s="231"/>
    </row>
    <row r="750" spans="5:24" s="206" customFormat="1" ht="12" x14ac:dyDescent="0.2">
      <c r="F750" s="198"/>
      <c r="G750" s="198"/>
      <c r="H750" s="198"/>
      <c r="I750" s="209"/>
      <c r="J750" s="209"/>
      <c r="K750" s="187"/>
      <c r="L750" s="198"/>
      <c r="M750" s="198"/>
      <c r="N750" s="198"/>
      <c r="O750" s="198"/>
      <c r="P750" s="198"/>
      <c r="Q750" s="198"/>
      <c r="R750" s="198"/>
      <c r="S750" s="198"/>
      <c r="T750" s="198"/>
      <c r="U750" s="198"/>
      <c r="V750" s="198"/>
      <c r="X750" s="231"/>
    </row>
    <row r="751" spans="5:24" s="206" customFormat="1" ht="12" x14ac:dyDescent="0.2">
      <c r="E751" s="204"/>
      <c r="F751" s="198"/>
      <c r="G751" s="198"/>
      <c r="H751" s="198"/>
      <c r="I751" s="209"/>
      <c r="J751" s="209"/>
      <c r="K751" s="187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31"/>
    </row>
    <row r="752" spans="5:24" s="206" customFormat="1" ht="12" x14ac:dyDescent="0.2">
      <c r="F752" s="198"/>
      <c r="G752" s="198"/>
      <c r="H752" s="198"/>
      <c r="I752" s="209"/>
      <c r="J752" s="209"/>
      <c r="K752" s="187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31"/>
    </row>
    <row r="753" spans="6:22" s="196" customFormat="1" ht="12" x14ac:dyDescent="0.2">
      <c r="F753" s="197"/>
      <c r="G753" s="197"/>
      <c r="H753" s="197"/>
      <c r="I753" s="199"/>
      <c r="J753" s="199"/>
      <c r="K753" s="194"/>
      <c r="L753" s="195"/>
      <c r="M753" s="195"/>
      <c r="N753" s="195"/>
      <c r="O753" s="195"/>
      <c r="P753" s="195"/>
      <c r="Q753" s="195"/>
      <c r="R753" s="195"/>
      <c r="S753" s="195"/>
      <c r="T753" s="195"/>
      <c r="U753" s="195"/>
      <c r="V753" s="195"/>
    </row>
    <row r="754" spans="6:22" s="196" customFormat="1" ht="12" x14ac:dyDescent="0.2">
      <c r="F754" s="197"/>
      <c r="G754" s="197"/>
      <c r="H754" s="197"/>
      <c r="I754" s="199"/>
      <c r="J754" s="199"/>
      <c r="K754" s="194"/>
      <c r="L754" s="195"/>
      <c r="M754" s="195"/>
      <c r="N754" s="195"/>
      <c r="O754" s="195"/>
      <c r="P754" s="195"/>
      <c r="Q754" s="195"/>
      <c r="R754" s="195"/>
      <c r="S754" s="195"/>
      <c r="T754" s="195"/>
      <c r="U754" s="195"/>
      <c r="V754" s="195"/>
    </row>
    <row r="755" spans="6:22" s="196" customFormat="1" ht="12" x14ac:dyDescent="0.2">
      <c r="F755" s="197"/>
      <c r="G755" s="197"/>
      <c r="H755" s="197"/>
      <c r="I755" s="199"/>
      <c r="J755" s="199"/>
      <c r="K755" s="194"/>
      <c r="L755" s="195"/>
      <c r="M755" s="195"/>
      <c r="N755" s="195"/>
      <c r="O755" s="195"/>
      <c r="P755" s="195"/>
      <c r="Q755" s="195"/>
      <c r="R755" s="195"/>
      <c r="S755" s="195"/>
      <c r="T755" s="195"/>
      <c r="U755" s="195"/>
      <c r="V755" s="195"/>
    </row>
    <row r="756" spans="6:22" s="196" customFormat="1" ht="12" x14ac:dyDescent="0.2">
      <c r="F756" s="197"/>
      <c r="G756" s="197"/>
      <c r="H756" s="197"/>
      <c r="I756" s="199"/>
      <c r="J756" s="199"/>
      <c r="K756" s="194"/>
      <c r="L756" s="195"/>
      <c r="M756" s="195"/>
      <c r="N756" s="195"/>
      <c r="O756" s="195"/>
      <c r="P756" s="195"/>
      <c r="Q756" s="195"/>
      <c r="R756" s="195"/>
      <c r="S756" s="195"/>
      <c r="T756" s="195"/>
      <c r="U756" s="195"/>
      <c r="V756" s="195"/>
    </row>
    <row r="757" spans="6:22" s="196" customFormat="1" ht="12" x14ac:dyDescent="0.2">
      <c r="F757" s="197"/>
      <c r="G757" s="197"/>
      <c r="H757" s="197"/>
      <c r="I757" s="199"/>
      <c r="J757" s="199"/>
      <c r="K757" s="194"/>
      <c r="L757" s="195"/>
      <c r="M757" s="195"/>
      <c r="N757" s="195"/>
      <c r="O757" s="195"/>
      <c r="P757" s="195"/>
      <c r="Q757" s="195"/>
      <c r="R757" s="195"/>
      <c r="S757" s="195"/>
      <c r="T757" s="195"/>
      <c r="U757" s="195"/>
      <c r="V757" s="195"/>
    </row>
    <row r="758" spans="6:22" s="196" customFormat="1" ht="12" x14ac:dyDescent="0.2">
      <c r="F758" s="197"/>
      <c r="G758" s="197"/>
      <c r="H758" s="197"/>
      <c r="I758" s="199"/>
      <c r="J758" s="199"/>
      <c r="K758" s="194"/>
      <c r="L758" s="195"/>
      <c r="M758" s="195"/>
      <c r="N758" s="195"/>
      <c r="O758" s="195"/>
      <c r="P758" s="195"/>
      <c r="Q758" s="195"/>
      <c r="R758" s="195"/>
      <c r="S758" s="195"/>
      <c r="T758" s="195"/>
      <c r="U758" s="195"/>
      <c r="V758" s="195"/>
    </row>
    <row r="759" spans="6:22" s="196" customFormat="1" ht="12" x14ac:dyDescent="0.2">
      <c r="F759" s="197"/>
      <c r="G759" s="197"/>
      <c r="H759" s="197"/>
      <c r="I759" s="199"/>
      <c r="J759" s="199"/>
      <c r="K759" s="194"/>
      <c r="L759" s="195"/>
      <c r="M759" s="195"/>
      <c r="N759" s="195"/>
      <c r="O759" s="195"/>
      <c r="P759" s="195"/>
      <c r="Q759" s="195"/>
      <c r="R759" s="195"/>
      <c r="S759" s="195"/>
      <c r="T759" s="195"/>
      <c r="U759" s="195"/>
      <c r="V759" s="195"/>
    </row>
    <row r="760" spans="6:22" s="196" customFormat="1" ht="12" x14ac:dyDescent="0.2">
      <c r="F760" s="197"/>
      <c r="G760" s="197"/>
      <c r="H760" s="197"/>
      <c r="I760" s="199"/>
      <c r="J760" s="199"/>
      <c r="K760" s="194"/>
      <c r="L760" s="195"/>
      <c r="M760" s="195"/>
      <c r="N760" s="195"/>
      <c r="O760" s="195"/>
      <c r="P760" s="195"/>
      <c r="Q760" s="195"/>
      <c r="R760" s="195"/>
      <c r="S760" s="195"/>
      <c r="T760" s="195"/>
      <c r="U760" s="195"/>
      <c r="V760" s="195"/>
    </row>
    <row r="761" spans="6:22" s="196" customFormat="1" ht="12" x14ac:dyDescent="0.2">
      <c r="F761" s="197"/>
      <c r="G761" s="197"/>
      <c r="H761" s="197"/>
      <c r="I761" s="199"/>
      <c r="J761" s="199"/>
      <c r="K761" s="194"/>
      <c r="L761" s="195"/>
      <c r="M761" s="195"/>
      <c r="N761" s="195"/>
      <c r="O761" s="195"/>
      <c r="P761" s="195"/>
      <c r="Q761" s="195"/>
      <c r="R761" s="195"/>
      <c r="S761" s="195"/>
      <c r="T761" s="195"/>
      <c r="U761" s="195"/>
      <c r="V761" s="195"/>
    </row>
    <row r="762" spans="6:22" s="196" customFormat="1" ht="12" x14ac:dyDescent="0.2">
      <c r="F762" s="197"/>
      <c r="G762" s="197"/>
      <c r="H762" s="197"/>
      <c r="I762" s="199"/>
      <c r="J762" s="199"/>
      <c r="K762" s="194"/>
      <c r="L762" s="195"/>
      <c r="M762" s="195"/>
      <c r="N762" s="195"/>
      <c r="O762" s="195"/>
      <c r="P762" s="195"/>
      <c r="Q762" s="195"/>
      <c r="R762" s="195"/>
      <c r="S762" s="195"/>
      <c r="T762" s="195"/>
      <c r="U762" s="195"/>
      <c r="V762" s="195"/>
    </row>
    <row r="763" spans="6:22" s="196" customFormat="1" ht="12" x14ac:dyDescent="0.2">
      <c r="F763" s="197"/>
      <c r="G763" s="197"/>
      <c r="H763" s="197"/>
      <c r="I763" s="199"/>
      <c r="J763" s="199"/>
      <c r="K763" s="194"/>
      <c r="L763" s="195"/>
      <c r="M763" s="195"/>
      <c r="N763" s="195"/>
      <c r="O763" s="195"/>
      <c r="P763" s="195"/>
      <c r="Q763" s="195"/>
      <c r="R763" s="195"/>
      <c r="S763" s="195"/>
      <c r="T763" s="195"/>
      <c r="U763" s="195"/>
      <c r="V763" s="195"/>
    </row>
    <row r="764" spans="6:22" s="196" customFormat="1" ht="12" x14ac:dyDescent="0.2">
      <c r="F764" s="197"/>
      <c r="G764" s="197"/>
      <c r="H764" s="197"/>
      <c r="I764" s="199"/>
      <c r="J764" s="199"/>
      <c r="K764" s="194"/>
      <c r="L764" s="195"/>
      <c r="M764" s="195"/>
      <c r="N764" s="195"/>
      <c r="O764" s="195"/>
      <c r="P764" s="195"/>
      <c r="Q764" s="195"/>
      <c r="R764" s="195"/>
      <c r="S764" s="195"/>
      <c r="T764" s="195"/>
      <c r="U764" s="195"/>
      <c r="V764" s="195"/>
    </row>
    <row r="765" spans="6:22" s="196" customFormat="1" ht="12" x14ac:dyDescent="0.2">
      <c r="F765" s="197"/>
      <c r="G765" s="197"/>
      <c r="H765" s="197"/>
      <c r="I765" s="199"/>
      <c r="J765" s="199"/>
      <c r="K765" s="194"/>
      <c r="L765" s="195"/>
      <c r="M765" s="195"/>
      <c r="N765" s="195"/>
      <c r="O765" s="195"/>
      <c r="P765" s="195"/>
      <c r="Q765" s="195"/>
      <c r="R765" s="195"/>
      <c r="S765" s="195"/>
      <c r="T765" s="195"/>
      <c r="U765" s="195"/>
      <c r="V765" s="195"/>
    </row>
    <row r="766" spans="6:22" s="196" customFormat="1" ht="12" x14ac:dyDescent="0.2">
      <c r="F766" s="197"/>
      <c r="G766" s="197"/>
      <c r="H766" s="197"/>
      <c r="I766" s="199"/>
      <c r="J766" s="199"/>
      <c r="K766" s="194"/>
      <c r="L766" s="195"/>
      <c r="M766" s="195"/>
      <c r="N766" s="195"/>
      <c r="O766" s="195"/>
      <c r="P766" s="195"/>
      <c r="Q766" s="195"/>
      <c r="R766" s="195"/>
      <c r="S766" s="195"/>
      <c r="T766" s="195"/>
      <c r="U766" s="195"/>
      <c r="V766" s="195"/>
    </row>
    <row r="767" spans="6:22" s="196" customFormat="1" ht="12" x14ac:dyDescent="0.2">
      <c r="F767" s="197"/>
      <c r="G767" s="197"/>
      <c r="H767" s="197"/>
      <c r="I767" s="199"/>
      <c r="J767" s="199"/>
      <c r="K767" s="194"/>
      <c r="L767" s="195"/>
      <c r="M767" s="195"/>
      <c r="N767" s="195"/>
      <c r="O767" s="195"/>
      <c r="P767" s="195"/>
      <c r="Q767" s="195"/>
      <c r="R767" s="195"/>
      <c r="S767" s="195"/>
      <c r="T767" s="195"/>
      <c r="U767" s="195"/>
      <c r="V767" s="195"/>
    </row>
    <row r="768" spans="6:22" s="196" customFormat="1" ht="12" x14ac:dyDescent="0.2">
      <c r="F768" s="197"/>
      <c r="G768" s="197"/>
      <c r="H768" s="197"/>
      <c r="I768" s="199"/>
      <c r="J768" s="199"/>
      <c r="K768" s="194"/>
      <c r="L768" s="195"/>
      <c r="M768" s="195"/>
      <c r="N768" s="195"/>
      <c r="O768" s="195"/>
      <c r="P768" s="195"/>
      <c r="Q768" s="195"/>
      <c r="R768" s="195"/>
      <c r="S768" s="195"/>
      <c r="T768" s="195"/>
      <c r="U768" s="195"/>
      <c r="V768" s="195"/>
    </row>
    <row r="769" spans="6:26" s="196" customFormat="1" ht="12" x14ac:dyDescent="0.2">
      <c r="F769" s="197"/>
      <c r="G769" s="197"/>
      <c r="H769" s="197"/>
      <c r="I769" s="199"/>
      <c r="J769" s="199"/>
      <c r="K769" s="194"/>
      <c r="L769" s="195"/>
      <c r="M769" s="195"/>
      <c r="N769" s="195"/>
      <c r="O769" s="195"/>
      <c r="P769" s="195"/>
      <c r="Q769" s="195"/>
      <c r="R769" s="195"/>
      <c r="S769" s="195"/>
      <c r="T769" s="195"/>
      <c r="U769" s="195"/>
      <c r="V769" s="195"/>
    </row>
    <row r="770" spans="6:26" s="196" customFormat="1" ht="12" x14ac:dyDescent="0.2">
      <c r="F770" s="197"/>
      <c r="G770" s="197"/>
      <c r="H770" s="197"/>
      <c r="I770" s="199"/>
      <c r="J770" s="199"/>
      <c r="K770" s="194"/>
      <c r="L770" s="195"/>
      <c r="M770" s="195"/>
      <c r="N770" s="195"/>
      <c r="O770" s="195"/>
      <c r="P770" s="195"/>
      <c r="Q770" s="195"/>
      <c r="R770" s="195"/>
      <c r="S770" s="195"/>
      <c r="T770" s="195"/>
      <c r="U770" s="195"/>
      <c r="V770" s="195"/>
    </row>
    <row r="771" spans="6:26" s="196" customFormat="1" ht="12" x14ac:dyDescent="0.2">
      <c r="F771" s="197"/>
      <c r="G771" s="197"/>
      <c r="H771" s="197"/>
      <c r="I771" s="199"/>
      <c r="J771" s="199"/>
      <c r="K771" s="194"/>
      <c r="L771" s="195"/>
      <c r="M771" s="195"/>
      <c r="N771" s="195"/>
      <c r="O771" s="195"/>
      <c r="P771" s="195"/>
      <c r="Q771" s="195"/>
      <c r="R771" s="195"/>
      <c r="S771" s="195"/>
      <c r="T771" s="195"/>
      <c r="U771" s="195"/>
      <c r="V771" s="195"/>
    </row>
    <row r="772" spans="6:26" s="196" customFormat="1" ht="12" x14ac:dyDescent="0.2">
      <c r="F772" s="197"/>
      <c r="G772" s="197"/>
      <c r="H772" s="197"/>
      <c r="I772" s="199"/>
      <c r="J772" s="199"/>
      <c r="K772" s="194"/>
      <c r="L772" s="195"/>
      <c r="M772" s="195"/>
      <c r="N772" s="195"/>
      <c r="O772" s="195"/>
      <c r="P772" s="195"/>
      <c r="Q772" s="195"/>
      <c r="R772" s="195"/>
      <c r="S772" s="195"/>
      <c r="T772" s="195"/>
      <c r="U772" s="195"/>
      <c r="V772" s="195"/>
    </row>
    <row r="773" spans="6:26" s="196" customFormat="1" ht="12" x14ac:dyDescent="0.2">
      <c r="F773" s="197"/>
      <c r="G773" s="197"/>
      <c r="H773" s="197"/>
      <c r="I773" s="199"/>
      <c r="J773" s="199"/>
      <c r="K773" s="194"/>
      <c r="L773" s="195"/>
      <c r="M773" s="195"/>
      <c r="N773" s="195"/>
      <c r="O773" s="195"/>
      <c r="P773" s="195"/>
      <c r="Q773" s="195"/>
      <c r="R773" s="195"/>
      <c r="S773" s="195"/>
      <c r="T773" s="195"/>
      <c r="U773" s="195"/>
      <c r="V773" s="195"/>
    </row>
    <row r="774" spans="6:26" s="196" customFormat="1" ht="12" x14ac:dyDescent="0.2">
      <c r="F774" s="197"/>
      <c r="G774" s="197"/>
      <c r="H774" s="197"/>
      <c r="I774" s="199"/>
      <c r="J774" s="199"/>
      <c r="K774" s="194"/>
      <c r="L774" s="195"/>
      <c r="M774" s="195"/>
      <c r="N774" s="195"/>
      <c r="O774" s="195"/>
      <c r="P774" s="195"/>
      <c r="Q774" s="195"/>
      <c r="R774" s="195"/>
      <c r="S774" s="195"/>
      <c r="T774" s="195"/>
      <c r="U774" s="195"/>
      <c r="V774" s="195"/>
    </row>
    <row r="775" spans="6:26" s="196" customFormat="1" ht="12" x14ac:dyDescent="0.2">
      <c r="F775" s="197"/>
      <c r="G775" s="197"/>
      <c r="H775" s="197"/>
      <c r="I775" s="199"/>
      <c r="J775" s="199"/>
      <c r="K775" s="194"/>
      <c r="L775" s="195"/>
      <c r="M775" s="195"/>
      <c r="N775" s="195"/>
      <c r="O775" s="195"/>
      <c r="P775" s="195"/>
      <c r="Q775" s="195"/>
      <c r="R775" s="195"/>
      <c r="S775" s="195"/>
      <c r="T775" s="195"/>
      <c r="U775" s="195"/>
      <c r="V775" s="195"/>
    </row>
    <row r="776" spans="6:26" s="196" customFormat="1" ht="12" x14ac:dyDescent="0.2">
      <c r="F776" s="197"/>
      <c r="G776" s="197"/>
      <c r="H776" s="197"/>
      <c r="I776" s="199"/>
      <c r="J776" s="199"/>
      <c r="K776" s="194"/>
      <c r="L776" s="195"/>
      <c r="M776" s="195"/>
      <c r="N776" s="195"/>
      <c r="O776" s="195"/>
      <c r="P776" s="195"/>
      <c r="Q776" s="195"/>
      <c r="R776" s="195"/>
      <c r="S776" s="195"/>
      <c r="T776" s="195"/>
      <c r="U776" s="195"/>
      <c r="V776" s="195"/>
    </row>
    <row r="777" spans="6:26" s="196" customFormat="1" ht="12" x14ac:dyDescent="0.2">
      <c r="F777" s="197"/>
      <c r="G777" s="197"/>
      <c r="H777" s="197"/>
      <c r="I777" s="199"/>
      <c r="J777" s="199"/>
      <c r="K777" s="194"/>
      <c r="L777" s="195"/>
      <c r="M777" s="195"/>
      <c r="N777" s="195"/>
      <c r="O777" s="195"/>
      <c r="P777" s="195"/>
      <c r="Q777" s="195"/>
      <c r="R777" s="195"/>
      <c r="S777" s="195"/>
      <c r="T777" s="195"/>
      <c r="U777" s="195"/>
      <c r="V777" s="195"/>
    </row>
    <row r="778" spans="6:26" s="196" customFormat="1" ht="12" x14ac:dyDescent="0.2">
      <c r="F778" s="197"/>
      <c r="G778" s="197"/>
      <c r="H778" s="197"/>
      <c r="I778" s="199"/>
      <c r="J778" s="199"/>
      <c r="K778" s="194"/>
      <c r="L778" s="195"/>
      <c r="M778" s="195"/>
      <c r="N778" s="195"/>
      <c r="O778" s="195"/>
      <c r="P778" s="195"/>
      <c r="Q778" s="195"/>
      <c r="R778" s="195"/>
      <c r="S778" s="195"/>
      <c r="T778" s="195"/>
      <c r="U778" s="195"/>
      <c r="V778" s="195"/>
    </row>
    <row r="779" spans="6:26" s="196" customFormat="1" ht="12" x14ac:dyDescent="0.2">
      <c r="F779" s="197"/>
      <c r="G779" s="197"/>
      <c r="H779" s="197"/>
      <c r="I779" s="199"/>
      <c r="J779" s="199"/>
      <c r="K779" s="194"/>
      <c r="L779" s="195"/>
      <c r="M779" s="195"/>
      <c r="N779" s="195"/>
      <c r="O779" s="195"/>
      <c r="P779" s="195"/>
      <c r="Q779" s="195"/>
      <c r="R779" s="195"/>
      <c r="S779" s="195"/>
      <c r="T779" s="195"/>
      <c r="U779" s="195"/>
      <c r="V779" s="195"/>
    </row>
    <row r="780" spans="6:26" s="196" customFormat="1" ht="12" x14ac:dyDescent="0.2">
      <c r="F780" s="197"/>
      <c r="G780" s="197"/>
      <c r="H780" s="197"/>
      <c r="I780" s="199"/>
      <c r="J780" s="199"/>
      <c r="K780" s="194"/>
      <c r="L780" s="195"/>
      <c r="M780" s="195"/>
      <c r="N780" s="195"/>
      <c r="O780" s="195"/>
      <c r="P780" s="195"/>
      <c r="Q780" s="195"/>
      <c r="R780" s="195"/>
      <c r="S780" s="195"/>
      <c r="T780" s="195"/>
      <c r="U780" s="195"/>
      <c r="V780" s="195"/>
    </row>
    <row r="781" spans="6:26" s="196" customFormat="1" ht="12" x14ac:dyDescent="0.2">
      <c r="F781" s="197"/>
      <c r="G781" s="197"/>
      <c r="H781" s="197"/>
      <c r="I781" s="199"/>
      <c r="J781" s="199"/>
      <c r="K781" s="194"/>
      <c r="L781" s="195"/>
      <c r="M781" s="195"/>
      <c r="N781" s="195"/>
      <c r="O781" s="195"/>
      <c r="P781" s="195"/>
      <c r="Q781" s="195"/>
      <c r="R781" s="195"/>
      <c r="S781" s="195"/>
      <c r="T781" s="195"/>
      <c r="U781" s="195"/>
      <c r="V781" s="195"/>
    </row>
    <row r="782" spans="6:26" s="196" customFormat="1" ht="12" x14ac:dyDescent="0.2">
      <c r="F782" s="197"/>
      <c r="G782" s="197"/>
      <c r="H782" s="197"/>
      <c r="I782" s="199"/>
      <c r="J782" s="199"/>
      <c r="K782" s="194"/>
      <c r="L782" s="195"/>
      <c r="M782" s="195"/>
      <c r="N782" s="195"/>
      <c r="O782" s="195"/>
      <c r="P782" s="195"/>
      <c r="Q782" s="195"/>
      <c r="R782" s="195"/>
      <c r="S782" s="195"/>
      <c r="T782" s="195"/>
      <c r="U782" s="195"/>
      <c r="V782" s="195"/>
    </row>
    <row r="783" spans="6:26" s="196" customFormat="1" ht="12" x14ac:dyDescent="0.2">
      <c r="F783" s="197"/>
      <c r="G783" s="197"/>
      <c r="H783" s="197"/>
      <c r="I783" s="199"/>
      <c r="J783" s="199"/>
      <c r="K783" s="194"/>
      <c r="L783" s="195"/>
      <c r="M783" s="195"/>
      <c r="N783" s="195"/>
      <c r="O783" s="195"/>
      <c r="P783" s="195"/>
      <c r="Q783" s="195"/>
      <c r="R783" s="195"/>
      <c r="S783" s="195"/>
      <c r="T783" s="195"/>
      <c r="U783" s="195"/>
      <c r="V783" s="195"/>
    </row>
    <row r="784" spans="6:26" s="206" customFormat="1" ht="12" x14ac:dyDescent="0.2">
      <c r="F784" s="198"/>
      <c r="G784" s="198"/>
      <c r="H784" s="198"/>
      <c r="I784" s="198"/>
      <c r="J784" s="198"/>
      <c r="K784" s="209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31"/>
    </row>
    <row r="785" spans="5:24" s="206" customFormat="1" ht="12" x14ac:dyDescent="0.2">
      <c r="F785" s="198"/>
      <c r="G785" s="198"/>
      <c r="H785" s="198"/>
      <c r="I785" s="209"/>
      <c r="J785" s="209"/>
      <c r="K785" s="187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31"/>
    </row>
    <row r="786" spans="5:24" s="206" customFormat="1" ht="12" x14ac:dyDescent="0.2">
      <c r="F786" s="198"/>
      <c r="G786" s="198"/>
      <c r="H786" s="198"/>
      <c r="I786" s="209"/>
      <c r="J786" s="209"/>
      <c r="K786" s="187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31"/>
    </row>
    <row r="787" spans="5:24" s="206" customFormat="1" ht="12" x14ac:dyDescent="0.2">
      <c r="E787" s="204"/>
      <c r="F787" s="198"/>
      <c r="G787" s="198"/>
      <c r="H787" s="198"/>
      <c r="I787" s="209"/>
      <c r="J787" s="209"/>
      <c r="K787" s="187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31"/>
    </row>
    <row r="788" spans="5:24" s="206" customFormat="1" ht="12" x14ac:dyDescent="0.2">
      <c r="E788" s="204"/>
      <c r="F788" s="198"/>
      <c r="G788" s="198"/>
      <c r="H788" s="198"/>
      <c r="I788" s="209"/>
      <c r="J788" s="209"/>
      <c r="K788" s="187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31"/>
    </row>
    <row r="789" spans="5:24" s="206" customFormat="1" ht="12" x14ac:dyDescent="0.2">
      <c r="E789" s="204"/>
      <c r="F789" s="198"/>
      <c r="G789" s="198"/>
      <c r="H789" s="198"/>
      <c r="I789" s="209"/>
      <c r="J789" s="209"/>
      <c r="K789" s="187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31"/>
    </row>
    <row r="790" spans="5:24" s="206" customFormat="1" ht="12" x14ac:dyDescent="0.2">
      <c r="E790" s="204"/>
      <c r="F790" s="198"/>
      <c r="G790" s="198"/>
      <c r="H790" s="198"/>
      <c r="I790" s="209"/>
      <c r="J790" s="209"/>
      <c r="K790" s="187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31"/>
    </row>
    <row r="791" spans="5:24" s="206" customFormat="1" ht="12" x14ac:dyDescent="0.2">
      <c r="E791" s="204"/>
      <c r="F791" s="198"/>
      <c r="G791" s="198"/>
      <c r="H791" s="198"/>
      <c r="I791" s="209"/>
      <c r="J791" s="209"/>
      <c r="K791" s="187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31"/>
    </row>
    <row r="792" spans="5:24" s="206" customFormat="1" ht="12" x14ac:dyDescent="0.2">
      <c r="E792" s="204"/>
      <c r="F792" s="198"/>
      <c r="G792" s="198"/>
      <c r="H792" s="198"/>
      <c r="I792" s="209"/>
      <c r="J792" s="209"/>
      <c r="K792" s="187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31"/>
    </row>
    <row r="793" spans="5:24" s="206" customFormat="1" ht="12" x14ac:dyDescent="0.2">
      <c r="E793" s="204"/>
      <c r="F793" s="198"/>
      <c r="G793" s="198"/>
      <c r="H793" s="198"/>
      <c r="I793" s="209"/>
      <c r="J793" s="209"/>
      <c r="K793" s="187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31"/>
    </row>
    <row r="794" spans="5:24" s="206" customFormat="1" ht="12" x14ac:dyDescent="0.2">
      <c r="E794" s="204"/>
      <c r="F794" s="198"/>
      <c r="G794" s="198"/>
      <c r="H794" s="198"/>
      <c r="I794" s="209"/>
      <c r="J794" s="209"/>
      <c r="K794" s="187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31"/>
    </row>
    <row r="795" spans="5:24" s="206" customFormat="1" ht="12" x14ac:dyDescent="0.2">
      <c r="E795" s="204"/>
      <c r="F795" s="198"/>
      <c r="G795" s="198"/>
      <c r="H795" s="198"/>
      <c r="I795" s="209"/>
      <c r="J795" s="209"/>
      <c r="K795" s="187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31"/>
    </row>
    <row r="796" spans="5:24" s="206" customFormat="1" ht="12" x14ac:dyDescent="0.2">
      <c r="E796" s="204"/>
      <c r="F796" s="198"/>
      <c r="G796" s="198"/>
      <c r="H796" s="198"/>
      <c r="I796" s="209"/>
      <c r="J796" s="209"/>
      <c r="K796" s="187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31"/>
    </row>
    <row r="797" spans="5:24" s="206" customFormat="1" ht="12" x14ac:dyDescent="0.2">
      <c r="E797" s="204"/>
      <c r="F797" s="198"/>
      <c r="G797" s="198"/>
      <c r="H797" s="198"/>
      <c r="I797" s="209"/>
      <c r="J797" s="209"/>
      <c r="K797" s="187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31"/>
    </row>
    <row r="798" spans="5:24" s="206" customFormat="1" ht="12" x14ac:dyDescent="0.2">
      <c r="E798" s="204"/>
      <c r="F798" s="198"/>
      <c r="G798" s="198"/>
      <c r="H798" s="198"/>
      <c r="I798" s="209"/>
      <c r="J798" s="209"/>
      <c r="K798" s="187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31"/>
    </row>
    <row r="799" spans="5:24" s="206" customFormat="1" ht="12" x14ac:dyDescent="0.2">
      <c r="E799" s="204"/>
      <c r="F799" s="198"/>
      <c r="G799" s="198"/>
      <c r="H799" s="198"/>
      <c r="I799" s="209"/>
      <c r="J799" s="209"/>
      <c r="K799" s="187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31"/>
    </row>
    <row r="800" spans="5:24" s="206" customFormat="1" ht="12" x14ac:dyDescent="0.2">
      <c r="E800" s="204"/>
      <c r="F800" s="198"/>
      <c r="G800" s="198"/>
      <c r="H800" s="198"/>
      <c r="I800" s="209"/>
      <c r="J800" s="209"/>
      <c r="K800" s="187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31"/>
    </row>
    <row r="801" spans="5:24" s="206" customFormat="1" ht="12" x14ac:dyDescent="0.2">
      <c r="E801" s="204"/>
      <c r="F801" s="198"/>
      <c r="G801" s="198"/>
      <c r="H801" s="198"/>
      <c r="I801" s="209"/>
      <c r="J801" s="209"/>
      <c r="K801" s="187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31"/>
    </row>
    <row r="802" spans="5:24" s="206" customFormat="1" ht="12" x14ac:dyDescent="0.2">
      <c r="E802" s="204"/>
      <c r="F802" s="198"/>
      <c r="G802" s="198"/>
      <c r="H802" s="198"/>
      <c r="I802" s="209"/>
      <c r="J802" s="209"/>
      <c r="K802" s="187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31"/>
    </row>
    <row r="803" spans="5:24" s="206" customFormat="1" ht="12" x14ac:dyDescent="0.2">
      <c r="E803" s="204"/>
      <c r="F803" s="198"/>
      <c r="G803" s="198"/>
      <c r="H803" s="198"/>
      <c r="I803" s="209"/>
      <c r="J803" s="209"/>
      <c r="K803" s="187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31"/>
    </row>
    <row r="804" spans="5:24" s="206" customFormat="1" ht="12" x14ac:dyDescent="0.2">
      <c r="E804" s="204"/>
      <c r="F804" s="198"/>
      <c r="G804" s="198"/>
      <c r="H804" s="198"/>
      <c r="I804" s="209"/>
      <c r="J804" s="209"/>
      <c r="K804" s="187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31"/>
    </row>
    <row r="805" spans="5:24" s="206" customFormat="1" ht="12" x14ac:dyDescent="0.2">
      <c r="E805" s="204"/>
      <c r="F805" s="198"/>
      <c r="G805" s="198"/>
      <c r="H805" s="198"/>
      <c r="I805" s="209"/>
      <c r="J805" s="209"/>
      <c r="K805" s="187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31"/>
    </row>
    <row r="806" spans="5:24" s="206" customFormat="1" ht="12" x14ac:dyDescent="0.2">
      <c r="E806" s="204"/>
      <c r="F806" s="198"/>
      <c r="G806" s="198"/>
      <c r="H806" s="198"/>
      <c r="I806" s="209"/>
      <c r="J806" s="209"/>
      <c r="K806" s="187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31"/>
    </row>
    <row r="807" spans="5:24" s="206" customFormat="1" ht="12" x14ac:dyDescent="0.2">
      <c r="E807" s="204"/>
      <c r="F807" s="198"/>
      <c r="G807" s="198"/>
      <c r="H807" s="198"/>
      <c r="I807" s="209"/>
      <c r="J807" s="209"/>
      <c r="K807" s="187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31"/>
    </row>
    <row r="808" spans="5:24" s="206" customFormat="1" ht="12" x14ac:dyDescent="0.2">
      <c r="E808" s="204"/>
      <c r="F808" s="198"/>
      <c r="G808" s="198"/>
      <c r="H808" s="198"/>
      <c r="I808" s="209"/>
      <c r="J808" s="209"/>
      <c r="K808" s="187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31"/>
    </row>
    <row r="809" spans="5:24" s="206" customFormat="1" ht="12" x14ac:dyDescent="0.2">
      <c r="E809" s="204"/>
      <c r="F809" s="198"/>
      <c r="G809" s="198"/>
      <c r="H809" s="198"/>
      <c r="I809" s="209"/>
      <c r="J809" s="209"/>
      <c r="K809" s="187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31"/>
    </row>
    <row r="810" spans="5:24" s="206" customFormat="1" ht="12" x14ac:dyDescent="0.2">
      <c r="E810" s="204"/>
      <c r="F810" s="198"/>
      <c r="G810" s="198"/>
      <c r="H810" s="198"/>
      <c r="I810" s="209"/>
      <c r="J810" s="209"/>
      <c r="K810" s="187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31"/>
    </row>
    <row r="811" spans="5:24" s="206" customFormat="1" ht="12" x14ac:dyDescent="0.2">
      <c r="E811" s="204"/>
      <c r="F811" s="198"/>
      <c r="G811" s="198"/>
      <c r="H811" s="198"/>
      <c r="I811" s="209"/>
      <c r="J811" s="209"/>
      <c r="K811" s="187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31"/>
    </row>
    <row r="812" spans="5:24" s="206" customFormat="1" ht="12" x14ac:dyDescent="0.2">
      <c r="E812" s="204"/>
      <c r="F812" s="198"/>
      <c r="G812" s="198"/>
      <c r="H812" s="198"/>
      <c r="I812" s="209"/>
      <c r="J812" s="209"/>
      <c r="K812" s="187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31"/>
    </row>
    <row r="813" spans="5:24" s="206" customFormat="1" ht="12" x14ac:dyDescent="0.2">
      <c r="E813" s="204"/>
      <c r="F813" s="198"/>
      <c r="G813" s="198"/>
      <c r="H813" s="198"/>
      <c r="I813" s="209"/>
      <c r="J813" s="209"/>
      <c r="K813" s="187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31"/>
    </row>
    <row r="814" spans="5:24" s="206" customFormat="1" ht="12" x14ac:dyDescent="0.2">
      <c r="E814" s="204"/>
      <c r="F814" s="198"/>
      <c r="G814" s="198"/>
      <c r="H814" s="198"/>
      <c r="I814" s="209"/>
      <c r="J814" s="209"/>
      <c r="K814" s="187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31"/>
    </row>
    <row r="815" spans="5:24" s="206" customFormat="1" ht="12" x14ac:dyDescent="0.2">
      <c r="E815" s="204"/>
      <c r="F815" s="198"/>
      <c r="G815" s="198"/>
      <c r="H815" s="198"/>
      <c r="I815" s="209"/>
      <c r="J815" s="209"/>
      <c r="K815" s="187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31"/>
    </row>
    <row r="816" spans="5:24" s="206" customFormat="1" ht="12" x14ac:dyDescent="0.2">
      <c r="E816" s="204"/>
      <c r="F816" s="198"/>
      <c r="G816" s="198"/>
      <c r="H816" s="198"/>
      <c r="I816" s="209"/>
      <c r="J816" s="209"/>
      <c r="K816" s="187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31"/>
    </row>
    <row r="817" spans="5:24" s="206" customFormat="1" ht="12" x14ac:dyDescent="0.2">
      <c r="E817" s="204"/>
      <c r="F817" s="198"/>
      <c r="G817" s="198"/>
      <c r="H817" s="198"/>
      <c r="I817" s="209"/>
      <c r="J817" s="209"/>
      <c r="K817" s="187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31"/>
    </row>
    <row r="818" spans="5:24" s="206" customFormat="1" ht="12" x14ac:dyDescent="0.2">
      <c r="E818" s="204"/>
      <c r="F818" s="198"/>
      <c r="G818" s="198"/>
      <c r="H818" s="198"/>
      <c r="I818" s="209"/>
      <c r="J818" s="209"/>
      <c r="K818" s="187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31"/>
    </row>
    <row r="819" spans="5:24" s="206" customFormat="1" ht="12" x14ac:dyDescent="0.2">
      <c r="E819" s="204"/>
      <c r="F819" s="198"/>
      <c r="G819" s="198"/>
      <c r="H819" s="198"/>
      <c r="I819" s="209"/>
      <c r="J819" s="209"/>
      <c r="K819" s="187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31"/>
    </row>
    <row r="820" spans="5:24" s="206" customFormat="1" ht="12" x14ac:dyDescent="0.2">
      <c r="E820" s="204"/>
      <c r="F820" s="198"/>
      <c r="G820" s="198"/>
      <c r="H820" s="198"/>
      <c r="I820" s="209"/>
      <c r="J820" s="209"/>
      <c r="K820" s="187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31"/>
    </row>
    <row r="821" spans="5:24" s="206" customFormat="1" ht="12" x14ac:dyDescent="0.2">
      <c r="E821" s="204"/>
      <c r="F821" s="198"/>
      <c r="G821" s="198"/>
      <c r="H821" s="198"/>
      <c r="I821" s="209"/>
      <c r="J821" s="209"/>
      <c r="K821" s="187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31"/>
    </row>
    <row r="822" spans="5:24" s="206" customFormat="1" ht="12" x14ac:dyDescent="0.2">
      <c r="E822" s="204"/>
      <c r="F822" s="198"/>
      <c r="G822" s="198"/>
      <c r="H822" s="198"/>
      <c r="I822" s="209"/>
      <c r="J822" s="209"/>
      <c r="K822" s="187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31"/>
    </row>
    <row r="823" spans="5:24" s="206" customFormat="1" ht="12" x14ac:dyDescent="0.2">
      <c r="E823" s="204"/>
      <c r="F823" s="198"/>
      <c r="G823" s="198"/>
      <c r="H823" s="198"/>
      <c r="I823" s="209"/>
      <c r="J823" s="209"/>
      <c r="K823" s="187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31"/>
    </row>
    <row r="824" spans="5:24" s="206" customFormat="1" ht="12" x14ac:dyDescent="0.2">
      <c r="E824" s="204"/>
      <c r="F824" s="198"/>
      <c r="G824" s="198"/>
      <c r="H824" s="198"/>
      <c r="I824" s="209"/>
      <c r="J824" s="209"/>
      <c r="K824" s="187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31"/>
    </row>
    <row r="825" spans="5:24" s="206" customFormat="1" ht="12" x14ac:dyDescent="0.2">
      <c r="E825" s="204"/>
      <c r="F825" s="198"/>
      <c r="G825" s="198"/>
      <c r="H825" s="198"/>
      <c r="I825" s="209"/>
      <c r="J825" s="209"/>
      <c r="K825" s="187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31"/>
    </row>
    <row r="826" spans="5:24" s="206" customFormat="1" ht="12" x14ac:dyDescent="0.2">
      <c r="E826" s="204"/>
      <c r="F826" s="198"/>
      <c r="G826" s="198"/>
      <c r="H826" s="198"/>
      <c r="I826" s="209"/>
      <c r="J826" s="209"/>
      <c r="K826" s="187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31"/>
    </row>
    <row r="827" spans="5:24" s="206" customFormat="1" ht="12" x14ac:dyDescent="0.2">
      <c r="E827" s="204"/>
      <c r="F827" s="198"/>
      <c r="G827" s="198"/>
      <c r="H827" s="198"/>
      <c r="I827" s="209"/>
      <c r="J827" s="209"/>
      <c r="K827" s="187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31"/>
    </row>
    <row r="828" spans="5:24" s="206" customFormat="1" ht="12" x14ac:dyDescent="0.2">
      <c r="E828" s="204"/>
      <c r="F828" s="198"/>
      <c r="G828" s="198"/>
      <c r="H828" s="198"/>
      <c r="I828" s="209"/>
      <c r="J828" s="209"/>
      <c r="K828" s="187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31"/>
    </row>
    <row r="829" spans="5:24" s="206" customFormat="1" ht="12" x14ac:dyDescent="0.2">
      <c r="E829" s="204"/>
      <c r="F829" s="198"/>
      <c r="G829" s="198"/>
      <c r="H829" s="198"/>
      <c r="I829" s="209"/>
      <c r="J829" s="209"/>
      <c r="K829" s="187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31"/>
    </row>
    <row r="830" spans="5:24" s="206" customFormat="1" ht="12" x14ac:dyDescent="0.2">
      <c r="E830" s="204"/>
      <c r="F830" s="198"/>
      <c r="G830" s="198"/>
      <c r="H830" s="198"/>
      <c r="I830" s="209"/>
      <c r="J830" s="209"/>
      <c r="K830" s="187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31"/>
    </row>
    <row r="831" spans="5:24" s="206" customFormat="1" ht="12" x14ac:dyDescent="0.2">
      <c r="F831" s="198"/>
      <c r="G831" s="198"/>
      <c r="H831" s="198"/>
      <c r="I831" s="209"/>
      <c r="J831" s="209"/>
      <c r="K831" s="187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31"/>
    </row>
    <row r="832" spans="5:24" s="206" customFormat="1" ht="12" x14ac:dyDescent="0.2">
      <c r="F832" s="198"/>
      <c r="G832" s="198"/>
      <c r="H832" s="198"/>
      <c r="I832" s="209"/>
      <c r="J832" s="209"/>
      <c r="K832" s="187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31"/>
    </row>
    <row r="833" spans="1:224" s="206" customFormat="1" ht="12" x14ac:dyDescent="0.2">
      <c r="F833" s="198"/>
      <c r="G833" s="198"/>
      <c r="H833" s="198"/>
      <c r="I833" s="209"/>
      <c r="J833" s="209"/>
      <c r="K833" s="187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31"/>
    </row>
    <row r="834" spans="1:224" s="206" customFormat="1" ht="12" x14ac:dyDescent="0.2">
      <c r="F834" s="198"/>
      <c r="G834" s="198"/>
      <c r="H834" s="198"/>
      <c r="I834" s="209"/>
      <c r="J834" s="209"/>
      <c r="K834" s="187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31"/>
    </row>
    <row r="835" spans="1:224" s="206" customFormat="1" ht="12" x14ac:dyDescent="0.2">
      <c r="F835" s="198"/>
      <c r="G835" s="198"/>
      <c r="H835" s="198"/>
      <c r="I835" s="209"/>
      <c r="J835" s="209"/>
      <c r="K835" s="187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31"/>
    </row>
    <row r="836" spans="1:224" s="206" customFormat="1" ht="12" x14ac:dyDescent="0.2">
      <c r="F836" s="198"/>
      <c r="G836" s="198"/>
      <c r="H836" s="198"/>
      <c r="I836" s="209"/>
      <c r="J836" s="209"/>
      <c r="K836" s="187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31"/>
    </row>
    <row r="837" spans="1:224" s="127" customFormat="1" x14ac:dyDescent="0.2">
      <c r="A837" s="206"/>
      <c r="B837" s="206"/>
      <c r="C837" s="206"/>
      <c r="D837" s="206"/>
      <c r="E837" s="206"/>
      <c r="F837" s="198"/>
      <c r="G837" s="198"/>
      <c r="H837" s="198"/>
      <c r="I837" s="209"/>
      <c r="J837" s="209"/>
      <c r="K837" s="187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31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6"/>
      <c r="AP837" s="206"/>
      <c r="AQ837" s="206"/>
      <c r="AR837" s="206"/>
      <c r="AS837" s="206"/>
      <c r="AT837" s="206"/>
      <c r="AU837" s="206"/>
      <c r="AV837" s="206"/>
      <c r="AW837" s="206"/>
      <c r="AX837" s="206"/>
      <c r="AY837" s="206"/>
      <c r="AZ837" s="206"/>
      <c r="BA837" s="206"/>
      <c r="BB837" s="206"/>
      <c r="BC837" s="206"/>
      <c r="BD837" s="206"/>
      <c r="BE837" s="206"/>
      <c r="BF837" s="206"/>
      <c r="BG837" s="206"/>
      <c r="BH837" s="206"/>
      <c r="BI837" s="206"/>
      <c r="BJ837" s="206"/>
      <c r="BK837" s="206"/>
      <c r="BL837" s="206"/>
      <c r="BM837" s="206"/>
      <c r="BN837" s="206"/>
      <c r="BO837" s="206"/>
      <c r="BP837" s="206"/>
      <c r="BQ837" s="206"/>
      <c r="BR837" s="206"/>
      <c r="BS837" s="206"/>
      <c r="BT837" s="206"/>
      <c r="BU837" s="206"/>
      <c r="BV837" s="206"/>
      <c r="BW837" s="206"/>
      <c r="BX837" s="206"/>
      <c r="BY837" s="206"/>
      <c r="BZ837" s="206"/>
      <c r="CA837" s="206"/>
      <c r="CB837" s="206"/>
      <c r="CC837" s="206"/>
      <c r="CD837" s="206"/>
      <c r="CE837" s="206"/>
      <c r="CF837" s="206"/>
      <c r="CG837" s="206"/>
      <c r="CH837" s="206"/>
      <c r="CI837" s="206"/>
      <c r="CJ837" s="206"/>
      <c r="CK837" s="206"/>
      <c r="CL837" s="206"/>
      <c r="CM837" s="206"/>
      <c r="CN837" s="206"/>
      <c r="CO837" s="206"/>
      <c r="CP837" s="206"/>
      <c r="CQ837" s="206"/>
      <c r="CR837" s="206"/>
      <c r="CS837" s="206"/>
      <c r="CT837" s="206"/>
      <c r="CU837" s="206"/>
      <c r="CV837" s="206"/>
      <c r="CW837" s="206"/>
      <c r="CX837" s="206"/>
      <c r="CY837" s="206"/>
      <c r="CZ837" s="206"/>
      <c r="DA837" s="206"/>
      <c r="DB837" s="206"/>
      <c r="DC837" s="206"/>
      <c r="DD837" s="206"/>
      <c r="DE837" s="206"/>
      <c r="DF837" s="206"/>
      <c r="DG837" s="206"/>
      <c r="DH837" s="206"/>
      <c r="DI837" s="206"/>
      <c r="DJ837" s="206"/>
      <c r="DK837" s="206"/>
      <c r="DL837" s="206"/>
      <c r="DM837" s="206"/>
      <c r="DN837" s="206"/>
      <c r="DO837" s="206"/>
      <c r="DP837" s="206"/>
      <c r="DQ837" s="206"/>
      <c r="DR837" s="206"/>
      <c r="DS837" s="206"/>
      <c r="DT837" s="206"/>
      <c r="DU837" s="206"/>
      <c r="DV837" s="206"/>
      <c r="DW837" s="206"/>
      <c r="DX837" s="206"/>
      <c r="DY837" s="206"/>
      <c r="DZ837" s="206"/>
      <c r="EA837" s="206"/>
      <c r="EB837" s="206"/>
      <c r="EC837" s="206"/>
      <c r="ED837" s="206"/>
      <c r="EE837" s="206"/>
      <c r="EF837" s="206"/>
      <c r="EG837" s="206"/>
      <c r="EH837" s="206"/>
      <c r="EI837" s="206"/>
      <c r="EJ837" s="206"/>
      <c r="EK837" s="206"/>
      <c r="EL837" s="206"/>
      <c r="EM837" s="206"/>
      <c r="EN837" s="206"/>
      <c r="EO837" s="206"/>
      <c r="EP837" s="206"/>
      <c r="EQ837" s="206"/>
      <c r="ER837" s="206"/>
      <c r="ES837" s="206"/>
      <c r="ET837" s="206"/>
      <c r="EU837" s="206"/>
      <c r="EV837" s="206"/>
      <c r="EW837" s="206"/>
      <c r="EX837" s="206"/>
      <c r="EY837" s="206"/>
      <c r="EZ837" s="206"/>
      <c r="FA837" s="206"/>
      <c r="FB837" s="206"/>
      <c r="FC837" s="206"/>
      <c r="FD837" s="206"/>
      <c r="FE837" s="206"/>
      <c r="FF837" s="206"/>
      <c r="FG837" s="206"/>
      <c r="FH837" s="206"/>
      <c r="FI837" s="206"/>
      <c r="FJ837" s="206"/>
      <c r="FK837" s="206"/>
      <c r="FL837" s="206"/>
      <c r="FM837" s="206"/>
      <c r="FN837" s="206"/>
      <c r="FO837" s="206"/>
      <c r="FP837" s="206"/>
      <c r="FQ837" s="206"/>
      <c r="FR837" s="206"/>
      <c r="FS837" s="206"/>
      <c r="FT837" s="206"/>
      <c r="FU837" s="206"/>
      <c r="FV837" s="206"/>
      <c r="FW837" s="206"/>
      <c r="FX837" s="206"/>
      <c r="FY837" s="206"/>
      <c r="FZ837" s="206"/>
      <c r="GA837" s="206"/>
      <c r="GB837" s="206"/>
      <c r="GC837" s="206"/>
      <c r="GD837" s="206"/>
      <c r="GE837" s="206"/>
      <c r="GF837" s="206"/>
      <c r="GG837" s="206"/>
      <c r="GH837" s="206"/>
      <c r="GI837" s="206"/>
      <c r="GJ837" s="206"/>
      <c r="GK837" s="206"/>
      <c r="GL837" s="206"/>
      <c r="GM837" s="206"/>
      <c r="GN837" s="206"/>
      <c r="GO837" s="206"/>
      <c r="GP837" s="206"/>
      <c r="GQ837" s="206"/>
      <c r="GR837" s="206"/>
      <c r="GS837" s="206"/>
      <c r="GT837" s="206"/>
      <c r="GU837" s="206"/>
      <c r="GV837" s="206"/>
      <c r="GW837" s="206"/>
      <c r="GX837" s="206"/>
      <c r="GY837" s="206"/>
      <c r="GZ837" s="206"/>
      <c r="HA837" s="206"/>
      <c r="HB837" s="206"/>
      <c r="HC837" s="206"/>
      <c r="HD837" s="206"/>
      <c r="HE837" s="206"/>
      <c r="HF837" s="206"/>
      <c r="HG837" s="206"/>
      <c r="HH837" s="206"/>
      <c r="HI837" s="206"/>
      <c r="HJ837" s="206"/>
      <c r="HK837" s="206"/>
      <c r="HL837" s="206"/>
      <c r="HM837" s="206"/>
      <c r="HN837" s="206"/>
      <c r="HO837" s="206"/>
      <c r="HP837" s="206"/>
    </row>
    <row r="838" spans="1:224" s="230" customFormat="1" ht="12.75" customHeight="1" x14ac:dyDescent="0.2">
      <c r="A838" s="206"/>
      <c r="B838" s="206"/>
      <c r="C838" s="206"/>
      <c r="D838" s="206"/>
      <c r="E838" s="206"/>
      <c r="F838" s="198"/>
      <c r="G838" s="198"/>
      <c r="H838" s="198"/>
      <c r="I838" s="209"/>
      <c r="J838" s="209"/>
      <c r="K838" s="187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31"/>
      <c r="Y838" s="206"/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/>
      <c r="AN838" s="206"/>
      <c r="AO838" s="206"/>
      <c r="AP838" s="206"/>
      <c r="AQ838" s="206"/>
      <c r="AR838" s="206"/>
      <c r="AS838" s="206"/>
      <c r="AT838" s="206"/>
      <c r="AU838" s="206"/>
      <c r="AV838" s="206"/>
      <c r="AW838" s="206"/>
      <c r="AX838" s="206"/>
      <c r="AY838" s="206"/>
      <c r="AZ838" s="206"/>
      <c r="BA838" s="206"/>
      <c r="BB838" s="206"/>
      <c r="BC838" s="206"/>
      <c r="BD838" s="206"/>
      <c r="BE838" s="206"/>
      <c r="BF838" s="206"/>
      <c r="BG838" s="206"/>
      <c r="BH838" s="206"/>
      <c r="BI838" s="206"/>
      <c r="BJ838" s="206"/>
      <c r="BK838" s="206"/>
      <c r="BL838" s="206"/>
      <c r="BM838" s="206"/>
      <c r="BN838" s="206"/>
      <c r="BO838" s="206"/>
      <c r="BP838" s="206"/>
      <c r="BQ838" s="206"/>
      <c r="BR838" s="206"/>
      <c r="BS838" s="206"/>
      <c r="BT838" s="206"/>
      <c r="BU838" s="206"/>
      <c r="BV838" s="206"/>
      <c r="BW838" s="206"/>
      <c r="BX838" s="206"/>
      <c r="BY838" s="206"/>
      <c r="BZ838" s="206"/>
      <c r="CA838" s="206"/>
      <c r="CB838" s="206"/>
      <c r="CC838" s="206"/>
      <c r="CD838" s="206"/>
      <c r="CE838" s="206"/>
      <c r="CF838" s="206"/>
      <c r="CG838" s="206"/>
      <c r="CH838" s="206"/>
      <c r="CI838" s="206"/>
      <c r="CJ838" s="206"/>
      <c r="CK838" s="206"/>
      <c r="CL838" s="206"/>
      <c r="CM838" s="206"/>
      <c r="CN838" s="206"/>
      <c r="CO838" s="206"/>
      <c r="CP838" s="206"/>
      <c r="CQ838" s="206"/>
      <c r="CR838" s="206"/>
      <c r="CS838" s="206"/>
      <c r="CT838" s="206"/>
      <c r="CU838" s="206"/>
      <c r="CV838" s="206"/>
      <c r="CW838" s="206"/>
      <c r="CX838" s="206"/>
      <c r="CY838" s="206"/>
      <c r="CZ838" s="206"/>
      <c r="DA838" s="206"/>
      <c r="DB838" s="206"/>
      <c r="DC838" s="206"/>
      <c r="DD838" s="206"/>
      <c r="DE838" s="206"/>
      <c r="DF838" s="206"/>
      <c r="DG838" s="206"/>
      <c r="DH838" s="206"/>
      <c r="DI838" s="206"/>
      <c r="DJ838" s="206"/>
      <c r="DK838" s="206"/>
      <c r="DL838" s="206"/>
      <c r="DM838" s="206"/>
      <c r="DN838" s="206"/>
      <c r="DO838" s="206"/>
      <c r="DP838" s="206"/>
      <c r="DQ838" s="206"/>
      <c r="DR838" s="206"/>
      <c r="DS838" s="206"/>
      <c r="DT838" s="206"/>
      <c r="DU838" s="206"/>
      <c r="DV838" s="206"/>
      <c r="DW838" s="206"/>
      <c r="DX838" s="206"/>
      <c r="DY838" s="206"/>
      <c r="DZ838" s="206"/>
      <c r="EA838" s="206"/>
      <c r="EB838" s="206"/>
      <c r="EC838" s="206"/>
      <c r="ED838" s="206"/>
      <c r="EE838" s="206"/>
      <c r="EF838" s="206"/>
      <c r="EG838" s="206"/>
      <c r="EH838" s="206"/>
      <c r="EI838" s="206"/>
      <c r="EJ838" s="206"/>
      <c r="EK838" s="206"/>
      <c r="EL838" s="206"/>
      <c r="EM838" s="206"/>
      <c r="EN838" s="206"/>
      <c r="EO838" s="206"/>
      <c r="EP838" s="206"/>
      <c r="EQ838" s="206"/>
      <c r="ER838" s="206"/>
      <c r="ES838" s="206"/>
      <c r="ET838" s="206"/>
      <c r="EU838" s="206"/>
      <c r="EV838" s="206"/>
      <c r="EW838" s="206"/>
      <c r="EX838" s="206"/>
      <c r="EY838" s="206"/>
      <c r="EZ838" s="206"/>
      <c r="FA838" s="206"/>
      <c r="FB838" s="206"/>
      <c r="FC838" s="206"/>
      <c r="FD838" s="206"/>
      <c r="FE838" s="206"/>
      <c r="FF838" s="206"/>
      <c r="FG838" s="206"/>
      <c r="FH838" s="206"/>
      <c r="FI838" s="206"/>
      <c r="FJ838" s="206"/>
      <c r="FK838" s="206"/>
      <c r="FL838" s="206"/>
      <c r="FM838" s="206"/>
      <c r="FN838" s="206"/>
      <c r="FO838" s="206"/>
      <c r="FP838" s="206"/>
      <c r="FQ838" s="206"/>
      <c r="FR838" s="206"/>
      <c r="FS838" s="206"/>
      <c r="FT838" s="206"/>
      <c r="FU838" s="206"/>
      <c r="FV838" s="206"/>
      <c r="FW838" s="206"/>
      <c r="FX838" s="206"/>
      <c r="FY838" s="206"/>
      <c r="FZ838" s="206"/>
      <c r="GA838" s="206"/>
      <c r="GB838" s="206"/>
      <c r="GC838" s="206"/>
      <c r="GD838" s="206"/>
      <c r="GE838" s="206"/>
      <c r="GF838" s="206"/>
      <c r="GG838" s="206"/>
      <c r="GH838" s="206"/>
      <c r="GI838" s="206"/>
      <c r="GJ838" s="206"/>
      <c r="GK838" s="206"/>
      <c r="GL838" s="206"/>
      <c r="GM838" s="206"/>
      <c r="GN838" s="206"/>
      <c r="GO838" s="206"/>
      <c r="GP838" s="206"/>
      <c r="GQ838" s="206"/>
      <c r="GR838" s="206"/>
      <c r="GS838" s="206"/>
      <c r="GT838" s="206"/>
      <c r="GU838" s="206"/>
      <c r="GV838" s="206"/>
      <c r="GW838" s="206"/>
      <c r="GX838" s="206"/>
      <c r="GY838" s="206"/>
      <c r="GZ838" s="206"/>
      <c r="HA838" s="206"/>
      <c r="HB838" s="206"/>
      <c r="HC838" s="206"/>
      <c r="HD838" s="206"/>
      <c r="HE838" s="206"/>
      <c r="HF838" s="206"/>
      <c r="HG838" s="206"/>
      <c r="HH838" s="206"/>
      <c r="HI838" s="206"/>
      <c r="HJ838" s="206"/>
      <c r="HK838" s="206"/>
      <c r="HL838" s="206"/>
      <c r="HM838" s="206"/>
      <c r="HN838" s="206"/>
      <c r="HO838" s="206"/>
      <c r="HP838" s="206"/>
    </row>
    <row r="839" spans="1:224" s="230" customFormat="1" ht="12.75" customHeight="1" x14ac:dyDescent="0.2">
      <c r="A839" s="206"/>
      <c r="B839" s="206"/>
      <c r="C839" s="206"/>
      <c r="D839" s="206"/>
      <c r="E839" s="206"/>
      <c r="F839" s="198"/>
      <c r="G839" s="198"/>
      <c r="H839" s="198"/>
      <c r="I839" s="209"/>
      <c r="J839" s="209"/>
      <c r="K839" s="187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31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6"/>
      <c r="AP839" s="206"/>
      <c r="AQ839" s="206"/>
      <c r="AR839" s="206"/>
      <c r="AS839" s="206"/>
      <c r="AT839" s="206"/>
      <c r="AU839" s="206"/>
      <c r="AV839" s="206"/>
      <c r="AW839" s="206"/>
      <c r="AX839" s="206"/>
      <c r="AY839" s="206"/>
      <c r="AZ839" s="206"/>
      <c r="BA839" s="206"/>
      <c r="BB839" s="206"/>
      <c r="BC839" s="206"/>
      <c r="BD839" s="206"/>
      <c r="BE839" s="206"/>
      <c r="BF839" s="206"/>
      <c r="BG839" s="206"/>
      <c r="BH839" s="206"/>
      <c r="BI839" s="206"/>
      <c r="BJ839" s="206"/>
      <c r="BK839" s="206"/>
      <c r="BL839" s="206"/>
      <c r="BM839" s="206"/>
      <c r="BN839" s="206"/>
      <c r="BO839" s="206"/>
      <c r="BP839" s="206"/>
      <c r="BQ839" s="206"/>
      <c r="BR839" s="206"/>
      <c r="BS839" s="206"/>
      <c r="BT839" s="206"/>
      <c r="BU839" s="206"/>
      <c r="BV839" s="206"/>
      <c r="BW839" s="206"/>
      <c r="BX839" s="206"/>
      <c r="BY839" s="206"/>
      <c r="BZ839" s="206"/>
      <c r="CA839" s="206"/>
      <c r="CB839" s="206"/>
      <c r="CC839" s="206"/>
      <c r="CD839" s="206"/>
      <c r="CE839" s="206"/>
      <c r="CF839" s="206"/>
      <c r="CG839" s="206"/>
      <c r="CH839" s="206"/>
      <c r="CI839" s="206"/>
      <c r="CJ839" s="206"/>
      <c r="CK839" s="206"/>
      <c r="CL839" s="206"/>
      <c r="CM839" s="206"/>
      <c r="CN839" s="206"/>
      <c r="CO839" s="206"/>
      <c r="CP839" s="206"/>
      <c r="CQ839" s="206"/>
      <c r="CR839" s="206"/>
      <c r="CS839" s="206"/>
      <c r="CT839" s="206"/>
      <c r="CU839" s="206"/>
      <c r="CV839" s="206"/>
      <c r="CW839" s="206"/>
      <c r="CX839" s="206"/>
      <c r="CY839" s="206"/>
      <c r="CZ839" s="206"/>
      <c r="DA839" s="206"/>
      <c r="DB839" s="206"/>
      <c r="DC839" s="206"/>
      <c r="DD839" s="206"/>
      <c r="DE839" s="206"/>
      <c r="DF839" s="206"/>
      <c r="DG839" s="206"/>
      <c r="DH839" s="206"/>
      <c r="DI839" s="206"/>
      <c r="DJ839" s="206"/>
      <c r="DK839" s="206"/>
      <c r="DL839" s="206"/>
      <c r="DM839" s="206"/>
      <c r="DN839" s="206"/>
      <c r="DO839" s="206"/>
      <c r="DP839" s="206"/>
      <c r="DQ839" s="206"/>
      <c r="DR839" s="206"/>
      <c r="DS839" s="206"/>
      <c r="DT839" s="206"/>
      <c r="DU839" s="206"/>
      <c r="DV839" s="206"/>
      <c r="DW839" s="206"/>
      <c r="DX839" s="206"/>
      <c r="DY839" s="206"/>
      <c r="DZ839" s="206"/>
      <c r="EA839" s="206"/>
      <c r="EB839" s="206"/>
      <c r="EC839" s="206"/>
      <c r="ED839" s="206"/>
      <c r="EE839" s="206"/>
      <c r="EF839" s="206"/>
      <c r="EG839" s="206"/>
      <c r="EH839" s="206"/>
      <c r="EI839" s="206"/>
      <c r="EJ839" s="206"/>
      <c r="EK839" s="206"/>
      <c r="EL839" s="206"/>
      <c r="EM839" s="206"/>
      <c r="EN839" s="206"/>
      <c r="EO839" s="206"/>
      <c r="EP839" s="206"/>
      <c r="EQ839" s="206"/>
      <c r="ER839" s="206"/>
      <c r="ES839" s="206"/>
      <c r="ET839" s="206"/>
      <c r="EU839" s="206"/>
      <c r="EV839" s="206"/>
      <c r="EW839" s="206"/>
      <c r="EX839" s="206"/>
      <c r="EY839" s="206"/>
      <c r="EZ839" s="206"/>
      <c r="FA839" s="206"/>
      <c r="FB839" s="206"/>
      <c r="FC839" s="206"/>
      <c r="FD839" s="206"/>
      <c r="FE839" s="206"/>
      <c r="FF839" s="206"/>
      <c r="FG839" s="206"/>
      <c r="FH839" s="206"/>
      <c r="FI839" s="206"/>
      <c r="FJ839" s="206"/>
      <c r="FK839" s="206"/>
      <c r="FL839" s="206"/>
      <c r="FM839" s="206"/>
      <c r="FN839" s="206"/>
      <c r="FO839" s="206"/>
      <c r="FP839" s="206"/>
      <c r="FQ839" s="206"/>
      <c r="FR839" s="206"/>
      <c r="FS839" s="206"/>
      <c r="FT839" s="206"/>
      <c r="FU839" s="206"/>
      <c r="FV839" s="206"/>
      <c r="FW839" s="206"/>
      <c r="FX839" s="206"/>
      <c r="FY839" s="206"/>
      <c r="FZ839" s="206"/>
      <c r="GA839" s="206"/>
      <c r="GB839" s="206"/>
      <c r="GC839" s="206"/>
      <c r="GD839" s="206"/>
      <c r="GE839" s="206"/>
      <c r="GF839" s="206"/>
      <c r="GG839" s="206"/>
      <c r="GH839" s="206"/>
      <c r="GI839" s="206"/>
      <c r="GJ839" s="206"/>
      <c r="GK839" s="206"/>
      <c r="GL839" s="206"/>
      <c r="GM839" s="206"/>
      <c r="GN839" s="206"/>
      <c r="GO839" s="206"/>
      <c r="GP839" s="206"/>
      <c r="GQ839" s="206"/>
      <c r="GR839" s="206"/>
      <c r="GS839" s="206"/>
      <c r="GT839" s="206"/>
      <c r="GU839" s="206"/>
      <c r="GV839" s="206"/>
      <c r="GW839" s="206"/>
      <c r="GX839" s="206"/>
      <c r="GY839" s="206"/>
      <c r="GZ839" s="206"/>
      <c r="HA839" s="206"/>
      <c r="HB839" s="206"/>
      <c r="HC839" s="206"/>
      <c r="HD839" s="206"/>
      <c r="HE839" s="206"/>
      <c r="HF839" s="206"/>
      <c r="HG839" s="206"/>
      <c r="HH839" s="206"/>
      <c r="HI839" s="206"/>
      <c r="HJ839" s="206"/>
      <c r="HK839" s="206"/>
      <c r="HL839" s="206"/>
      <c r="HM839" s="206"/>
      <c r="HN839" s="206"/>
      <c r="HO839" s="206"/>
      <c r="HP839" s="206"/>
    </row>
    <row r="840" spans="1:224" s="230" customFormat="1" ht="12.75" customHeight="1" x14ac:dyDescent="0.2">
      <c r="A840" s="206"/>
      <c r="B840" s="206"/>
      <c r="C840" s="206"/>
      <c r="D840" s="206"/>
      <c r="E840" s="206"/>
      <c r="F840" s="198"/>
      <c r="G840" s="198"/>
      <c r="H840" s="198"/>
      <c r="I840" s="209"/>
      <c r="J840" s="209"/>
      <c r="K840" s="187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31"/>
      <c r="Y840" s="206"/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06"/>
      <c r="AM840" s="206"/>
      <c r="AN840" s="206"/>
      <c r="AO840" s="206"/>
      <c r="AP840" s="206"/>
      <c r="AQ840" s="206"/>
      <c r="AR840" s="206"/>
      <c r="AS840" s="206"/>
      <c r="AT840" s="206"/>
      <c r="AU840" s="206"/>
      <c r="AV840" s="206"/>
      <c r="AW840" s="206"/>
      <c r="AX840" s="206"/>
      <c r="AY840" s="206"/>
      <c r="AZ840" s="206"/>
      <c r="BA840" s="206"/>
      <c r="BB840" s="206"/>
      <c r="BC840" s="206"/>
      <c r="BD840" s="206"/>
      <c r="BE840" s="206"/>
      <c r="BF840" s="206"/>
      <c r="BG840" s="206"/>
      <c r="BH840" s="206"/>
      <c r="BI840" s="206"/>
      <c r="BJ840" s="206"/>
      <c r="BK840" s="206"/>
      <c r="BL840" s="206"/>
      <c r="BM840" s="206"/>
      <c r="BN840" s="206"/>
      <c r="BO840" s="206"/>
      <c r="BP840" s="206"/>
      <c r="BQ840" s="206"/>
      <c r="BR840" s="206"/>
      <c r="BS840" s="206"/>
      <c r="BT840" s="206"/>
      <c r="BU840" s="206"/>
      <c r="BV840" s="206"/>
      <c r="BW840" s="206"/>
      <c r="BX840" s="206"/>
      <c r="BY840" s="206"/>
      <c r="BZ840" s="206"/>
      <c r="CA840" s="206"/>
      <c r="CB840" s="206"/>
      <c r="CC840" s="206"/>
      <c r="CD840" s="206"/>
      <c r="CE840" s="206"/>
      <c r="CF840" s="206"/>
      <c r="CG840" s="206"/>
      <c r="CH840" s="206"/>
      <c r="CI840" s="206"/>
      <c r="CJ840" s="206"/>
      <c r="CK840" s="206"/>
      <c r="CL840" s="206"/>
      <c r="CM840" s="206"/>
      <c r="CN840" s="206"/>
      <c r="CO840" s="206"/>
      <c r="CP840" s="206"/>
      <c r="CQ840" s="206"/>
      <c r="CR840" s="206"/>
      <c r="CS840" s="206"/>
      <c r="CT840" s="206"/>
      <c r="CU840" s="206"/>
      <c r="CV840" s="206"/>
      <c r="CW840" s="206"/>
      <c r="CX840" s="206"/>
      <c r="CY840" s="206"/>
      <c r="CZ840" s="206"/>
      <c r="DA840" s="206"/>
      <c r="DB840" s="206"/>
      <c r="DC840" s="206"/>
      <c r="DD840" s="206"/>
      <c r="DE840" s="206"/>
      <c r="DF840" s="206"/>
      <c r="DG840" s="206"/>
      <c r="DH840" s="206"/>
      <c r="DI840" s="206"/>
      <c r="DJ840" s="206"/>
      <c r="DK840" s="206"/>
      <c r="DL840" s="206"/>
      <c r="DM840" s="206"/>
      <c r="DN840" s="206"/>
      <c r="DO840" s="206"/>
      <c r="DP840" s="206"/>
      <c r="DQ840" s="206"/>
      <c r="DR840" s="206"/>
      <c r="DS840" s="206"/>
      <c r="DT840" s="206"/>
      <c r="DU840" s="206"/>
      <c r="DV840" s="206"/>
      <c r="DW840" s="206"/>
      <c r="DX840" s="206"/>
      <c r="DY840" s="206"/>
      <c r="DZ840" s="206"/>
      <c r="EA840" s="206"/>
      <c r="EB840" s="206"/>
      <c r="EC840" s="206"/>
      <c r="ED840" s="206"/>
      <c r="EE840" s="206"/>
      <c r="EF840" s="206"/>
      <c r="EG840" s="206"/>
      <c r="EH840" s="206"/>
      <c r="EI840" s="206"/>
      <c r="EJ840" s="206"/>
      <c r="EK840" s="206"/>
      <c r="EL840" s="206"/>
      <c r="EM840" s="206"/>
      <c r="EN840" s="206"/>
      <c r="EO840" s="206"/>
      <c r="EP840" s="206"/>
      <c r="EQ840" s="206"/>
      <c r="ER840" s="206"/>
      <c r="ES840" s="206"/>
      <c r="ET840" s="206"/>
      <c r="EU840" s="206"/>
      <c r="EV840" s="206"/>
      <c r="EW840" s="206"/>
      <c r="EX840" s="206"/>
      <c r="EY840" s="206"/>
      <c r="EZ840" s="206"/>
      <c r="FA840" s="206"/>
      <c r="FB840" s="206"/>
      <c r="FC840" s="206"/>
      <c r="FD840" s="206"/>
      <c r="FE840" s="206"/>
      <c r="FF840" s="206"/>
      <c r="FG840" s="206"/>
      <c r="FH840" s="206"/>
      <c r="FI840" s="206"/>
      <c r="FJ840" s="206"/>
      <c r="FK840" s="206"/>
      <c r="FL840" s="206"/>
      <c r="FM840" s="206"/>
      <c r="FN840" s="206"/>
      <c r="FO840" s="206"/>
      <c r="FP840" s="206"/>
      <c r="FQ840" s="206"/>
      <c r="FR840" s="206"/>
      <c r="FS840" s="206"/>
      <c r="FT840" s="206"/>
      <c r="FU840" s="206"/>
      <c r="FV840" s="206"/>
      <c r="FW840" s="206"/>
      <c r="FX840" s="206"/>
      <c r="FY840" s="206"/>
      <c r="FZ840" s="206"/>
      <c r="GA840" s="206"/>
      <c r="GB840" s="206"/>
      <c r="GC840" s="206"/>
      <c r="GD840" s="206"/>
      <c r="GE840" s="206"/>
      <c r="GF840" s="206"/>
      <c r="GG840" s="206"/>
      <c r="GH840" s="206"/>
      <c r="GI840" s="206"/>
      <c r="GJ840" s="206"/>
      <c r="GK840" s="206"/>
      <c r="GL840" s="206"/>
      <c r="GM840" s="206"/>
      <c r="GN840" s="206"/>
      <c r="GO840" s="206"/>
      <c r="GP840" s="206"/>
      <c r="GQ840" s="206"/>
      <c r="GR840" s="206"/>
      <c r="GS840" s="206"/>
      <c r="GT840" s="206"/>
      <c r="GU840" s="206"/>
      <c r="GV840" s="206"/>
      <c r="GW840" s="206"/>
      <c r="GX840" s="206"/>
      <c r="GY840" s="206"/>
      <c r="GZ840" s="206"/>
      <c r="HA840" s="206"/>
      <c r="HB840" s="206"/>
      <c r="HC840" s="206"/>
      <c r="HD840" s="206"/>
      <c r="HE840" s="206"/>
      <c r="HF840" s="206"/>
      <c r="HG840" s="206"/>
      <c r="HH840" s="206"/>
      <c r="HI840" s="206"/>
      <c r="HJ840" s="206"/>
      <c r="HK840" s="206"/>
      <c r="HL840" s="206"/>
      <c r="HM840" s="206"/>
      <c r="HN840" s="206"/>
      <c r="HO840" s="206"/>
      <c r="HP840" s="206"/>
    </row>
    <row r="841" spans="1:224" s="230" customFormat="1" ht="12.75" customHeight="1" x14ac:dyDescent="0.2">
      <c r="A841" s="206"/>
      <c r="B841" s="206"/>
      <c r="C841" s="206"/>
      <c r="D841" s="206"/>
      <c r="E841" s="206"/>
      <c r="F841" s="198"/>
      <c r="G841" s="198"/>
      <c r="H841" s="198"/>
      <c r="I841" s="209"/>
      <c r="J841" s="209"/>
      <c r="K841" s="187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31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  <c r="BI841" s="206"/>
      <c r="BJ841" s="206"/>
      <c r="BK841" s="206"/>
      <c r="BL841" s="206"/>
      <c r="BM841" s="206"/>
      <c r="BN841" s="206"/>
      <c r="BO841" s="206"/>
      <c r="BP841" s="206"/>
      <c r="BQ841" s="206"/>
      <c r="BR841" s="206"/>
      <c r="BS841" s="206"/>
      <c r="BT841" s="206"/>
      <c r="BU841" s="206"/>
      <c r="BV841" s="206"/>
      <c r="BW841" s="206"/>
      <c r="BX841" s="206"/>
      <c r="BY841" s="206"/>
      <c r="BZ841" s="206"/>
      <c r="CA841" s="206"/>
      <c r="CB841" s="206"/>
      <c r="CC841" s="206"/>
      <c r="CD841" s="206"/>
      <c r="CE841" s="206"/>
      <c r="CF841" s="206"/>
      <c r="CG841" s="206"/>
      <c r="CH841" s="206"/>
      <c r="CI841" s="206"/>
      <c r="CJ841" s="206"/>
      <c r="CK841" s="206"/>
      <c r="CL841" s="206"/>
      <c r="CM841" s="206"/>
      <c r="CN841" s="206"/>
      <c r="CO841" s="206"/>
      <c r="CP841" s="206"/>
      <c r="CQ841" s="206"/>
      <c r="CR841" s="206"/>
      <c r="CS841" s="206"/>
      <c r="CT841" s="206"/>
      <c r="CU841" s="206"/>
      <c r="CV841" s="206"/>
      <c r="CW841" s="206"/>
      <c r="CX841" s="206"/>
      <c r="CY841" s="206"/>
      <c r="CZ841" s="206"/>
      <c r="DA841" s="206"/>
      <c r="DB841" s="206"/>
      <c r="DC841" s="206"/>
      <c r="DD841" s="206"/>
      <c r="DE841" s="206"/>
      <c r="DF841" s="206"/>
      <c r="DG841" s="206"/>
      <c r="DH841" s="206"/>
      <c r="DI841" s="206"/>
      <c r="DJ841" s="206"/>
      <c r="DK841" s="206"/>
      <c r="DL841" s="206"/>
      <c r="DM841" s="206"/>
      <c r="DN841" s="206"/>
      <c r="DO841" s="206"/>
      <c r="DP841" s="206"/>
      <c r="DQ841" s="206"/>
      <c r="DR841" s="206"/>
      <c r="DS841" s="206"/>
      <c r="DT841" s="206"/>
      <c r="DU841" s="206"/>
      <c r="DV841" s="206"/>
      <c r="DW841" s="206"/>
      <c r="DX841" s="206"/>
      <c r="DY841" s="206"/>
      <c r="DZ841" s="206"/>
      <c r="EA841" s="206"/>
      <c r="EB841" s="206"/>
      <c r="EC841" s="206"/>
      <c r="ED841" s="206"/>
      <c r="EE841" s="206"/>
      <c r="EF841" s="206"/>
      <c r="EG841" s="206"/>
      <c r="EH841" s="206"/>
      <c r="EI841" s="206"/>
      <c r="EJ841" s="206"/>
      <c r="EK841" s="206"/>
      <c r="EL841" s="206"/>
      <c r="EM841" s="206"/>
      <c r="EN841" s="206"/>
      <c r="EO841" s="206"/>
      <c r="EP841" s="206"/>
      <c r="EQ841" s="206"/>
      <c r="ER841" s="206"/>
      <c r="ES841" s="206"/>
      <c r="ET841" s="206"/>
      <c r="EU841" s="206"/>
      <c r="EV841" s="206"/>
      <c r="EW841" s="206"/>
      <c r="EX841" s="206"/>
      <c r="EY841" s="206"/>
      <c r="EZ841" s="206"/>
      <c r="FA841" s="206"/>
      <c r="FB841" s="206"/>
      <c r="FC841" s="206"/>
      <c r="FD841" s="206"/>
      <c r="FE841" s="206"/>
      <c r="FF841" s="206"/>
      <c r="FG841" s="206"/>
      <c r="FH841" s="206"/>
      <c r="FI841" s="206"/>
      <c r="FJ841" s="206"/>
      <c r="FK841" s="206"/>
      <c r="FL841" s="206"/>
      <c r="FM841" s="206"/>
      <c r="FN841" s="206"/>
      <c r="FO841" s="206"/>
      <c r="FP841" s="206"/>
      <c r="FQ841" s="206"/>
      <c r="FR841" s="206"/>
      <c r="FS841" s="206"/>
      <c r="FT841" s="206"/>
      <c r="FU841" s="206"/>
      <c r="FV841" s="206"/>
      <c r="FW841" s="206"/>
      <c r="FX841" s="206"/>
      <c r="FY841" s="206"/>
      <c r="FZ841" s="206"/>
      <c r="GA841" s="206"/>
      <c r="GB841" s="206"/>
      <c r="GC841" s="206"/>
      <c r="GD841" s="206"/>
      <c r="GE841" s="206"/>
      <c r="GF841" s="206"/>
      <c r="GG841" s="206"/>
      <c r="GH841" s="206"/>
      <c r="GI841" s="206"/>
      <c r="GJ841" s="206"/>
      <c r="GK841" s="206"/>
      <c r="GL841" s="206"/>
      <c r="GM841" s="206"/>
      <c r="GN841" s="206"/>
      <c r="GO841" s="206"/>
      <c r="GP841" s="206"/>
      <c r="GQ841" s="206"/>
      <c r="GR841" s="206"/>
      <c r="GS841" s="206"/>
      <c r="GT841" s="206"/>
      <c r="GU841" s="206"/>
      <c r="GV841" s="206"/>
      <c r="GW841" s="206"/>
      <c r="GX841" s="206"/>
      <c r="GY841" s="206"/>
      <c r="GZ841" s="206"/>
      <c r="HA841" s="206"/>
      <c r="HB841" s="206"/>
      <c r="HC841" s="206"/>
      <c r="HD841" s="206"/>
      <c r="HE841" s="206"/>
      <c r="HF841" s="206"/>
      <c r="HG841" s="206"/>
      <c r="HH841" s="206"/>
      <c r="HI841" s="206"/>
      <c r="HJ841" s="206"/>
      <c r="HK841" s="206"/>
      <c r="HL841" s="206"/>
      <c r="HM841" s="206"/>
      <c r="HN841" s="206"/>
      <c r="HO841" s="206"/>
      <c r="HP841" s="206"/>
    </row>
    <row r="842" spans="1:224" s="230" customFormat="1" ht="12.75" customHeight="1" x14ac:dyDescent="0.2">
      <c r="A842" s="206"/>
      <c r="B842" s="206"/>
      <c r="C842" s="206"/>
      <c r="D842" s="206"/>
      <c r="E842" s="206"/>
      <c r="F842" s="198"/>
      <c r="G842" s="198"/>
      <c r="H842" s="198"/>
      <c r="I842" s="209"/>
      <c r="J842" s="209"/>
      <c r="K842" s="187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31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  <c r="BI842" s="206"/>
      <c r="BJ842" s="206"/>
      <c r="BK842" s="206"/>
      <c r="BL842" s="206"/>
      <c r="BM842" s="206"/>
      <c r="BN842" s="206"/>
      <c r="BO842" s="206"/>
      <c r="BP842" s="206"/>
      <c r="BQ842" s="206"/>
      <c r="BR842" s="206"/>
      <c r="BS842" s="206"/>
      <c r="BT842" s="206"/>
      <c r="BU842" s="206"/>
      <c r="BV842" s="206"/>
      <c r="BW842" s="206"/>
      <c r="BX842" s="206"/>
      <c r="BY842" s="206"/>
      <c r="BZ842" s="206"/>
      <c r="CA842" s="206"/>
      <c r="CB842" s="206"/>
      <c r="CC842" s="206"/>
      <c r="CD842" s="206"/>
      <c r="CE842" s="206"/>
      <c r="CF842" s="206"/>
      <c r="CG842" s="206"/>
      <c r="CH842" s="206"/>
      <c r="CI842" s="206"/>
      <c r="CJ842" s="206"/>
      <c r="CK842" s="206"/>
      <c r="CL842" s="206"/>
      <c r="CM842" s="206"/>
      <c r="CN842" s="206"/>
      <c r="CO842" s="206"/>
      <c r="CP842" s="206"/>
      <c r="CQ842" s="206"/>
      <c r="CR842" s="206"/>
      <c r="CS842" s="206"/>
      <c r="CT842" s="206"/>
      <c r="CU842" s="206"/>
      <c r="CV842" s="206"/>
      <c r="CW842" s="206"/>
      <c r="CX842" s="206"/>
      <c r="CY842" s="206"/>
      <c r="CZ842" s="206"/>
      <c r="DA842" s="206"/>
      <c r="DB842" s="206"/>
      <c r="DC842" s="206"/>
      <c r="DD842" s="206"/>
      <c r="DE842" s="206"/>
      <c r="DF842" s="206"/>
      <c r="DG842" s="206"/>
      <c r="DH842" s="206"/>
      <c r="DI842" s="206"/>
      <c r="DJ842" s="206"/>
      <c r="DK842" s="206"/>
      <c r="DL842" s="206"/>
      <c r="DM842" s="206"/>
      <c r="DN842" s="206"/>
      <c r="DO842" s="206"/>
      <c r="DP842" s="206"/>
      <c r="DQ842" s="206"/>
      <c r="DR842" s="206"/>
      <c r="DS842" s="206"/>
      <c r="DT842" s="206"/>
      <c r="DU842" s="206"/>
      <c r="DV842" s="206"/>
      <c r="DW842" s="206"/>
      <c r="DX842" s="206"/>
      <c r="DY842" s="206"/>
      <c r="DZ842" s="206"/>
      <c r="EA842" s="206"/>
      <c r="EB842" s="206"/>
      <c r="EC842" s="206"/>
      <c r="ED842" s="206"/>
      <c r="EE842" s="206"/>
      <c r="EF842" s="206"/>
      <c r="EG842" s="206"/>
      <c r="EH842" s="206"/>
      <c r="EI842" s="206"/>
      <c r="EJ842" s="206"/>
      <c r="EK842" s="206"/>
      <c r="EL842" s="206"/>
      <c r="EM842" s="206"/>
      <c r="EN842" s="206"/>
      <c r="EO842" s="206"/>
      <c r="EP842" s="206"/>
      <c r="EQ842" s="206"/>
      <c r="ER842" s="206"/>
      <c r="ES842" s="206"/>
      <c r="ET842" s="206"/>
      <c r="EU842" s="206"/>
      <c r="EV842" s="206"/>
      <c r="EW842" s="206"/>
      <c r="EX842" s="206"/>
      <c r="EY842" s="206"/>
      <c r="EZ842" s="206"/>
      <c r="FA842" s="206"/>
      <c r="FB842" s="206"/>
      <c r="FC842" s="206"/>
      <c r="FD842" s="206"/>
      <c r="FE842" s="206"/>
      <c r="FF842" s="206"/>
      <c r="FG842" s="206"/>
      <c r="FH842" s="206"/>
      <c r="FI842" s="206"/>
      <c r="FJ842" s="206"/>
      <c r="FK842" s="206"/>
      <c r="FL842" s="206"/>
      <c r="FM842" s="206"/>
      <c r="FN842" s="206"/>
      <c r="FO842" s="206"/>
      <c r="FP842" s="206"/>
      <c r="FQ842" s="206"/>
      <c r="FR842" s="206"/>
      <c r="FS842" s="206"/>
      <c r="FT842" s="206"/>
      <c r="FU842" s="206"/>
      <c r="FV842" s="206"/>
      <c r="FW842" s="206"/>
      <c r="FX842" s="206"/>
      <c r="FY842" s="206"/>
      <c r="FZ842" s="206"/>
      <c r="GA842" s="206"/>
      <c r="GB842" s="206"/>
      <c r="GC842" s="206"/>
      <c r="GD842" s="206"/>
      <c r="GE842" s="206"/>
      <c r="GF842" s="206"/>
      <c r="GG842" s="206"/>
      <c r="GH842" s="206"/>
      <c r="GI842" s="206"/>
      <c r="GJ842" s="206"/>
      <c r="GK842" s="206"/>
      <c r="GL842" s="206"/>
      <c r="GM842" s="206"/>
      <c r="GN842" s="206"/>
      <c r="GO842" s="206"/>
      <c r="GP842" s="206"/>
      <c r="GQ842" s="206"/>
      <c r="GR842" s="206"/>
      <c r="GS842" s="206"/>
      <c r="GT842" s="206"/>
      <c r="GU842" s="206"/>
      <c r="GV842" s="206"/>
      <c r="GW842" s="206"/>
      <c r="GX842" s="206"/>
      <c r="GY842" s="206"/>
      <c r="GZ842" s="206"/>
      <c r="HA842" s="206"/>
      <c r="HB842" s="206"/>
      <c r="HC842" s="206"/>
      <c r="HD842" s="206"/>
      <c r="HE842" s="206"/>
      <c r="HF842" s="206"/>
      <c r="HG842" s="206"/>
      <c r="HH842" s="206"/>
      <c r="HI842" s="206"/>
      <c r="HJ842" s="206"/>
      <c r="HK842" s="206"/>
      <c r="HL842" s="206"/>
      <c r="HM842" s="206"/>
      <c r="HN842" s="206"/>
      <c r="HO842" s="206"/>
      <c r="HP842" s="206"/>
    </row>
    <row r="843" spans="1:224" s="230" customFormat="1" ht="12.75" customHeight="1" x14ac:dyDescent="0.2">
      <c r="A843" s="206"/>
      <c r="B843" s="206"/>
      <c r="C843" s="206"/>
      <c r="D843" s="206"/>
      <c r="E843" s="206"/>
      <c r="F843" s="198"/>
      <c r="G843" s="198"/>
      <c r="H843" s="198"/>
      <c r="I843" s="209"/>
      <c r="J843" s="209"/>
      <c r="K843" s="187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31"/>
      <c r="Y843" s="206"/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06"/>
      <c r="AM843" s="206"/>
      <c r="AN843" s="206"/>
      <c r="AO843" s="206"/>
      <c r="AP843" s="206"/>
      <c r="AQ843" s="206"/>
      <c r="AR843" s="206"/>
      <c r="AS843" s="206"/>
      <c r="AT843" s="206"/>
      <c r="AU843" s="206"/>
      <c r="AV843" s="206"/>
      <c r="AW843" s="206"/>
      <c r="AX843" s="206"/>
      <c r="AY843" s="206"/>
      <c r="AZ843" s="206"/>
      <c r="BA843" s="206"/>
      <c r="BB843" s="206"/>
      <c r="BC843" s="206"/>
      <c r="BD843" s="206"/>
      <c r="BE843" s="206"/>
      <c r="BF843" s="206"/>
      <c r="BG843" s="206"/>
      <c r="BH843" s="206"/>
      <c r="BI843" s="206"/>
      <c r="BJ843" s="206"/>
      <c r="BK843" s="206"/>
      <c r="BL843" s="206"/>
      <c r="BM843" s="206"/>
      <c r="BN843" s="206"/>
      <c r="BO843" s="206"/>
      <c r="BP843" s="206"/>
      <c r="BQ843" s="206"/>
      <c r="BR843" s="206"/>
      <c r="BS843" s="206"/>
      <c r="BT843" s="206"/>
      <c r="BU843" s="206"/>
      <c r="BV843" s="206"/>
      <c r="BW843" s="206"/>
      <c r="BX843" s="206"/>
      <c r="BY843" s="206"/>
      <c r="BZ843" s="206"/>
      <c r="CA843" s="206"/>
      <c r="CB843" s="206"/>
      <c r="CC843" s="206"/>
      <c r="CD843" s="206"/>
      <c r="CE843" s="206"/>
      <c r="CF843" s="206"/>
      <c r="CG843" s="206"/>
      <c r="CH843" s="206"/>
      <c r="CI843" s="206"/>
      <c r="CJ843" s="206"/>
      <c r="CK843" s="206"/>
      <c r="CL843" s="206"/>
      <c r="CM843" s="206"/>
      <c r="CN843" s="206"/>
      <c r="CO843" s="206"/>
      <c r="CP843" s="206"/>
      <c r="CQ843" s="206"/>
      <c r="CR843" s="206"/>
      <c r="CS843" s="206"/>
      <c r="CT843" s="206"/>
      <c r="CU843" s="206"/>
      <c r="CV843" s="206"/>
      <c r="CW843" s="206"/>
      <c r="CX843" s="206"/>
      <c r="CY843" s="206"/>
      <c r="CZ843" s="206"/>
      <c r="DA843" s="206"/>
      <c r="DB843" s="206"/>
      <c r="DC843" s="206"/>
      <c r="DD843" s="206"/>
      <c r="DE843" s="206"/>
      <c r="DF843" s="206"/>
      <c r="DG843" s="206"/>
      <c r="DH843" s="206"/>
      <c r="DI843" s="206"/>
      <c r="DJ843" s="206"/>
      <c r="DK843" s="206"/>
      <c r="DL843" s="206"/>
      <c r="DM843" s="206"/>
      <c r="DN843" s="206"/>
      <c r="DO843" s="206"/>
      <c r="DP843" s="206"/>
      <c r="DQ843" s="206"/>
      <c r="DR843" s="206"/>
      <c r="DS843" s="206"/>
      <c r="DT843" s="206"/>
      <c r="DU843" s="206"/>
      <c r="DV843" s="206"/>
      <c r="DW843" s="206"/>
      <c r="DX843" s="206"/>
      <c r="DY843" s="206"/>
      <c r="DZ843" s="206"/>
      <c r="EA843" s="206"/>
      <c r="EB843" s="206"/>
      <c r="EC843" s="206"/>
      <c r="ED843" s="206"/>
      <c r="EE843" s="206"/>
      <c r="EF843" s="206"/>
      <c r="EG843" s="206"/>
      <c r="EH843" s="206"/>
      <c r="EI843" s="206"/>
      <c r="EJ843" s="206"/>
      <c r="EK843" s="206"/>
      <c r="EL843" s="206"/>
      <c r="EM843" s="206"/>
      <c r="EN843" s="206"/>
      <c r="EO843" s="206"/>
      <c r="EP843" s="206"/>
      <c r="EQ843" s="206"/>
      <c r="ER843" s="206"/>
      <c r="ES843" s="206"/>
      <c r="ET843" s="206"/>
      <c r="EU843" s="206"/>
      <c r="EV843" s="206"/>
      <c r="EW843" s="206"/>
      <c r="EX843" s="206"/>
      <c r="EY843" s="206"/>
      <c r="EZ843" s="206"/>
      <c r="FA843" s="206"/>
      <c r="FB843" s="206"/>
      <c r="FC843" s="206"/>
      <c r="FD843" s="206"/>
      <c r="FE843" s="206"/>
      <c r="FF843" s="206"/>
      <c r="FG843" s="206"/>
      <c r="FH843" s="206"/>
      <c r="FI843" s="206"/>
      <c r="FJ843" s="206"/>
      <c r="FK843" s="206"/>
      <c r="FL843" s="206"/>
      <c r="FM843" s="206"/>
      <c r="FN843" s="206"/>
      <c r="FO843" s="206"/>
      <c r="FP843" s="206"/>
      <c r="FQ843" s="206"/>
      <c r="FR843" s="206"/>
      <c r="FS843" s="206"/>
      <c r="FT843" s="206"/>
      <c r="FU843" s="206"/>
      <c r="FV843" s="206"/>
      <c r="FW843" s="206"/>
      <c r="FX843" s="206"/>
      <c r="FY843" s="206"/>
      <c r="FZ843" s="206"/>
      <c r="GA843" s="206"/>
      <c r="GB843" s="206"/>
      <c r="GC843" s="206"/>
      <c r="GD843" s="206"/>
      <c r="GE843" s="206"/>
      <c r="GF843" s="206"/>
      <c r="GG843" s="206"/>
      <c r="GH843" s="206"/>
      <c r="GI843" s="206"/>
      <c r="GJ843" s="206"/>
      <c r="GK843" s="206"/>
      <c r="GL843" s="206"/>
      <c r="GM843" s="206"/>
      <c r="GN843" s="206"/>
      <c r="GO843" s="206"/>
      <c r="GP843" s="206"/>
      <c r="GQ843" s="206"/>
      <c r="GR843" s="206"/>
      <c r="GS843" s="206"/>
      <c r="GT843" s="206"/>
      <c r="GU843" s="206"/>
      <c r="GV843" s="206"/>
      <c r="GW843" s="206"/>
      <c r="GX843" s="206"/>
      <c r="GY843" s="206"/>
      <c r="GZ843" s="206"/>
      <c r="HA843" s="206"/>
      <c r="HB843" s="206"/>
      <c r="HC843" s="206"/>
      <c r="HD843" s="206"/>
      <c r="HE843" s="206"/>
      <c r="HF843" s="206"/>
      <c r="HG843" s="206"/>
      <c r="HH843" s="206"/>
      <c r="HI843" s="206"/>
      <c r="HJ843" s="206"/>
      <c r="HK843" s="206"/>
      <c r="HL843" s="206"/>
      <c r="HM843" s="206"/>
      <c r="HN843" s="206"/>
      <c r="HO843" s="206"/>
      <c r="HP843" s="206"/>
    </row>
    <row r="844" spans="1:224" s="230" customFormat="1" ht="12.75" customHeight="1" x14ac:dyDescent="0.2">
      <c r="A844" s="206"/>
      <c r="B844" s="206"/>
      <c r="C844" s="206"/>
      <c r="D844" s="206"/>
      <c r="E844" s="206"/>
      <c r="F844" s="198"/>
      <c r="G844" s="198"/>
      <c r="H844" s="198"/>
      <c r="I844" s="209"/>
      <c r="J844" s="209"/>
      <c r="K844" s="187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31"/>
      <c r="Y844" s="206"/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06"/>
      <c r="AM844" s="206"/>
      <c r="AN844" s="206"/>
      <c r="AO844" s="206"/>
      <c r="AP844" s="206"/>
      <c r="AQ844" s="206"/>
      <c r="AR844" s="206"/>
      <c r="AS844" s="206"/>
      <c r="AT844" s="206"/>
      <c r="AU844" s="206"/>
      <c r="AV844" s="206"/>
      <c r="AW844" s="206"/>
      <c r="AX844" s="206"/>
      <c r="AY844" s="206"/>
      <c r="AZ844" s="206"/>
      <c r="BA844" s="206"/>
      <c r="BB844" s="206"/>
      <c r="BC844" s="206"/>
      <c r="BD844" s="206"/>
      <c r="BE844" s="206"/>
      <c r="BF844" s="206"/>
      <c r="BG844" s="206"/>
      <c r="BH844" s="206"/>
      <c r="BI844" s="206"/>
      <c r="BJ844" s="206"/>
      <c r="BK844" s="206"/>
      <c r="BL844" s="206"/>
      <c r="BM844" s="206"/>
      <c r="BN844" s="206"/>
      <c r="BO844" s="206"/>
      <c r="BP844" s="206"/>
      <c r="BQ844" s="206"/>
      <c r="BR844" s="206"/>
      <c r="BS844" s="206"/>
      <c r="BT844" s="206"/>
      <c r="BU844" s="206"/>
      <c r="BV844" s="206"/>
      <c r="BW844" s="206"/>
      <c r="BX844" s="206"/>
      <c r="BY844" s="206"/>
      <c r="BZ844" s="206"/>
      <c r="CA844" s="206"/>
      <c r="CB844" s="206"/>
      <c r="CC844" s="206"/>
      <c r="CD844" s="206"/>
      <c r="CE844" s="206"/>
      <c r="CF844" s="206"/>
      <c r="CG844" s="206"/>
      <c r="CH844" s="206"/>
      <c r="CI844" s="206"/>
      <c r="CJ844" s="206"/>
      <c r="CK844" s="206"/>
      <c r="CL844" s="206"/>
      <c r="CM844" s="206"/>
      <c r="CN844" s="206"/>
      <c r="CO844" s="206"/>
      <c r="CP844" s="206"/>
      <c r="CQ844" s="206"/>
      <c r="CR844" s="206"/>
      <c r="CS844" s="206"/>
      <c r="CT844" s="206"/>
      <c r="CU844" s="206"/>
      <c r="CV844" s="206"/>
      <c r="CW844" s="206"/>
      <c r="CX844" s="206"/>
      <c r="CY844" s="206"/>
      <c r="CZ844" s="206"/>
      <c r="DA844" s="206"/>
      <c r="DB844" s="206"/>
      <c r="DC844" s="206"/>
      <c r="DD844" s="206"/>
      <c r="DE844" s="206"/>
      <c r="DF844" s="206"/>
      <c r="DG844" s="206"/>
      <c r="DH844" s="206"/>
      <c r="DI844" s="206"/>
      <c r="DJ844" s="206"/>
      <c r="DK844" s="206"/>
      <c r="DL844" s="206"/>
      <c r="DM844" s="206"/>
      <c r="DN844" s="206"/>
      <c r="DO844" s="206"/>
      <c r="DP844" s="206"/>
      <c r="DQ844" s="206"/>
      <c r="DR844" s="206"/>
      <c r="DS844" s="206"/>
      <c r="DT844" s="206"/>
      <c r="DU844" s="206"/>
      <c r="DV844" s="206"/>
      <c r="DW844" s="206"/>
      <c r="DX844" s="206"/>
      <c r="DY844" s="206"/>
      <c r="DZ844" s="206"/>
      <c r="EA844" s="206"/>
      <c r="EB844" s="206"/>
      <c r="EC844" s="206"/>
      <c r="ED844" s="206"/>
      <c r="EE844" s="206"/>
      <c r="EF844" s="206"/>
      <c r="EG844" s="206"/>
      <c r="EH844" s="206"/>
      <c r="EI844" s="206"/>
      <c r="EJ844" s="206"/>
      <c r="EK844" s="206"/>
      <c r="EL844" s="206"/>
      <c r="EM844" s="206"/>
      <c r="EN844" s="206"/>
      <c r="EO844" s="206"/>
      <c r="EP844" s="206"/>
      <c r="EQ844" s="206"/>
      <c r="ER844" s="206"/>
      <c r="ES844" s="206"/>
      <c r="ET844" s="206"/>
      <c r="EU844" s="206"/>
      <c r="EV844" s="206"/>
      <c r="EW844" s="206"/>
      <c r="EX844" s="206"/>
      <c r="EY844" s="206"/>
      <c r="EZ844" s="206"/>
      <c r="FA844" s="206"/>
      <c r="FB844" s="206"/>
      <c r="FC844" s="206"/>
      <c r="FD844" s="206"/>
      <c r="FE844" s="206"/>
      <c r="FF844" s="206"/>
      <c r="FG844" s="206"/>
      <c r="FH844" s="206"/>
      <c r="FI844" s="206"/>
      <c r="FJ844" s="206"/>
      <c r="FK844" s="206"/>
      <c r="FL844" s="206"/>
      <c r="FM844" s="206"/>
      <c r="FN844" s="206"/>
      <c r="FO844" s="206"/>
      <c r="FP844" s="206"/>
      <c r="FQ844" s="206"/>
      <c r="FR844" s="206"/>
      <c r="FS844" s="206"/>
      <c r="FT844" s="206"/>
      <c r="FU844" s="206"/>
      <c r="FV844" s="206"/>
      <c r="FW844" s="206"/>
      <c r="FX844" s="206"/>
      <c r="FY844" s="206"/>
      <c r="FZ844" s="206"/>
      <c r="GA844" s="206"/>
      <c r="GB844" s="206"/>
      <c r="GC844" s="206"/>
      <c r="GD844" s="206"/>
      <c r="GE844" s="206"/>
      <c r="GF844" s="206"/>
      <c r="GG844" s="206"/>
      <c r="GH844" s="206"/>
      <c r="GI844" s="206"/>
      <c r="GJ844" s="206"/>
      <c r="GK844" s="206"/>
      <c r="GL844" s="206"/>
      <c r="GM844" s="206"/>
      <c r="GN844" s="206"/>
      <c r="GO844" s="206"/>
      <c r="GP844" s="206"/>
      <c r="GQ844" s="206"/>
      <c r="GR844" s="206"/>
      <c r="GS844" s="206"/>
      <c r="GT844" s="206"/>
      <c r="GU844" s="206"/>
      <c r="GV844" s="206"/>
      <c r="GW844" s="206"/>
      <c r="GX844" s="206"/>
      <c r="GY844" s="206"/>
      <c r="GZ844" s="206"/>
      <c r="HA844" s="206"/>
      <c r="HB844" s="206"/>
      <c r="HC844" s="206"/>
      <c r="HD844" s="206"/>
      <c r="HE844" s="206"/>
      <c r="HF844" s="206"/>
      <c r="HG844" s="206"/>
      <c r="HH844" s="206"/>
      <c r="HI844" s="206"/>
      <c r="HJ844" s="206"/>
      <c r="HK844" s="206"/>
      <c r="HL844" s="206"/>
      <c r="HM844" s="206"/>
      <c r="HN844" s="206"/>
      <c r="HO844" s="206"/>
      <c r="HP844" s="206"/>
    </row>
    <row r="845" spans="1:224" s="230" customFormat="1" ht="12.75" customHeight="1" x14ac:dyDescent="0.2">
      <c r="A845" s="206"/>
      <c r="B845" s="206"/>
      <c r="C845" s="206"/>
      <c r="D845" s="206"/>
      <c r="E845" s="206"/>
      <c r="F845" s="198"/>
      <c r="G845" s="198"/>
      <c r="H845" s="198"/>
      <c r="I845" s="209"/>
      <c r="J845" s="209"/>
      <c r="K845" s="187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31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/>
      <c r="AN845" s="206"/>
      <c r="AO845" s="206"/>
      <c r="AP845" s="206"/>
      <c r="AQ845" s="206"/>
      <c r="AR845" s="206"/>
      <c r="AS845" s="206"/>
      <c r="AT845" s="206"/>
      <c r="AU845" s="206"/>
      <c r="AV845" s="206"/>
      <c r="AW845" s="206"/>
      <c r="AX845" s="206"/>
      <c r="AY845" s="206"/>
      <c r="AZ845" s="206"/>
      <c r="BA845" s="206"/>
      <c r="BB845" s="206"/>
      <c r="BC845" s="206"/>
      <c r="BD845" s="206"/>
      <c r="BE845" s="206"/>
      <c r="BF845" s="206"/>
      <c r="BG845" s="206"/>
      <c r="BH845" s="206"/>
      <c r="BI845" s="206"/>
      <c r="BJ845" s="206"/>
      <c r="BK845" s="206"/>
      <c r="BL845" s="206"/>
      <c r="BM845" s="206"/>
      <c r="BN845" s="206"/>
      <c r="BO845" s="206"/>
      <c r="BP845" s="206"/>
      <c r="BQ845" s="206"/>
      <c r="BR845" s="206"/>
      <c r="BS845" s="206"/>
      <c r="BT845" s="206"/>
      <c r="BU845" s="206"/>
      <c r="BV845" s="206"/>
      <c r="BW845" s="206"/>
      <c r="BX845" s="206"/>
      <c r="BY845" s="206"/>
      <c r="BZ845" s="206"/>
      <c r="CA845" s="206"/>
      <c r="CB845" s="206"/>
      <c r="CC845" s="206"/>
      <c r="CD845" s="206"/>
      <c r="CE845" s="206"/>
      <c r="CF845" s="206"/>
      <c r="CG845" s="206"/>
      <c r="CH845" s="206"/>
      <c r="CI845" s="206"/>
      <c r="CJ845" s="206"/>
      <c r="CK845" s="206"/>
      <c r="CL845" s="206"/>
      <c r="CM845" s="206"/>
      <c r="CN845" s="206"/>
      <c r="CO845" s="206"/>
      <c r="CP845" s="206"/>
      <c r="CQ845" s="206"/>
      <c r="CR845" s="206"/>
      <c r="CS845" s="206"/>
      <c r="CT845" s="206"/>
      <c r="CU845" s="206"/>
      <c r="CV845" s="206"/>
      <c r="CW845" s="206"/>
      <c r="CX845" s="206"/>
      <c r="CY845" s="206"/>
      <c r="CZ845" s="206"/>
      <c r="DA845" s="206"/>
      <c r="DB845" s="206"/>
      <c r="DC845" s="206"/>
      <c r="DD845" s="206"/>
      <c r="DE845" s="206"/>
      <c r="DF845" s="206"/>
      <c r="DG845" s="206"/>
      <c r="DH845" s="206"/>
      <c r="DI845" s="206"/>
      <c r="DJ845" s="206"/>
      <c r="DK845" s="206"/>
      <c r="DL845" s="206"/>
      <c r="DM845" s="206"/>
      <c r="DN845" s="206"/>
      <c r="DO845" s="206"/>
      <c r="DP845" s="206"/>
      <c r="DQ845" s="206"/>
      <c r="DR845" s="206"/>
      <c r="DS845" s="206"/>
      <c r="DT845" s="206"/>
      <c r="DU845" s="206"/>
      <c r="DV845" s="206"/>
      <c r="DW845" s="206"/>
      <c r="DX845" s="206"/>
      <c r="DY845" s="206"/>
      <c r="DZ845" s="206"/>
      <c r="EA845" s="206"/>
      <c r="EB845" s="206"/>
      <c r="EC845" s="206"/>
      <c r="ED845" s="206"/>
      <c r="EE845" s="206"/>
      <c r="EF845" s="206"/>
      <c r="EG845" s="206"/>
      <c r="EH845" s="206"/>
      <c r="EI845" s="206"/>
      <c r="EJ845" s="206"/>
      <c r="EK845" s="206"/>
      <c r="EL845" s="206"/>
      <c r="EM845" s="206"/>
      <c r="EN845" s="206"/>
      <c r="EO845" s="206"/>
      <c r="EP845" s="206"/>
      <c r="EQ845" s="206"/>
      <c r="ER845" s="206"/>
      <c r="ES845" s="206"/>
      <c r="ET845" s="206"/>
      <c r="EU845" s="206"/>
      <c r="EV845" s="206"/>
      <c r="EW845" s="206"/>
      <c r="EX845" s="206"/>
      <c r="EY845" s="206"/>
      <c r="EZ845" s="206"/>
      <c r="FA845" s="206"/>
      <c r="FB845" s="206"/>
      <c r="FC845" s="206"/>
      <c r="FD845" s="206"/>
      <c r="FE845" s="206"/>
      <c r="FF845" s="206"/>
      <c r="FG845" s="206"/>
      <c r="FH845" s="206"/>
      <c r="FI845" s="206"/>
      <c r="FJ845" s="206"/>
      <c r="FK845" s="206"/>
      <c r="FL845" s="206"/>
      <c r="FM845" s="206"/>
      <c r="FN845" s="206"/>
      <c r="FO845" s="206"/>
      <c r="FP845" s="206"/>
      <c r="FQ845" s="206"/>
      <c r="FR845" s="206"/>
      <c r="FS845" s="206"/>
      <c r="FT845" s="206"/>
      <c r="FU845" s="206"/>
      <c r="FV845" s="206"/>
      <c r="FW845" s="206"/>
      <c r="FX845" s="206"/>
      <c r="FY845" s="206"/>
      <c r="FZ845" s="206"/>
      <c r="GA845" s="206"/>
      <c r="GB845" s="206"/>
      <c r="GC845" s="206"/>
      <c r="GD845" s="206"/>
      <c r="GE845" s="206"/>
      <c r="GF845" s="206"/>
      <c r="GG845" s="206"/>
      <c r="GH845" s="206"/>
      <c r="GI845" s="206"/>
      <c r="GJ845" s="206"/>
      <c r="GK845" s="206"/>
      <c r="GL845" s="206"/>
      <c r="GM845" s="206"/>
      <c r="GN845" s="206"/>
      <c r="GO845" s="206"/>
      <c r="GP845" s="206"/>
      <c r="GQ845" s="206"/>
      <c r="GR845" s="206"/>
      <c r="GS845" s="206"/>
      <c r="GT845" s="206"/>
      <c r="GU845" s="206"/>
      <c r="GV845" s="206"/>
      <c r="GW845" s="206"/>
      <c r="GX845" s="206"/>
      <c r="GY845" s="206"/>
      <c r="GZ845" s="206"/>
      <c r="HA845" s="206"/>
      <c r="HB845" s="206"/>
      <c r="HC845" s="206"/>
      <c r="HD845" s="206"/>
      <c r="HE845" s="206"/>
      <c r="HF845" s="206"/>
      <c r="HG845" s="206"/>
      <c r="HH845" s="206"/>
      <c r="HI845" s="206"/>
      <c r="HJ845" s="206"/>
      <c r="HK845" s="206"/>
      <c r="HL845" s="206"/>
      <c r="HM845" s="206"/>
      <c r="HN845" s="206"/>
      <c r="HO845" s="206"/>
      <c r="HP845" s="206"/>
    </row>
    <row r="846" spans="1:224" s="230" customFormat="1" ht="12.75" customHeight="1" x14ac:dyDescent="0.2">
      <c r="A846" s="206"/>
      <c r="B846" s="206"/>
      <c r="C846" s="206"/>
      <c r="D846" s="206"/>
      <c r="E846" s="206"/>
      <c r="F846" s="198"/>
      <c r="G846" s="198"/>
      <c r="H846" s="198"/>
      <c r="I846" s="209"/>
      <c r="J846" s="209"/>
      <c r="K846" s="187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31"/>
      <c r="Y846" s="206"/>
      <c r="Z846" s="206"/>
      <c r="AA846" s="206"/>
      <c r="AB846" s="206"/>
      <c r="AC846" s="206"/>
      <c r="AD846" s="206"/>
      <c r="AE846" s="206"/>
      <c r="AF846" s="206"/>
      <c r="AG846" s="206"/>
      <c r="AH846" s="206"/>
      <c r="AI846" s="206"/>
      <c r="AJ846" s="206"/>
      <c r="AK846" s="206"/>
      <c r="AL846" s="206"/>
      <c r="AM846" s="206"/>
      <c r="AN846" s="206"/>
      <c r="AO846" s="206"/>
      <c r="AP846" s="206"/>
      <c r="AQ846" s="206"/>
      <c r="AR846" s="206"/>
      <c r="AS846" s="206"/>
      <c r="AT846" s="206"/>
      <c r="AU846" s="206"/>
      <c r="AV846" s="206"/>
      <c r="AW846" s="206"/>
      <c r="AX846" s="206"/>
      <c r="AY846" s="206"/>
      <c r="AZ846" s="206"/>
      <c r="BA846" s="206"/>
      <c r="BB846" s="206"/>
      <c r="BC846" s="206"/>
      <c r="BD846" s="206"/>
      <c r="BE846" s="206"/>
      <c r="BF846" s="206"/>
      <c r="BG846" s="206"/>
      <c r="BH846" s="206"/>
      <c r="BI846" s="206"/>
      <c r="BJ846" s="206"/>
      <c r="BK846" s="206"/>
      <c r="BL846" s="206"/>
      <c r="BM846" s="206"/>
      <c r="BN846" s="206"/>
      <c r="BO846" s="206"/>
      <c r="BP846" s="206"/>
      <c r="BQ846" s="206"/>
      <c r="BR846" s="206"/>
      <c r="BS846" s="206"/>
      <c r="BT846" s="206"/>
      <c r="BU846" s="206"/>
      <c r="BV846" s="206"/>
      <c r="BW846" s="206"/>
      <c r="BX846" s="206"/>
      <c r="BY846" s="206"/>
      <c r="BZ846" s="206"/>
      <c r="CA846" s="206"/>
      <c r="CB846" s="206"/>
      <c r="CC846" s="206"/>
      <c r="CD846" s="206"/>
      <c r="CE846" s="206"/>
      <c r="CF846" s="206"/>
      <c r="CG846" s="206"/>
      <c r="CH846" s="206"/>
      <c r="CI846" s="206"/>
      <c r="CJ846" s="206"/>
      <c r="CK846" s="206"/>
      <c r="CL846" s="206"/>
      <c r="CM846" s="206"/>
      <c r="CN846" s="206"/>
      <c r="CO846" s="206"/>
      <c r="CP846" s="206"/>
      <c r="CQ846" s="206"/>
      <c r="CR846" s="206"/>
      <c r="CS846" s="206"/>
      <c r="CT846" s="206"/>
      <c r="CU846" s="206"/>
      <c r="CV846" s="206"/>
      <c r="CW846" s="206"/>
      <c r="CX846" s="206"/>
      <c r="CY846" s="206"/>
      <c r="CZ846" s="206"/>
      <c r="DA846" s="206"/>
      <c r="DB846" s="206"/>
      <c r="DC846" s="206"/>
      <c r="DD846" s="206"/>
      <c r="DE846" s="206"/>
      <c r="DF846" s="206"/>
      <c r="DG846" s="206"/>
      <c r="DH846" s="206"/>
      <c r="DI846" s="206"/>
      <c r="DJ846" s="206"/>
      <c r="DK846" s="206"/>
      <c r="DL846" s="206"/>
      <c r="DM846" s="206"/>
      <c r="DN846" s="206"/>
      <c r="DO846" s="206"/>
      <c r="DP846" s="206"/>
      <c r="DQ846" s="206"/>
      <c r="DR846" s="206"/>
      <c r="DS846" s="206"/>
      <c r="DT846" s="206"/>
      <c r="DU846" s="206"/>
      <c r="DV846" s="206"/>
      <c r="DW846" s="206"/>
      <c r="DX846" s="206"/>
      <c r="DY846" s="206"/>
      <c r="DZ846" s="206"/>
      <c r="EA846" s="206"/>
      <c r="EB846" s="206"/>
      <c r="EC846" s="206"/>
      <c r="ED846" s="206"/>
      <c r="EE846" s="206"/>
      <c r="EF846" s="206"/>
      <c r="EG846" s="206"/>
      <c r="EH846" s="206"/>
      <c r="EI846" s="206"/>
      <c r="EJ846" s="206"/>
      <c r="EK846" s="206"/>
      <c r="EL846" s="206"/>
      <c r="EM846" s="206"/>
      <c r="EN846" s="206"/>
      <c r="EO846" s="206"/>
      <c r="EP846" s="206"/>
      <c r="EQ846" s="206"/>
      <c r="ER846" s="206"/>
      <c r="ES846" s="206"/>
      <c r="ET846" s="206"/>
      <c r="EU846" s="206"/>
      <c r="EV846" s="206"/>
      <c r="EW846" s="206"/>
      <c r="EX846" s="206"/>
      <c r="EY846" s="206"/>
      <c r="EZ846" s="206"/>
      <c r="FA846" s="206"/>
      <c r="FB846" s="206"/>
      <c r="FC846" s="206"/>
      <c r="FD846" s="206"/>
      <c r="FE846" s="206"/>
      <c r="FF846" s="206"/>
      <c r="FG846" s="206"/>
      <c r="FH846" s="206"/>
      <c r="FI846" s="206"/>
      <c r="FJ846" s="206"/>
      <c r="FK846" s="206"/>
      <c r="FL846" s="206"/>
      <c r="FM846" s="206"/>
      <c r="FN846" s="206"/>
      <c r="FO846" s="206"/>
      <c r="FP846" s="206"/>
      <c r="FQ846" s="206"/>
      <c r="FR846" s="206"/>
      <c r="FS846" s="206"/>
      <c r="FT846" s="206"/>
      <c r="FU846" s="206"/>
      <c r="FV846" s="206"/>
      <c r="FW846" s="206"/>
      <c r="FX846" s="206"/>
      <c r="FY846" s="206"/>
      <c r="FZ846" s="206"/>
      <c r="GA846" s="206"/>
      <c r="GB846" s="206"/>
      <c r="GC846" s="206"/>
      <c r="GD846" s="206"/>
      <c r="GE846" s="206"/>
      <c r="GF846" s="206"/>
      <c r="GG846" s="206"/>
      <c r="GH846" s="206"/>
      <c r="GI846" s="206"/>
      <c r="GJ846" s="206"/>
      <c r="GK846" s="206"/>
      <c r="GL846" s="206"/>
      <c r="GM846" s="206"/>
      <c r="GN846" s="206"/>
      <c r="GO846" s="206"/>
      <c r="GP846" s="206"/>
      <c r="GQ846" s="206"/>
      <c r="GR846" s="206"/>
      <c r="GS846" s="206"/>
      <c r="GT846" s="206"/>
      <c r="GU846" s="206"/>
      <c r="GV846" s="206"/>
      <c r="GW846" s="206"/>
      <c r="GX846" s="206"/>
      <c r="GY846" s="206"/>
      <c r="GZ846" s="206"/>
      <c r="HA846" s="206"/>
      <c r="HB846" s="206"/>
      <c r="HC846" s="206"/>
      <c r="HD846" s="206"/>
      <c r="HE846" s="206"/>
      <c r="HF846" s="206"/>
      <c r="HG846" s="206"/>
      <c r="HH846" s="206"/>
      <c r="HI846" s="206"/>
      <c r="HJ846" s="206"/>
      <c r="HK846" s="206"/>
      <c r="HL846" s="206"/>
      <c r="HM846" s="206"/>
      <c r="HN846" s="206"/>
      <c r="HO846" s="206"/>
      <c r="HP846" s="206"/>
    </row>
    <row r="847" spans="1:224" s="230" customFormat="1" ht="12.75" customHeight="1" x14ac:dyDescent="0.2">
      <c r="A847" s="206"/>
      <c r="B847" s="206"/>
      <c r="C847" s="206"/>
      <c r="D847" s="206"/>
      <c r="E847" s="206"/>
      <c r="F847" s="198"/>
      <c r="G847" s="198"/>
      <c r="H847" s="198"/>
      <c r="I847" s="209"/>
      <c r="J847" s="209"/>
      <c r="K847" s="187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31"/>
      <c r="Y847" s="206"/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06"/>
      <c r="AM847" s="206"/>
      <c r="AN847" s="206"/>
      <c r="AO847" s="206"/>
      <c r="AP847" s="206"/>
      <c r="AQ847" s="206"/>
      <c r="AR847" s="206"/>
      <c r="AS847" s="206"/>
      <c r="AT847" s="206"/>
      <c r="AU847" s="206"/>
      <c r="AV847" s="206"/>
      <c r="AW847" s="206"/>
      <c r="AX847" s="206"/>
      <c r="AY847" s="206"/>
      <c r="AZ847" s="206"/>
      <c r="BA847" s="206"/>
      <c r="BB847" s="206"/>
      <c r="BC847" s="206"/>
      <c r="BD847" s="206"/>
      <c r="BE847" s="206"/>
      <c r="BF847" s="206"/>
      <c r="BG847" s="206"/>
      <c r="BH847" s="206"/>
      <c r="BI847" s="206"/>
      <c r="BJ847" s="206"/>
      <c r="BK847" s="206"/>
      <c r="BL847" s="206"/>
      <c r="BM847" s="206"/>
      <c r="BN847" s="206"/>
      <c r="BO847" s="206"/>
      <c r="BP847" s="206"/>
      <c r="BQ847" s="206"/>
      <c r="BR847" s="206"/>
      <c r="BS847" s="206"/>
      <c r="BT847" s="206"/>
      <c r="BU847" s="206"/>
      <c r="BV847" s="206"/>
      <c r="BW847" s="206"/>
      <c r="BX847" s="206"/>
      <c r="BY847" s="206"/>
      <c r="BZ847" s="206"/>
      <c r="CA847" s="206"/>
      <c r="CB847" s="206"/>
      <c r="CC847" s="206"/>
      <c r="CD847" s="206"/>
      <c r="CE847" s="206"/>
      <c r="CF847" s="206"/>
      <c r="CG847" s="206"/>
      <c r="CH847" s="206"/>
      <c r="CI847" s="206"/>
      <c r="CJ847" s="206"/>
      <c r="CK847" s="206"/>
      <c r="CL847" s="206"/>
      <c r="CM847" s="206"/>
      <c r="CN847" s="206"/>
      <c r="CO847" s="206"/>
      <c r="CP847" s="206"/>
      <c r="CQ847" s="206"/>
      <c r="CR847" s="206"/>
      <c r="CS847" s="206"/>
      <c r="CT847" s="206"/>
      <c r="CU847" s="206"/>
      <c r="CV847" s="206"/>
      <c r="CW847" s="206"/>
      <c r="CX847" s="206"/>
      <c r="CY847" s="206"/>
      <c r="CZ847" s="206"/>
      <c r="DA847" s="206"/>
      <c r="DB847" s="206"/>
      <c r="DC847" s="206"/>
      <c r="DD847" s="206"/>
      <c r="DE847" s="206"/>
      <c r="DF847" s="206"/>
      <c r="DG847" s="206"/>
      <c r="DH847" s="206"/>
      <c r="DI847" s="206"/>
      <c r="DJ847" s="206"/>
      <c r="DK847" s="206"/>
      <c r="DL847" s="206"/>
      <c r="DM847" s="206"/>
      <c r="DN847" s="206"/>
      <c r="DO847" s="206"/>
      <c r="DP847" s="206"/>
      <c r="DQ847" s="206"/>
      <c r="DR847" s="206"/>
      <c r="DS847" s="206"/>
      <c r="DT847" s="206"/>
      <c r="DU847" s="206"/>
      <c r="DV847" s="206"/>
      <c r="DW847" s="206"/>
      <c r="DX847" s="206"/>
      <c r="DY847" s="206"/>
      <c r="DZ847" s="206"/>
      <c r="EA847" s="206"/>
      <c r="EB847" s="206"/>
      <c r="EC847" s="206"/>
      <c r="ED847" s="206"/>
      <c r="EE847" s="206"/>
      <c r="EF847" s="206"/>
      <c r="EG847" s="206"/>
      <c r="EH847" s="206"/>
      <c r="EI847" s="206"/>
      <c r="EJ847" s="206"/>
      <c r="EK847" s="206"/>
      <c r="EL847" s="206"/>
      <c r="EM847" s="206"/>
      <c r="EN847" s="206"/>
      <c r="EO847" s="206"/>
      <c r="EP847" s="206"/>
      <c r="EQ847" s="206"/>
      <c r="ER847" s="206"/>
      <c r="ES847" s="206"/>
      <c r="ET847" s="206"/>
      <c r="EU847" s="206"/>
      <c r="EV847" s="206"/>
      <c r="EW847" s="206"/>
      <c r="EX847" s="206"/>
      <c r="EY847" s="206"/>
      <c r="EZ847" s="206"/>
      <c r="FA847" s="206"/>
      <c r="FB847" s="206"/>
      <c r="FC847" s="206"/>
      <c r="FD847" s="206"/>
      <c r="FE847" s="206"/>
      <c r="FF847" s="206"/>
      <c r="FG847" s="206"/>
      <c r="FH847" s="206"/>
      <c r="FI847" s="206"/>
      <c r="FJ847" s="206"/>
      <c r="FK847" s="206"/>
      <c r="FL847" s="206"/>
      <c r="FM847" s="206"/>
      <c r="FN847" s="206"/>
      <c r="FO847" s="206"/>
      <c r="FP847" s="206"/>
      <c r="FQ847" s="206"/>
      <c r="FR847" s="206"/>
      <c r="FS847" s="206"/>
      <c r="FT847" s="206"/>
      <c r="FU847" s="206"/>
      <c r="FV847" s="206"/>
      <c r="FW847" s="206"/>
      <c r="FX847" s="206"/>
      <c r="FY847" s="206"/>
      <c r="FZ847" s="206"/>
      <c r="GA847" s="206"/>
      <c r="GB847" s="206"/>
      <c r="GC847" s="206"/>
      <c r="GD847" s="206"/>
      <c r="GE847" s="206"/>
      <c r="GF847" s="206"/>
      <c r="GG847" s="206"/>
      <c r="GH847" s="206"/>
      <c r="GI847" s="206"/>
      <c r="GJ847" s="206"/>
      <c r="GK847" s="206"/>
      <c r="GL847" s="206"/>
      <c r="GM847" s="206"/>
      <c r="GN847" s="206"/>
      <c r="GO847" s="206"/>
      <c r="GP847" s="206"/>
      <c r="GQ847" s="206"/>
      <c r="GR847" s="206"/>
      <c r="GS847" s="206"/>
      <c r="GT847" s="206"/>
      <c r="GU847" s="206"/>
      <c r="GV847" s="206"/>
      <c r="GW847" s="206"/>
      <c r="GX847" s="206"/>
      <c r="GY847" s="206"/>
      <c r="GZ847" s="206"/>
      <c r="HA847" s="206"/>
      <c r="HB847" s="206"/>
      <c r="HC847" s="206"/>
      <c r="HD847" s="206"/>
      <c r="HE847" s="206"/>
      <c r="HF847" s="206"/>
      <c r="HG847" s="206"/>
      <c r="HH847" s="206"/>
      <c r="HI847" s="206"/>
      <c r="HJ847" s="206"/>
      <c r="HK847" s="206"/>
      <c r="HL847" s="206"/>
      <c r="HM847" s="206"/>
      <c r="HN847" s="206"/>
      <c r="HO847" s="206"/>
      <c r="HP847" s="206"/>
    </row>
    <row r="848" spans="1:224" s="230" customFormat="1" ht="12.75" customHeight="1" x14ac:dyDescent="0.2">
      <c r="A848" s="206"/>
      <c r="B848" s="206"/>
      <c r="C848" s="206"/>
      <c r="D848" s="206"/>
      <c r="E848" s="204"/>
      <c r="F848" s="198"/>
      <c r="G848" s="198"/>
      <c r="H848" s="198"/>
      <c r="I848" s="209"/>
      <c r="J848" s="209"/>
      <c r="K848" s="187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31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AO848" s="206"/>
      <c r="AP848" s="206"/>
      <c r="AQ848" s="206"/>
      <c r="AR848" s="206"/>
      <c r="AS848" s="206"/>
      <c r="AT848" s="206"/>
      <c r="AU848" s="206"/>
      <c r="AV848" s="206"/>
      <c r="AW848" s="206"/>
      <c r="AX848" s="206"/>
      <c r="AY848" s="206"/>
      <c r="AZ848" s="206"/>
      <c r="BA848" s="206"/>
      <c r="BB848" s="206"/>
      <c r="BC848" s="206"/>
      <c r="BD848" s="206"/>
      <c r="BE848" s="206"/>
      <c r="BF848" s="206"/>
      <c r="BG848" s="206"/>
      <c r="BH848" s="206"/>
      <c r="BI848" s="206"/>
      <c r="BJ848" s="206"/>
      <c r="BK848" s="206"/>
      <c r="BL848" s="206"/>
      <c r="BM848" s="206"/>
      <c r="BN848" s="206"/>
      <c r="BO848" s="206"/>
      <c r="BP848" s="206"/>
      <c r="BQ848" s="206"/>
      <c r="BR848" s="206"/>
      <c r="BS848" s="206"/>
      <c r="BT848" s="206"/>
      <c r="BU848" s="206"/>
      <c r="BV848" s="206"/>
      <c r="BW848" s="206"/>
      <c r="BX848" s="206"/>
      <c r="BY848" s="206"/>
      <c r="BZ848" s="206"/>
      <c r="CA848" s="206"/>
      <c r="CB848" s="206"/>
      <c r="CC848" s="206"/>
      <c r="CD848" s="206"/>
      <c r="CE848" s="206"/>
      <c r="CF848" s="206"/>
      <c r="CG848" s="206"/>
      <c r="CH848" s="206"/>
      <c r="CI848" s="206"/>
      <c r="CJ848" s="206"/>
      <c r="CK848" s="206"/>
      <c r="CL848" s="206"/>
      <c r="CM848" s="206"/>
      <c r="CN848" s="206"/>
      <c r="CO848" s="206"/>
      <c r="CP848" s="206"/>
      <c r="CQ848" s="206"/>
      <c r="CR848" s="206"/>
      <c r="CS848" s="206"/>
      <c r="CT848" s="206"/>
      <c r="CU848" s="206"/>
      <c r="CV848" s="206"/>
      <c r="CW848" s="206"/>
      <c r="CX848" s="206"/>
      <c r="CY848" s="206"/>
      <c r="CZ848" s="206"/>
      <c r="DA848" s="206"/>
      <c r="DB848" s="206"/>
      <c r="DC848" s="206"/>
      <c r="DD848" s="206"/>
      <c r="DE848" s="206"/>
      <c r="DF848" s="206"/>
      <c r="DG848" s="206"/>
      <c r="DH848" s="206"/>
      <c r="DI848" s="206"/>
      <c r="DJ848" s="206"/>
      <c r="DK848" s="206"/>
      <c r="DL848" s="206"/>
      <c r="DM848" s="206"/>
      <c r="DN848" s="206"/>
      <c r="DO848" s="206"/>
      <c r="DP848" s="206"/>
      <c r="DQ848" s="206"/>
      <c r="DR848" s="206"/>
      <c r="DS848" s="206"/>
      <c r="DT848" s="206"/>
      <c r="DU848" s="206"/>
      <c r="DV848" s="206"/>
      <c r="DW848" s="206"/>
      <c r="DX848" s="206"/>
      <c r="DY848" s="206"/>
      <c r="DZ848" s="206"/>
      <c r="EA848" s="206"/>
      <c r="EB848" s="206"/>
      <c r="EC848" s="206"/>
      <c r="ED848" s="206"/>
      <c r="EE848" s="206"/>
      <c r="EF848" s="206"/>
      <c r="EG848" s="206"/>
      <c r="EH848" s="206"/>
      <c r="EI848" s="206"/>
      <c r="EJ848" s="206"/>
      <c r="EK848" s="206"/>
      <c r="EL848" s="206"/>
      <c r="EM848" s="206"/>
      <c r="EN848" s="206"/>
      <c r="EO848" s="206"/>
      <c r="EP848" s="206"/>
      <c r="EQ848" s="206"/>
      <c r="ER848" s="206"/>
      <c r="ES848" s="206"/>
      <c r="ET848" s="206"/>
      <c r="EU848" s="206"/>
      <c r="EV848" s="206"/>
      <c r="EW848" s="206"/>
      <c r="EX848" s="206"/>
      <c r="EY848" s="206"/>
      <c r="EZ848" s="206"/>
      <c r="FA848" s="206"/>
      <c r="FB848" s="206"/>
      <c r="FC848" s="206"/>
      <c r="FD848" s="206"/>
      <c r="FE848" s="206"/>
      <c r="FF848" s="206"/>
      <c r="FG848" s="206"/>
      <c r="FH848" s="206"/>
      <c r="FI848" s="206"/>
      <c r="FJ848" s="206"/>
      <c r="FK848" s="206"/>
      <c r="FL848" s="206"/>
      <c r="FM848" s="206"/>
      <c r="FN848" s="206"/>
      <c r="FO848" s="206"/>
      <c r="FP848" s="206"/>
      <c r="FQ848" s="206"/>
      <c r="FR848" s="206"/>
      <c r="FS848" s="206"/>
      <c r="FT848" s="206"/>
      <c r="FU848" s="206"/>
      <c r="FV848" s="206"/>
      <c r="FW848" s="206"/>
      <c r="FX848" s="206"/>
      <c r="FY848" s="206"/>
      <c r="FZ848" s="206"/>
      <c r="GA848" s="206"/>
      <c r="GB848" s="206"/>
      <c r="GC848" s="206"/>
      <c r="GD848" s="206"/>
      <c r="GE848" s="206"/>
      <c r="GF848" s="206"/>
      <c r="GG848" s="206"/>
      <c r="GH848" s="206"/>
      <c r="GI848" s="206"/>
      <c r="GJ848" s="206"/>
      <c r="GK848" s="206"/>
      <c r="GL848" s="206"/>
      <c r="GM848" s="206"/>
      <c r="GN848" s="206"/>
      <c r="GO848" s="206"/>
      <c r="GP848" s="206"/>
      <c r="GQ848" s="206"/>
      <c r="GR848" s="206"/>
      <c r="GS848" s="206"/>
      <c r="GT848" s="206"/>
      <c r="GU848" s="206"/>
      <c r="GV848" s="206"/>
      <c r="GW848" s="206"/>
      <c r="GX848" s="206"/>
      <c r="GY848" s="206"/>
      <c r="GZ848" s="206"/>
      <c r="HA848" s="206"/>
      <c r="HB848" s="206"/>
      <c r="HC848" s="206"/>
      <c r="HD848" s="206"/>
      <c r="HE848" s="206"/>
      <c r="HF848" s="206"/>
      <c r="HG848" s="206"/>
      <c r="HH848" s="206"/>
      <c r="HI848" s="206"/>
      <c r="HJ848" s="206"/>
      <c r="HK848" s="206"/>
      <c r="HL848" s="206"/>
      <c r="HM848" s="206"/>
      <c r="HN848" s="206"/>
      <c r="HO848" s="206"/>
      <c r="HP848" s="206"/>
    </row>
    <row r="849" spans="1:224" s="230" customFormat="1" ht="12.75" customHeight="1" x14ac:dyDescent="0.2">
      <c r="A849" s="206"/>
      <c r="B849" s="206"/>
      <c r="C849" s="206"/>
      <c r="D849" s="206"/>
      <c r="E849" s="204"/>
      <c r="F849" s="198"/>
      <c r="G849" s="198"/>
      <c r="H849" s="198"/>
      <c r="I849" s="209"/>
      <c r="J849" s="209"/>
      <c r="K849" s="187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31"/>
      <c r="Y849" s="206"/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06"/>
      <c r="AM849" s="206"/>
      <c r="AN849" s="206"/>
      <c r="AO849" s="206"/>
      <c r="AP849" s="206"/>
      <c r="AQ849" s="206"/>
      <c r="AR849" s="206"/>
      <c r="AS849" s="206"/>
      <c r="AT849" s="206"/>
      <c r="AU849" s="206"/>
      <c r="AV849" s="206"/>
      <c r="AW849" s="206"/>
      <c r="AX849" s="206"/>
      <c r="AY849" s="206"/>
      <c r="AZ849" s="206"/>
      <c r="BA849" s="206"/>
      <c r="BB849" s="206"/>
      <c r="BC849" s="206"/>
      <c r="BD849" s="206"/>
      <c r="BE849" s="206"/>
      <c r="BF849" s="206"/>
      <c r="BG849" s="206"/>
      <c r="BH849" s="206"/>
      <c r="BI849" s="206"/>
      <c r="BJ849" s="206"/>
      <c r="BK849" s="206"/>
      <c r="BL849" s="206"/>
      <c r="BM849" s="206"/>
      <c r="BN849" s="206"/>
      <c r="BO849" s="206"/>
      <c r="BP849" s="206"/>
      <c r="BQ849" s="206"/>
      <c r="BR849" s="206"/>
      <c r="BS849" s="206"/>
      <c r="BT849" s="206"/>
      <c r="BU849" s="206"/>
      <c r="BV849" s="206"/>
      <c r="BW849" s="206"/>
      <c r="BX849" s="206"/>
      <c r="BY849" s="206"/>
      <c r="BZ849" s="206"/>
      <c r="CA849" s="206"/>
      <c r="CB849" s="206"/>
      <c r="CC849" s="206"/>
      <c r="CD849" s="206"/>
      <c r="CE849" s="206"/>
      <c r="CF849" s="206"/>
      <c r="CG849" s="206"/>
      <c r="CH849" s="206"/>
      <c r="CI849" s="206"/>
      <c r="CJ849" s="206"/>
      <c r="CK849" s="206"/>
      <c r="CL849" s="206"/>
      <c r="CM849" s="206"/>
      <c r="CN849" s="206"/>
      <c r="CO849" s="206"/>
      <c r="CP849" s="206"/>
      <c r="CQ849" s="206"/>
      <c r="CR849" s="206"/>
      <c r="CS849" s="206"/>
      <c r="CT849" s="206"/>
      <c r="CU849" s="206"/>
      <c r="CV849" s="206"/>
      <c r="CW849" s="206"/>
      <c r="CX849" s="206"/>
      <c r="CY849" s="206"/>
      <c r="CZ849" s="206"/>
      <c r="DA849" s="206"/>
      <c r="DB849" s="206"/>
      <c r="DC849" s="206"/>
      <c r="DD849" s="206"/>
      <c r="DE849" s="206"/>
      <c r="DF849" s="206"/>
      <c r="DG849" s="206"/>
      <c r="DH849" s="206"/>
      <c r="DI849" s="206"/>
      <c r="DJ849" s="206"/>
      <c r="DK849" s="206"/>
      <c r="DL849" s="206"/>
      <c r="DM849" s="206"/>
      <c r="DN849" s="206"/>
      <c r="DO849" s="206"/>
      <c r="DP849" s="206"/>
      <c r="DQ849" s="206"/>
      <c r="DR849" s="206"/>
      <c r="DS849" s="206"/>
      <c r="DT849" s="206"/>
      <c r="DU849" s="206"/>
      <c r="DV849" s="206"/>
      <c r="DW849" s="206"/>
      <c r="DX849" s="206"/>
      <c r="DY849" s="206"/>
      <c r="DZ849" s="206"/>
      <c r="EA849" s="206"/>
      <c r="EB849" s="206"/>
      <c r="EC849" s="206"/>
      <c r="ED849" s="206"/>
      <c r="EE849" s="206"/>
      <c r="EF849" s="206"/>
      <c r="EG849" s="206"/>
      <c r="EH849" s="206"/>
      <c r="EI849" s="206"/>
      <c r="EJ849" s="206"/>
      <c r="EK849" s="206"/>
      <c r="EL849" s="206"/>
      <c r="EM849" s="206"/>
      <c r="EN849" s="206"/>
      <c r="EO849" s="206"/>
      <c r="EP849" s="206"/>
      <c r="EQ849" s="206"/>
      <c r="ER849" s="206"/>
      <c r="ES849" s="206"/>
      <c r="ET849" s="206"/>
      <c r="EU849" s="206"/>
      <c r="EV849" s="206"/>
      <c r="EW849" s="206"/>
      <c r="EX849" s="206"/>
      <c r="EY849" s="206"/>
      <c r="EZ849" s="206"/>
      <c r="FA849" s="206"/>
      <c r="FB849" s="206"/>
      <c r="FC849" s="206"/>
      <c r="FD849" s="206"/>
      <c r="FE849" s="206"/>
      <c r="FF849" s="206"/>
      <c r="FG849" s="206"/>
      <c r="FH849" s="206"/>
      <c r="FI849" s="206"/>
      <c r="FJ849" s="206"/>
      <c r="FK849" s="206"/>
      <c r="FL849" s="206"/>
      <c r="FM849" s="206"/>
      <c r="FN849" s="206"/>
      <c r="FO849" s="206"/>
      <c r="FP849" s="206"/>
      <c r="FQ849" s="206"/>
      <c r="FR849" s="206"/>
      <c r="FS849" s="206"/>
      <c r="FT849" s="206"/>
      <c r="FU849" s="206"/>
      <c r="FV849" s="206"/>
      <c r="FW849" s="206"/>
      <c r="FX849" s="206"/>
      <c r="FY849" s="206"/>
      <c r="FZ849" s="206"/>
      <c r="GA849" s="206"/>
      <c r="GB849" s="206"/>
      <c r="GC849" s="206"/>
      <c r="GD849" s="206"/>
      <c r="GE849" s="206"/>
      <c r="GF849" s="206"/>
      <c r="GG849" s="206"/>
      <c r="GH849" s="206"/>
      <c r="GI849" s="206"/>
      <c r="GJ849" s="206"/>
      <c r="GK849" s="206"/>
      <c r="GL849" s="206"/>
      <c r="GM849" s="206"/>
      <c r="GN849" s="206"/>
      <c r="GO849" s="206"/>
      <c r="GP849" s="206"/>
      <c r="GQ849" s="206"/>
      <c r="GR849" s="206"/>
      <c r="GS849" s="206"/>
      <c r="GT849" s="206"/>
      <c r="GU849" s="206"/>
      <c r="GV849" s="206"/>
      <c r="GW849" s="206"/>
      <c r="GX849" s="206"/>
      <c r="GY849" s="206"/>
      <c r="GZ849" s="206"/>
      <c r="HA849" s="206"/>
      <c r="HB849" s="206"/>
      <c r="HC849" s="206"/>
      <c r="HD849" s="206"/>
      <c r="HE849" s="206"/>
      <c r="HF849" s="206"/>
      <c r="HG849" s="206"/>
      <c r="HH849" s="206"/>
      <c r="HI849" s="206"/>
      <c r="HJ849" s="206"/>
      <c r="HK849" s="206"/>
      <c r="HL849" s="206"/>
      <c r="HM849" s="206"/>
      <c r="HN849" s="206"/>
      <c r="HO849" s="206"/>
      <c r="HP849" s="206"/>
    </row>
    <row r="850" spans="1:224" s="230" customFormat="1" ht="12.75" customHeight="1" x14ac:dyDescent="0.2">
      <c r="A850" s="206"/>
      <c r="B850" s="206"/>
      <c r="C850" s="206"/>
      <c r="D850" s="206"/>
      <c r="E850" s="204"/>
      <c r="F850" s="198"/>
      <c r="G850" s="198"/>
      <c r="H850" s="198"/>
      <c r="I850" s="209"/>
      <c r="J850" s="209"/>
      <c r="K850" s="187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31"/>
      <c r="Y850" s="206"/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06"/>
      <c r="AM850" s="206"/>
      <c r="AN850" s="206"/>
      <c r="AO850" s="206"/>
      <c r="AP850" s="206"/>
      <c r="AQ850" s="206"/>
      <c r="AR850" s="206"/>
      <c r="AS850" s="206"/>
      <c r="AT850" s="206"/>
      <c r="AU850" s="206"/>
      <c r="AV850" s="206"/>
      <c r="AW850" s="206"/>
      <c r="AX850" s="206"/>
      <c r="AY850" s="206"/>
      <c r="AZ850" s="206"/>
      <c r="BA850" s="206"/>
      <c r="BB850" s="206"/>
      <c r="BC850" s="206"/>
      <c r="BD850" s="206"/>
      <c r="BE850" s="206"/>
      <c r="BF850" s="206"/>
      <c r="BG850" s="206"/>
      <c r="BH850" s="206"/>
      <c r="BI850" s="206"/>
      <c r="BJ850" s="206"/>
      <c r="BK850" s="206"/>
      <c r="BL850" s="206"/>
      <c r="BM850" s="206"/>
      <c r="BN850" s="206"/>
      <c r="BO850" s="206"/>
      <c r="BP850" s="206"/>
      <c r="BQ850" s="206"/>
      <c r="BR850" s="206"/>
      <c r="BS850" s="206"/>
      <c r="BT850" s="206"/>
      <c r="BU850" s="206"/>
      <c r="BV850" s="206"/>
      <c r="BW850" s="206"/>
      <c r="BX850" s="206"/>
      <c r="BY850" s="206"/>
      <c r="BZ850" s="206"/>
      <c r="CA850" s="206"/>
      <c r="CB850" s="206"/>
      <c r="CC850" s="206"/>
      <c r="CD850" s="206"/>
      <c r="CE850" s="206"/>
      <c r="CF850" s="206"/>
      <c r="CG850" s="206"/>
      <c r="CH850" s="206"/>
      <c r="CI850" s="206"/>
      <c r="CJ850" s="206"/>
      <c r="CK850" s="206"/>
      <c r="CL850" s="206"/>
      <c r="CM850" s="206"/>
      <c r="CN850" s="206"/>
      <c r="CO850" s="206"/>
      <c r="CP850" s="206"/>
      <c r="CQ850" s="206"/>
      <c r="CR850" s="206"/>
      <c r="CS850" s="206"/>
      <c r="CT850" s="206"/>
      <c r="CU850" s="206"/>
      <c r="CV850" s="206"/>
      <c r="CW850" s="206"/>
      <c r="CX850" s="206"/>
      <c r="CY850" s="206"/>
      <c r="CZ850" s="206"/>
      <c r="DA850" s="206"/>
      <c r="DB850" s="206"/>
      <c r="DC850" s="206"/>
      <c r="DD850" s="206"/>
      <c r="DE850" s="206"/>
      <c r="DF850" s="206"/>
      <c r="DG850" s="206"/>
      <c r="DH850" s="206"/>
      <c r="DI850" s="206"/>
      <c r="DJ850" s="206"/>
      <c r="DK850" s="206"/>
      <c r="DL850" s="206"/>
      <c r="DM850" s="206"/>
      <c r="DN850" s="206"/>
      <c r="DO850" s="206"/>
      <c r="DP850" s="206"/>
      <c r="DQ850" s="206"/>
      <c r="DR850" s="206"/>
      <c r="DS850" s="206"/>
      <c r="DT850" s="206"/>
      <c r="DU850" s="206"/>
      <c r="DV850" s="206"/>
      <c r="DW850" s="206"/>
      <c r="DX850" s="206"/>
      <c r="DY850" s="206"/>
      <c r="DZ850" s="206"/>
      <c r="EA850" s="206"/>
      <c r="EB850" s="206"/>
      <c r="EC850" s="206"/>
      <c r="ED850" s="206"/>
      <c r="EE850" s="206"/>
      <c r="EF850" s="206"/>
      <c r="EG850" s="206"/>
      <c r="EH850" s="206"/>
      <c r="EI850" s="206"/>
      <c r="EJ850" s="206"/>
      <c r="EK850" s="206"/>
      <c r="EL850" s="206"/>
      <c r="EM850" s="206"/>
      <c r="EN850" s="206"/>
      <c r="EO850" s="206"/>
      <c r="EP850" s="206"/>
      <c r="EQ850" s="206"/>
      <c r="ER850" s="206"/>
      <c r="ES850" s="206"/>
      <c r="ET850" s="206"/>
      <c r="EU850" s="206"/>
      <c r="EV850" s="206"/>
      <c r="EW850" s="206"/>
      <c r="EX850" s="206"/>
      <c r="EY850" s="206"/>
      <c r="EZ850" s="206"/>
      <c r="FA850" s="206"/>
      <c r="FB850" s="206"/>
      <c r="FC850" s="206"/>
      <c r="FD850" s="206"/>
      <c r="FE850" s="206"/>
      <c r="FF850" s="206"/>
      <c r="FG850" s="206"/>
      <c r="FH850" s="206"/>
      <c r="FI850" s="206"/>
      <c r="FJ850" s="206"/>
      <c r="FK850" s="206"/>
      <c r="FL850" s="206"/>
      <c r="FM850" s="206"/>
      <c r="FN850" s="206"/>
      <c r="FO850" s="206"/>
      <c r="FP850" s="206"/>
      <c r="FQ850" s="206"/>
      <c r="FR850" s="206"/>
      <c r="FS850" s="206"/>
      <c r="FT850" s="206"/>
      <c r="FU850" s="206"/>
      <c r="FV850" s="206"/>
      <c r="FW850" s="206"/>
      <c r="FX850" s="206"/>
      <c r="FY850" s="206"/>
      <c r="FZ850" s="206"/>
      <c r="GA850" s="206"/>
      <c r="GB850" s="206"/>
      <c r="GC850" s="206"/>
      <c r="GD850" s="206"/>
      <c r="GE850" s="206"/>
      <c r="GF850" s="206"/>
      <c r="GG850" s="206"/>
      <c r="GH850" s="206"/>
      <c r="GI850" s="206"/>
      <c r="GJ850" s="206"/>
      <c r="GK850" s="206"/>
      <c r="GL850" s="206"/>
      <c r="GM850" s="206"/>
      <c r="GN850" s="206"/>
      <c r="GO850" s="206"/>
      <c r="GP850" s="206"/>
      <c r="GQ850" s="206"/>
      <c r="GR850" s="206"/>
      <c r="GS850" s="206"/>
      <c r="GT850" s="206"/>
      <c r="GU850" s="206"/>
      <c r="GV850" s="206"/>
      <c r="GW850" s="206"/>
      <c r="GX850" s="206"/>
      <c r="GY850" s="206"/>
      <c r="GZ850" s="206"/>
      <c r="HA850" s="206"/>
      <c r="HB850" s="206"/>
      <c r="HC850" s="206"/>
      <c r="HD850" s="206"/>
      <c r="HE850" s="206"/>
      <c r="HF850" s="206"/>
      <c r="HG850" s="206"/>
      <c r="HH850" s="206"/>
      <c r="HI850" s="206"/>
      <c r="HJ850" s="206"/>
      <c r="HK850" s="206"/>
      <c r="HL850" s="206"/>
      <c r="HM850" s="206"/>
      <c r="HN850" s="206"/>
      <c r="HO850" s="206"/>
      <c r="HP850" s="206"/>
    </row>
    <row r="851" spans="1:224" s="230" customFormat="1" ht="12.75" customHeight="1" x14ac:dyDescent="0.2">
      <c r="A851" s="206"/>
      <c r="B851" s="206"/>
      <c r="C851" s="206"/>
      <c r="D851" s="206"/>
      <c r="E851" s="204"/>
      <c r="F851" s="198"/>
      <c r="G851" s="198"/>
      <c r="H851" s="198"/>
      <c r="I851" s="209"/>
      <c r="J851" s="209"/>
      <c r="K851" s="187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31"/>
      <c r="Y851" s="206"/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AO851" s="206"/>
      <c r="AP851" s="206"/>
      <c r="AQ851" s="206"/>
      <c r="AR851" s="206"/>
      <c r="AS851" s="206"/>
      <c r="AT851" s="206"/>
      <c r="AU851" s="206"/>
      <c r="AV851" s="206"/>
      <c r="AW851" s="206"/>
      <c r="AX851" s="206"/>
      <c r="AY851" s="206"/>
      <c r="AZ851" s="206"/>
      <c r="BA851" s="206"/>
      <c r="BB851" s="206"/>
      <c r="BC851" s="206"/>
      <c r="BD851" s="206"/>
      <c r="BE851" s="206"/>
      <c r="BF851" s="206"/>
      <c r="BG851" s="206"/>
      <c r="BH851" s="206"/>
      <c r="BI851" s="206"/>
      <c r="BJ851" s="206"/>
      <c r="BK851" s="206"/>
      <c r="BL851" s="206"/>
      <c r="BM851" s="206"/>
      <c r="BN851" s="206"/>
      <c r="BO851" s="206"/>
      <c r="BP851" s="206"/>
      <c r="BQ851" s="206"/>
      <c r="BR851" s="206"/>
      <c r="BS851" s="206"/>
      <c r="BT851" s="206"/>
      <c r="BU851" s="206"/>
      <c r="BV851" s="206"/>
      <c r="BW851" s="206"/>
      <c r="BX851" s="206"/>
      <c r="BY851" s="206"/>
      <c r="BZ851" s="206"/>
      <c r="CA851" s="206"/>
      <c r="CB851" s="206"/>
      <c r="CC851" s="206"/>
      <c r="CD851" s="206"/>
      <c r="CE851" s="206"/>
      <c r="CF851" s="206"/>
      <c r="CG851" s="206"/>
      <c r="CH851" s="206"/>
      <c r="CI851" s="206"/>
      <c r="CJ851" s="206"/>
      <c r="CK851" s="206"/>
      <c r="CL851" s="206"/>
      <c r="CM851" s="206"/>
      <c r="CN851" s="206"/>
      <c r="CO851" s="206"/>
      <c r="CP851" s="206"/>
      <c r="CQ851" s="206"/>
      <c r="CR851" s="206"/>
      <c r="CS851" s="206"/>
      <c r="CT851" s="206"/>
      <c r="CU851" s="206"/>
      <c r="CV851" s="206"/>
      <c r="CW851" s="206"/>
      <c r="CX851" s="206"/>
      <c r="CY851" s="206"/>
      <c r="CZ851" s="206"/>
      <c r="DA851" s="206"/>
      <c r="DB851" s="206"/>
      <c r="DC851" s="206"/>
      <c r="DD851" s="206"/>
      <c r="DE851" s="206"/>
      <c r="DF851" s="206"/>
      <c r="DG851" s="206"/>
      <c r="DH851" s="206"/>
      <c r="DI851" s="206"/>
      <c r="DJ851" s="206"/>
      <c r="DK851" s="206"/>
      <c r="DL851" s="206"/>
      <c r="DM851" s="206"/>
      <c r="DN851" s="206"/>
      <c r="DO851" s="206"/>
      <c r="DP851" s="206"/>
      <c r="DQ851" s="206"/>
      <c r="DR851" s="206"/>
      <c r="DS851" s="206"/>
      <c r="DT851" s="206"/>
      <c r="DU851" s="206"/>
      <c r="DV851" s="206"/>
      <c r="DW851" s="206"/>
      <c r="DX851" s="206"/>
      <c r="DY851" s="206"/>
      <c r="DZ851" s="206"/>
      <c r="EA851" s="206"/>
      <c r="EB851" s="206"/>
      <c r="EC851" s="206"/>
      <c r="ED851" s="206"/>
      <c r="EE851" s="206"/>
      <c r="EF851" s="206"/>
      <c r="EG851" s="206"/>
      <c r="EH851" s="206"/>
      <c r="EI851" s="206"/>
      <c r="EJ851" s="206"/>
      <c r="EK851" s="206"/>
      <c r="EL851" s="206"/>
      <c r="EM851" s="206"/>
      <c r="EN851" s="206"/>
      <c r="EO851" s="206"/>
      <c r="EP851" s="206"/>
      <c r="EQ851" s="206"/>
      <c r="ER851" s="206"/>
      <c r="ES851" s="206"/>
      <c r="ET851" s="206"/>
      <c r="EU851" s="206"/>
      <c r="EV851" s="206"/>
      <c r="EW851" s="206"/>
      <c r="EX851" s="206"/>
      <c r="EY851" s="206"/>
      <c r="EZ851" s="206"/>
      <c r="FA851" s="206"/>
      <c r="FB851" s="206"/>
      <c r="FC851" s="206"/>
      <c r="FD851" s="206"/>
      <c r="FE851" s="206"/>
      <c r="FF851" s="206"/>
      <c r="FG851" s="206"/>
      <c r="FH851" s="206"/>
      <c r="FI851" s="206"/>
      <c r="FJ851" s="206"/>
      <c r="FK851" s="206"/>
      <c r="FL851" s="206"/>
      <c r="FM851" s="206"/>
      <c r="FN851" s="206"/>
      <c r="FO851" s="206"/>
      <c r="FP851" s="206"/>
      <c r="FQ851" s="206"/>
      <c r="FR851" s="206"/>
      <c r="FS851" s="206"/>
      <c r="FT851" s="206"/>
      <c r="FU851" s="206"/>
      <c r="FV851" s="206"/>
      <c r="FW851" s="206"/>
      <c r="FX851" s="206"/>
      <c r="FY851" s="206"/>
      <c r="FZ851" s="206"/>
      <c r="GA851" s="206"/>
      <c r="GB851" s="206"/>
      <c r="GC851" s="206"/>
      <c r="GD851" s="206"/>
      <c r="GE851" s="206"/>
      <c r="GF851" s="206"/>
      <c r="GG851" s="206"/>
      <c r="GH851" s="206"/>
      <c r="GI851" s="206"/>
      <c r="GJ851" s="206"/>
      <c r="GK851" s="206"/>
      <c r="GL851" s="206"/>
      <c r="GM851" s="206"/>
      <c r="GN851" s="206"/>
      <c r="GO851" s="206"/>
      <c r="GP851" s="206"/>
      <c r="GQ851" s="206"/>
      <c r="GR851" s="206"/>
      <c r="GS851" s="206"/>
      <c r="GT851" s="206"/>
      <c r="GU851" s="206"/>
      <c r="GV851" s="206"/>
      <c r="GW851" s="206"/>
      <c r="GX851" s="206"/>
      <c r="GY851" s="206"/>
      <c r="GZ851" s="206"/>
      <c r="HA851" s="206"/>
      <c r="HB851" s="206"/>
      <c r="HC851" s="206"/>
      <c r="HD851" s="206"/>
      <c r="HE851" s="206"/>
      <c r="HF851" s="206"/>
      <c r="HG851" s="206"/>
      <c r="HH851" s="206"/>
      <c r="HI851" s="206"/>
      <c r="HJ851" s="206"/>
      <c r="HK851" s="206"/>
      <c r="HL851" s="206"/>
      <c r="HM851" s="206"/>
      <c r="HN851" s="206"/>
      <c r="HO851" s="206"/>
      <c r="HP851" s="206"/>
    </row>
    <row r="852" spans="1:224" s="230" customFormat="1" ht="12.75" customHeight="1" x14ac:dyDescent="0.2">
      <c r="A852" s="206"/>
      <c r="B852" s="206"/>
      <c r="C852" s="206"/>
      <c r="D852" s="206"/>
      <c r="E852" s="204"/>
      <c r="F852" s="198"/>
      <c r="G852" s="198"/>
      <c r="H852" s="198"/>
      <c r="I852" s="209"/>
      <c r="J852" s="209"/>
      <c r="K852" s="187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31"/>
      <c r="Y852" s="206"/>
      <c r="Z852" s="206"/>
      <c r="AA852" s="206"/>
      <c r="AB852" s="206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06"/>
      <c r="AM852" s="206"/>
      <c r="AN852" s="206"/>
      <c r="AO852" s="206"/>
      <c r="AP852" s="206"/>
      <c r="AQ852" s="206"/>
      <c r="AR852" s="206"/>
      <c r="AS852" s="206"/>
      <c r="AT852" s="206"/>
      <c r="AU852" s="206"/>
      <c r="AV852" s="206"/>
      <c r="AW852" s="206"/>
      <c r="AX852" s="206"/>
      <c r="AY852" s="206"/>
      <c r="AZ852" s="206"/>
      <c r="BA852" s="206"/>
      <c r="BB852" s="206"/>
      <c r="BC852" s="206"/>
      <c r="BD852" s="206"/>
      <c r="BE852" s="206"/>
      <c r="BF852" s="206"/>
      <c r="BG852" s="206"/>
      <c r="BH852" s="206"/>
      <c r="BI852" s="206"/>
      <c r="BJ852" s="206"/>
      <c r="BK852" s="206"/>
      <c r="BL852" s="206"/>
      <c r="BM852" s="206"/>
      <c r="BN852" s="206"/>
      <c r="BO852" s="206"/>
      <c r="BP852" s="206"/>
      <c r="BQ852" s="206"/>
      <c r="BR852" s="206"/>
      <c r="BS852" s="206"/>
      <c r="BT852" s="206"/>
      <c r="BU852" s="206"/>
      <c r="BV852" s="206"/>
      <c r="BW852" s="206"/>
      <c r="BX852" s="206"/>
      <c r="BY852" s="206"/>
      <c r="BZ852" s="206"/>
      <c r="CA852" s="206"/>
      <c r="CB852" s="206"/>
      <c r="CC852" s="206"/>
      <c r="CD852" s="206"/>
      <c r="CE852" s="206"/>
      <c r="CF852" s="206"/>
      <c r="CG852" s="206"/>
      <c r="CH852" s="206"/>
      <c r="CI852" s="206"/>
      <c r="CJ852" s="206"/>
      <c r="CK852" s="206"/>
      <c r="CL852" s="206"/>
      <c r="CM852" s="206"/>
      <c r="CN852" s="206"/>
      <c r="CO852" s="206"/>
      <c r="CP852" s="206"/>
      <c r="CQ852" s="206"/>
      <c r="CR852" s="206"/>
      <c r="CS852" s="206"/>
      <c r="CT852" s="206"/>
      <c r="CU852" s="206"/>
      <c r="CV852" s="206"/>
      <c r="CW852" s="206"/>
      <c r="CX852" s="206"/>
      <c r="CY852" s="206"/>
      <c r="CZ852" s="206"/>
      <c r="DA852" s="206"/>
      <c r="DB852" s="206"/>
      <c r="DC852" s="206"/>
      <c r="DD852" s="206"/>
      <c r="DE852" s="206"/>
      <c r="DF852" s="206"/>
      <c r="DG852" s="206"/>
      <c r="DH852" s="206"/>
      <c r="DI852" s="206"/>
      <c r="DJ852" s="206"/>
      <c r="DK852" s="206"/>
      <c r="DL852" s="206"/>
      <c r="DM852" s="206"/>
      <c r="DN852" s="206"/>
      <c r="DO852" s="206"/>
      <c r="DP852" s="206"/>
      <c r="DQ852" s="206"/>
      <c r="DR852" s="206"/>
      <c r="DS852" s="206"/>
      <c r="DT852" s="206"/>
      <c r="DU852" s="206"/>
      <c r="DV852" s="206"/>
      <c r="DW852" s="206"/>
      <c r="DX852" s="206"/>
      <c r="DY852" s="206"/>
      <c r="DZ852" s="206"/>
      <c r="EA852" s="206"/>
      <c r="EB852" s="206"/>
      <c r="EC852" s="206"/>
      <c r="ED852" s="206"/>
      <c r="EE852" s="206"/>
      <c r="EF852" s="206"/>
      <c r="EG852" s="206"/>
      <c r="EH852" s="206"/>
      <c r="EI852" s="206"/>
      <c r="EJ852" s="206"/>
      <c r="EK852" s="206"/>
      <c r="EL852" s="206"/>
      <c r="EM852" s="206"/>
      <c r="EN852" s="206"/>
      <c r="EO852" s="206"/>
      <c r="EP852" s="206"/>
      <c r="EQ852" s="206"/>
      <c r="ER852" s="206"/>
      <c r="ES852" s="206"/>
      <c r="ET852" s="206"/>
      <c r="EU852" s="206"/>
      <c r="EV852" s="206"/>
      <c r="EW852" s="206"/>
      <c r="EX852" s="206"/>
      <c r="EY852" s="206"/>
      <c r="EZ852" s="206"/>
      <c r="FA852" s="206"/>
      <c r="FB852" s="206"/>
      <c r="FC852" s="206"/>
      <c r="FD852" s="206"/>
      <c r="FE852" s="206"/>
      <c r="FF852" s="206"/>
      <c r="FG852" s="206"/>
      <c r="FH852" s="206"/>
      <c r="FI852" s="206"/>
      <c r="FJ852" s="206"/>
      <c r="FK852" s="206"/>
      <c r="FL852" s="206"/>
      <c r="FM852" s="206"/>
      <c r="FN852" s="206"/>
      <c r="FO852" s="206"/>
      <c r="FP852" s="206"/>
      <c r="FQ852" s="206"/>
      <c r="FR852" s="206"/>
      <c r="FS852" s="206"/>
      <c r="FT852" s="206"/>
      <c r="FU852" s="206"/>
      <c r="FV852" s="206"/>
      <c r="FW852" s="206"/>
      <c r="FX852" s="206"/>
      <c r="FY852" s="206"/>
      <c r="FZ852" s="206"/>
      <c r="GA852" s="206"/>
      <c r="GB852" s="206"/>
      <c r="GC852" s="206"/>
      <c r="GD852" s="206"/>
      <c r="GE852" s="206"/>
      <c r="GF852" s="206"/>
      <c r="GG852" s="206"/>
      <c r="GH852" s="206"/>
      <c r="GI852" s="206"/>
      <c r="GJ852" s="206"/>
      <c r="GK852" s="206"/>
      <c r="GL852" s="206"/>
      <c r="GM852" s="206"/>
      <c r="GN852" s="206"/>
      <c r="GO852" s="206"/>
      <c r="GP852" s="206"/>
      <c r="GQ852" s="206"/>
      <c r="GR852" s="206"/>
      <c r="GS852" s="206"/>
      <c r="GT852" s="206"/>
      <c r="GU852" s="206"/>
      <c r="GV852" s="206"/>
      <c r="GW852" s="206"/>
      <c r="GX852" s="206"/>
      <c r="GY852" s="206"/>
      <c r="GZ852" s="206"/>
      <c r="HA852" s="206"/>
      <c r="HB852" s="206"/>
      <c r="HC852" s="206"/>
      <c r="HD852" s="206"/>
      <c r="HE852" s="206"/>
      <c r="HF852" s="206"/>
      <c r="HG852" s="206"/>
      <c r="HH852" s="206"/>
      <c r="HI852" s="206"/>
      <c r="HJ852" s="206"/>
      <c r="HK852" s="206"/>
      <c r="HL852" s="206"/>
      <c r="HM852" s="206"/>
      <c r="HN852" s="206"/>
      <c r="HO852" s="206"/>
      <c r="HP852" s="206"/>
    </row>
    <row r="853" spans="1:224" s="230" customFormat="1" ht="12.75" customHeight="1" x14ac:dyDescent="0.2">
      <c r="A853" s="206"/>
      <c r="B853" s="206"/>
      <c r="C853" s="206"/>
      <c r="D853" s="206"/>
      <c r="E853" s="204"/>
      <c r="F853" s="198"/>
      <c r="G853" s="198"/>
      <c r="H853" s="198"/>
      <c r="I853" s="209"/>
      <c r="J853" s="209"/>
      <c r="K853" s="187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31"/>
      <c r="Y853" s="206"/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AO853" s="206"/>
      <c r="AP853" s="206"/>
      <c r="AQ853" s="206"/>
      <c r="AR853" s="206"/>
      <c r="AS853" s="206"/>
      <c r="AT853" s="206"/>
      <c r="AU853" s="206"/>
      <c r="AV853" s="206"/>
      <c r="AW853" s="206"/>
      <c r="AX853" s="206"/>
      <c r="AY853" s="206"/>
      <c r="AZ853" s="206"/>
      <c r="BA853" s="206"/>
      <c r="BB853" s="206"/>
      <c r="BC853" s="206"/>
      <c r="BD853" s="206"/>
      <c r="BE853" s="206"/>
      <c r="BF853" s="206"/>
      <c r="BG853" s="206"/>
      <c r="BH853" s="206"/>
      <c r="BI853" s="206"/>
      <c r="BJ853" s="206"/>
      <c r="BK853" s="206"/>
      <c r="BL853" s="206"/>
      <c r="BM853" s="206"/>
      <c r="BN853" s="206"/>
      <c r="BO853" s="206"/>
      <c r="BP853" s="206"/>
      <c r="BQ853" s="206"/>
      <c r="BR853" s="206"/>
      <c r="BS853" s="206"/>
      <c r="BT853" s="206"/>
      <c r="BU853" s="206"/>
      <c r="BV853" s="206"/>
      <c r="BW853" s="206"/>
      <c r="BX853" s="206"/>
      <c r="BY853" s="206"/>
      <c r="BZ853" s="206"/>
      <c r="CA853" s="206"/>
      <c r="CB853" s="206"/>
      <c r="CC853" s="206"/>
      <c r="CD853" s="206"/>
      <c r="CE853" s="206"/>
      <c r="CF853" s="206"/>
      <c r="CG853" s="206"/>
      <c r="CH853" s="206"/>
      <c r="CI853" s="206"/>
      <c r="CJ853" s="206"/>
      <c r="CK853" s="206"/>
      <c r="CL853" s="206"/>
      <c r="CM853" s="206"/>
      <c r="CN853" s="206"/>
      <c r="CO853" s="206"/>
      <c r="CP853" s="206"/>
      <c r="CQ853" s="206"/>
      <c r="CR853" s="206"/>
      <c r="CS853" s="206"/>
      <c r="CT853" s="206"/>
      <c r="CU853" s="206"/>
      <c r="CV853" s="206"/>
      <c r="CW853" s="206"/>
      <c r="CX853" s="206"/>
      <c r="CY853" s="206"/>
      <c r="CZ853" s="206"/>
      <c r="DA853" s="206"/>
      <c r="DB853" s="206"/>
      <c r="DC853" s="206"/>
      <c r="DD853" s="206"/>
      <c r="DE853" s="206"/>
      <c r="DF853" s="206"/>
      <c r="DG853" s="206"/>
      <c r="DH853" s="206"/>
      <c r="DI853" s="206"/>
      <c r="DJ853" s="206"/>
      <c r="DK853" s="206"/>
      <c r="DL853" s="206"/>
      <c r="DM853" s="206"/>
      <c r="DN853" s="206"/>
      <c r="DO853" s="206"/>
      <c r="DP853" s="206"/>
      <c r="DQ853" s="206"/>
      <c r="DR853" s="206"/>
      <c r="DS853" s="206"/>
      <c r="DT853" s="206"/>
      <c r="DU853" s="206"/>
      <c r="DV853" s="206"/>
      <c r="DW853" s="206"/>
      <c r="DX853" s="206"/>
      <c r="DY853" s="206"/>
      <c r="DZ853" s="206"/>
      <c r="EA853" s="206"/>
      <c r="EB853" s="206"/>
      <c r="EC853" s="206"/>
      <c r="ED853" s="206"/>
      <c r="EE853" s="206"/>
      <c r="EF853" s="206"/>
      <c r="EG853" s="206"/>
      <c r="EH853" s="206"/>
      <c r="EI853" s="206"/>
      <c r="EJ853" s="206"/>
      <c r="EK853" s="206"/>
      <c r="EL853" s="206"/>
      <c r="EM853" s="206"/>
      <c r="EN853" s="206"/>
      <c r="EO853" s="206"/>
      <c r="EP853" s="206"/>
      <c r="EQ853" s="206"/>
      <c r="ER853" s="206"/>
      <c r="ES853" s="206"/>
      <c r="ET853" s="206"/>
      <c r="EU853" s="206"/>
      <c r="EV853" s="206"/>
      <c r="EW853" s="206"/>
      <c r="EX853" s="206"/>
      <c r="EY853" s="206"/>
      <c r="EZ853" s="206"/>
      <c r="FA853" s="206"/>
      <c r="FB853" s="206"/>
      <c r="FC853" s="206"/>
      <c r="FD853" s="206"/>
      <c r="FE853" s="206"/>
      <c r="FF853" s="206"/>
      <c r="FG853" s="206"/>
      <c r="FH853" s="206"/>
      <c r="FI853" s="206"/>
      <c r="FJ853" s="206"/>
      <c r="FK853" s="206"/>
      <c r="FL853" s="206"/>
      <c r="FM853" s="206"/>
      <c r="FN853" s="206"/>
      <c r="FO853" s="206"/>
      <c r="FP853" s="206"/>
      <c r="FQ853" s="206"/>
      <c r="FR853" s="206"/>
      <c r="FS853" s="206"/>
      <c r="FT853" s="206"/>
      <c r="FU853" s="206"/>
      <c r="FV853" s="206"/>
      <c r="FW853" s="206"/>
      <c r="FX853" s="206"/>
      <c r="FY853" s="206"/>
      <c r="FZ853" s="206"/>
      <c r="GA853" s="206"/>
      <c r="GB853" s="206"/>
      <c r="GC853" s="206"/>
      <c r="GD853" s="206"/>
      <c r="GE853" s="206"/>
      <c r="GF853" s="206"/>
      <c r="GG853" s="206"/>
      <c r="GH853" s="206"/>
      <c r="GI853" s="206"/>
      <c r="GJ853" s="206"/>
      <c r="GK853" s="206"/>
      <c r="GL853" s="206"/>
      <c r="GM853" s="206"/>
      <c r="GN853" s="206"/>
      <c r="GO853" s="206"/>
      <c r="GP853" s="206"/>
      <c r="GQ853" s="206"/>
      <c r="GR853" s="206"/>
      <c r="GS853" s="206"/>
      <c r="GT853" s="206"/>
      <c r="GU853" s="206"/>
      <c r="GV853" s="206"/>
      <c r="GW853" s="206"/>
      <c r="GX853" s="206"/>
      <c r="GY853" s="206"/>
      <c r="GZ853" s="206"/>
      <c r="HA853" s="206"/>
      <c r="HB853" s="206"/>
      <c r="HC853" s="206"/>
      <c r="HD853" s="206"/>
      <c r="HE853" s="206"/>
      <c r="HF853" s="206"/>
      <c r="HG853" s="206"/>
      <c r="HH853" s="206"/>
      <c r="HI853" s="206"/>
      <c r="HJ853" s="206"/>
      <c r="HK853" s="206"/>
      <c r="HL853" s="206"/>
      <c r="HM853" s="206"/>
      <c r="HN853" s="206"/>
      <c r="HO853" s="206"/>
      <c r="HP853" s="206"/>
    </row>
    <row r="854" spans="1:224" s="230" customFormat="1" ht="12.75" customHeight="1" x14ac:dyDescent="0.2">
      <c r="A854" s="206"/>
      <c r="B854" s="206"/>
      <c r="C854" s="206"/>
      <c r="D854" s="206"/>
      <c r="E854" s="204"/>
      <c r="F854" s="198"/>
      <c r="G854" s="198"/>
      <c r="H854" s="198"/>
      <c r="I854" s="209"/>
      <c r="J854" s="209"/>
      <c r="K854" s="187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31"/>
      <c r="Y854" s="206"/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AO854" s="206"/>
      <c r="AP854" s="206"/>
      <c r="AQ854" s="206"/>
      <c r="AR854" s="206"/>
      <c r="AS854" s="206"/>
      <c r="AT854" s="206"/>
      <c r="AU854" s="206"/>
      <c r="AV854" s="206"/>
      <c r="AW854" s="206"/>
      <c r="AX854" s="206"/>
      <c r="AY854" s="206"/>
      <c r="AZ854" s="206"/>
      <c r="BA854" s="206"/>
      <c r="BB854" s="206"/>
      <c r="BC854" s="206"/>
      <c r="BD854" s="206"/>
      <c r="BE854" s="206"/>
      <c r="BF854" s="206"/>
      <c r="BG854" s="206"/>
      <c r="BH854" s="206"/>
      <c r="BI854" s="206"/>
      <c r="BJ854" s="206"/>
      <c r="BK854" s="206"/>
      <c r="BL854" s="206"/>
      <c r="BM854" s="206"/>
      <c r="BN854" s="206"/>
      <c r="BO854" s="206"/>
      <c r="BP854" s="206"/>
      <c r="BQ854" s="206"/>
      <c r="BR854" s="206"/>
      <c r="BS854" s="206"/>
      <c r="BT854" s="206"/>
      <c r="BU854" s="206"/>
      <c r="BV854" s="206"/>
      <c r="BW854" s="206"/>
      <c r="BX854" s="206"/>
      <c r="BY854" s="206"/>
      <c r="BZ854" s="206"/>
      <c r="CA854" s="206"/>
      <c r="CB854" s="206"/>
      <c r="CC854" s="206"/>
      <c r="CD854" s="206"/>
      <c r="CE854" s="206"/>
      <c r="CF854" s="206"/>
      <c r="CG854" s="206"/>
      <c r="CH854" s="206"/>
      <c r="CI854" s="206"/>
      <c r="CJ854" s="206"/>
      <c r="CK854" s="206"/>
      <c r="CL854" s="206"/>
      <c r="CM854" s="206"/>
      <c r="CN854" s="206"/>
      <c r="CO854" s="206"/>
      <c r="CP854" s="206"/>
      <c r="CQ854" s="206"/>
      <c r="CR854" s="206"/>
      <c r="CS854" s="206"/>
      <c r="CT854" s="206"/>
      <c r="CU854" s="206"/>
      <c r="CV854" s="206"/>
      <c r="CW854" s="206"/>
      <c r="CX854" s="206"/>
      <c r="CY854" s="206"/>
      <c r="CZ854" s="206"/>
      <c r="DA854" s="206"/>
      <c r="DB854" s="206"/>
      <c r="DC854" s="206"/>
      <c r="DD854" s="206"/>
      <c r="DE854" s="206"/>
      <c r="DF854" s="206"/>
      <c r="DG854" s="206"/>
      <c r="DH854" s="206"/>
      <c r="DI854" s="206"/>
      <c r="DJ854" s="206"/>
      <c r="DK854" s="206"/>
      <c r="DL854" s="206"/>
      <c r="DM854" s="206"/>
      <c r="DN854" s="206"/>
      <c r="DO854" s="206"/>
      <c r="DP854" s="206"/>
      <c r="DQ854" s="206"/>
      <c r="DR854" s="206"/>
      <c r="DS854" s="206"/>
      <c r="DT854" s="206"/>
      <c r="DU854" s="206"/>
      <c r="DV854" s="206"/>
      <c r="DW854" s="206"/>
      <c r="DX854" s="206"/>
      <c r="DY854" s="206"/>
      <c r="DZ854" s="206"/>
      <c r="EA854" s="206"/>
      <c r="EB854" s="206"/>
      <c r="EC854" s="206"/>
      <c r="ED854" s="206"/>
      <c r="EE854" s="206"/>
      <c r="EF854" s="206"/>
      <c r="EG854" s="206"/>
      <c r="EH854" s="206"/>
      <c r="EI854" s="206"/>
      <c r="EJ854" s="206"/>
      <c r="EK854" s="206"/>
      <c r="EL854" s="206"/>
      <c r="EM854" s="206"/>
      <c r="EN854" s="206"/>
      <c r="EO854" s="206"/>
      <c r="EP854" s="206"/>
      <c r="EQ854" s="206"/>
      <c r="ER854" s="206"/>
      <c r="ES854" s="206"/>
      <c r="ET854" s="206"/>
      <c r="EU854" s="206"/>
      <c r="EV854" s="206"/>
      <c r="EW854" s="206"/>
      <c r="EX854" s="206"/>
      <c r="EY854" s="206"/>
      <c r="EZ854" s="206"/>
      <c r="FA854" s="206"/>
      <c r="FB854" s="206"/>
      <c r="FC854" s="206"/>
      <c r="FD854" s="206"/>
      <c r="FE854" s="206"/>
      <c r="FF854" s="206"/>
      <c r="FG854" s="206"/>
      <c r="FH854" s="206"/>
      <c r="FI854" s="206"/>
      <c r="FJ854" s="206"/>
      <c r="FK854" s="206"/>
      <c r="FL854" s="206"/>
      <c r="FM854" s="206"/>
      <c r="FN854" s="206"/>
      <c r="FO854" s="206"/>
      <c r="FP854" s="206"/>
      <c r="FQ854" s="206"/>
      <c r="FR854" s="206"/>
      <c r="FS854" s="206"/>
      <c r="FT854" s="206"/>
      <c r="FU854" s="206"/>
      <c r="FV854" s="206"/>
      <c r="FW854" s="206"/>
      <c r="FX854" s="206"/>
      <c r="FY854" s="206"/>
      <c r="FZ854" s="206"/>
      <c r="GA854" s="206"/>
      <c r="GB854" s="206"/>
      <c r="GC854" s="206"/>
      <c r="GD854" s="206"/>
      <c r="GE854" s="206"/>
      <c r="GF854" s="206"/>
      <c r="GG854" s="206"/>
      <c r="GH854" s="206"/>
      <c r="GI854" s="206"/>
      <c r="GJ854" s="206"/>
      <c r="GK854" s="206"/>
      <c r="GL854" s="206"/>
      <c r="GM854" s="206"/>
      <c r="GN854" s="206"/>
      <c r="GO854" s="206"/>
      <c r="GP854" s="206"/>
      <c r="GQ854" s="206"/>
      <c r="GR854" s="206"/>
      <c r="GS854" s="206"/>
      <c r="GT854" s="206"/>
      <c r="GU854" s="206"/>
      <c r="GV854" s="206"/>
      <c r="GW854" s="206"/>
      <c r="GX854" s="206"/>
      <c r="GY854" s="206"/>
      <c r="GZ854" s="206"/>
      <c r="HA854" s="206"/>
      <c r="HB854" s="206"/>
      <c r="HC854" s="206"/>
      <c r="HD854" s="206"/>
      <c r="HE854" s="206"/>
      <c r="HF854" s="206"/>
      <c r="HG854" s="206"/>
      <c r="HH854" s="206"/>
      <c r="HI854" s="206"/>
      <c r="HJ854" s="206"/>
      <c r="HK854" s="206"/>
      <c r="HL854" s="206"/>
      <c r="HM854" s="206"/>
      <c r="HN854" s="206"/>
      <c r="HO854" s="206"/>
      <c r="HP854" s="206"/>
    </row>
    <row r="855" spans="1:224" s="230" customFormat="1" ht="12.75" customHeight="1" x14ac:dyDescent="0.2">
      <c r="A855" s="206"/>
      <c r="B855" s="206"/>
      <c r="C855" s="206"/>
      <c r="D855" s="206"/>
      <c r="E855" s="204"/>
      <c r="F855" s="198"/>
      <c r="G855" s="198"/>
      <c r="H855" s="198"/>
      <c r="I855" s="209"/>
      <c r="J855" s="209"/>
      <c r="K855" s="187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31"/>
      <c r="Y855" s="206"/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6"/>
      <c r="AP855" s="206"/>
      <c r="AQ855" s="206"/>
      <c r="AR855" s="206"/>
      <c r="AS855" s="206"/>
      <c r="AT855" s="206"/>
      <c r="AU855" s="206"/>
      <c r="AV855" s="206"/>
      <c r="AW855" s="206"/>
      <c r="AX855" s="206"/>
      <c r="AY855" s="206"/>
      <c r="AZ855" s="206"/>
      <c r="BA855" s="206"/>
      <c r="BB855" s="206"/>
      <c r="BC855" s="206"/>
      <c r="BD855" s="206"/>
      <c r="BE855" s="206"/>
      <c r="BF855" s="206"/>
      <c r="BG855" s="206"/>
      <c r="BH855" s="206"/>
      <c r="BI855" s="206"/>
      <c r="BJ855" s="206"/>
      <c r="BK855" s="206"/>
      <c r="BL855" s="206"/>
      <c r="BM855" s="206"/>
      <c r="BN855" s="206"/>
      <c r="BO855" s="206"/>
      <c r="BP855" s="206"/>
      <c r="BQ855" s="206"/>
      <c r="BR855" s="206"/>
      <c r="BS855" s="206"/>
      <c r="BT855" s="206"/>
      <c r="BU855" s="206"/>
      <c r="BV855" s="206"/>
      <c r="BW855" s="206"/>
      <c r="BX855" s="206"/>
      <c r="BY855" s="206"/>
      <c r="BZ855" s="206"/>
      <c r="CA855" s="206"/>
      <c r="CB855" s="206"/>
      <c r="CC855" s="206"/>
      <c r="CD855" s="206"/>
      <c r="CE855" s="206"/>
      <c r="CF855" s="206"/>
      <c r="CG855" s="206"/>
      <c r="CH855" s="206"/>
      <c r="CI855" s="206"/>
      <c r="CJ855" s="206"/>
      <c r="CK855" s="206"/>
      <c r="CL855" s="206"/>
      <c r="CM855" s="206"/>
      <c r="CN855" s="206"/>
      <c r="CO855" s="206"/>
      <c r="CP855" s="206"/>
      <c r="CQ855" s="206"/>
      <c r="CR855" s="206"/>
      <c r="CS855" s="206"/>
      <c r="CT855" s="206"/>
      <c r="CU855" s="206"/>
      <c r="CV855" s="206"/>
      <c r="CW855" s="206"/>
      <c r="CX855" s="206"/>
      <c r="CY855" s="206"/>
      <c r="CZ855" s="206"/>
      <c r="DA855" s="206"/>
      <c r="DB855" s="206"/>
      <c r="DC855" s="206"/>
      <c r="DD855" s="206"/>
      <c r="DE855" s="206"/>
      <c r="DF855" s="206"/>
      <c r="DG855" s="206"/>
      <c r="DH855" s="206"/>
      <c r="DI855" s="206"/>
      <c r="DJ855" s="206"/>
      <c r="DK855" s="206"/>
      <c r="DL855" s="206"/>
      <c r="DM855" s="206"/>
      <c r="DN855" s="206"/>
      <c r="DO855" s="206"/>
      <c r="DP855" s="206"/>
      <c r="DQ855" s="206"/>
      <c r="DR855" s="206"/>
      <c r="DS855" s="206"/>
      <c r="DT855" s="206"/>
      <c r="DU855" s="206"/>
      <c r="DV855" s="206"/>
      <c r="DW855" s="206"/>
      <c r="DX855" s="206"/>
      <c r="DY855" s="206"/>
      <c r="DZ855" s="206"/>
      <c r="EA855" s="206"/>
      <c r="EB855" s="206"/>
      <c r="EC855" s="206"/>
      <c r="ED855" s="206"/>
      <c r="EE855" s="206"/>
      <c r="EF855" s="206"/>
      <c r="EG855" s="206"/>
      <c r="EH855" s="206"/>
      <c r="EI855" s="206"/>
      <c r="EJ855" s="206"/>
      <c r="EK855" s="206"/>
      <c r="EL855" s="206"/>
      <c r="EM855" s="206"/>
      <c r="EN855" s="206"/>
      <c r="EO855" s="206"/>
      <c r="EP855" s="206"/>
      <c r="EQ855" s="206"/>
      <c r="ER855" s="206"/>
      <c r="ES855" s="206"/>
      <c r="ET855" s="206"/>
      <c r="EU855" s="206"/>
      <c r="EV855" s="206"/>
      <c r="EW855" s="206"/>
      <c r="EX855" s="206"/>
      <c r="EY855" s="206"/>
      <c r="EZ855" s="206"/>
      <c r="FA855" s="206"/>
      <c r="FB855" s="206"/>
      <c r="FC855" s="206"/>
      <c r="FD855" s="206"/>
      <c r="FE855" s="206"/>
      <c r="FF855" s="206"/>
      <c r="FG855" s="206"/>
      <c r="FH855" s="206"/>
      <c r="FI855" s="206"/>
      <c r="FJ855" s="206"/>
      <c r="FK855" s="206"/>
      <c r="FL855" s="206"/>
      <c r="FM855" s="206"/>
      <c r="FN855" s="206"/>
      <c r="FO855" s="206"/>
      <c r="FP855" s="206"/>
      <c r="FQ855" s="206"/>
      <c r="FR855" s="206"/>
      <c r="FS855" s="206"/>
      <c r="FT855" s="206"/>
      <c r="FU855" s="206"/>
      <c r="FV855" s="206"/>
      <c r="FW855" s="206"/>
      <c r="FX855" s="206"/>
      <c r="FY855" s="206"/>
      <c r="FZ855" s="206"/>
      <c r="GA855" s="206"/>
      <c r="GB855" s="206"/>
      <c r="GC855" s="206"/>
      <c r="GD855" s="206"/>
      <c r="GE855" s="206"/>
      <c r="GF855" s="206"/>
      <c r="GG855" s="206"/>
      <c r="GH855" s="206"/>
      <c r="GI855" s="206"/>
      <c r="GJ855" s="206"/>
      <c r="GK855" s="206"/>
      <c r="GL855" s="206"/>
      <c r="GM855" s="206"/>
      <c r="GN855" s="206"/>
      <c r="GO855" s="206"/>
      <c r="GP855" s="206"/>
      <c r="GQ855" s="206"/>
      <c r="GR855" s="206"/>
      <c r="GS855" s="206"/>
      <c r="GT855" s="206"/>
      <c r="GU855" s="206"/>
      <c r="GV855" s="206"/>
      <c r="GW855" s="206"/>
      <c r="GX855" s="206"/>
      <c r="GY855" s="206"/>
      <c r="GZ855" s="206"/>
      <c r="HA855" s="206"/>
      <c r="HB855" s="206"/>
      <c r="HC855" s="206"/>
      <c r="HD855" s="206"/>
      <c r="HE855" s="206"/>
      <c r="HF855" s="206"/>
      <c r="HG855" s="206"/>
      <c r="HH855" s="206"/>
      <c r="HI855" s="206"/>
      <c r="HJ855" s="206"/>
      <c r="HK855" s="206"/>
      <c r="HL855" s="206"/>
      <c r="HM855" s="206"/>
      <c r="HN855" s="206"/>
      <c r="HO855" s="206"/>
      <c r="HP855" s="206"/>
    </row>
    <row r="856" spans="1:224" s="230" customFormat="1" ht="12.75" customHeight="1" x14ac:dyDescent="0.2">
      <c r="A856" s="206"/>
      <c r="B856" s="206"/>
      <c r="C856" s="206"/>
      <c r="D856" s="206"/>
      <c r="E856" s="204"/>
      <c r="F856" s="198"/>
      <c r="G856" s="198"/>
      <c r="H856" s="198"/>
      <c r="I856" s="209"/>
      <c r="J856" s="209"/>
      <c r="K856" s="187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31"/>
      <c r="Y856" s="206"/>
      <c r="Z856" s="206"/>
      <c r="AA856" s="206"/>
      <c r="AB856" s="206"/>
      <c r="AC856" s="206"/>
      <c r="AD856" s="206"/>
      <c r="AE856" s="206"/>
      <c r="AF856" s="206"/>
      <c r="AG856" s="206"/>
      <c r="AH856" s="206"/>
      <c r="AI856" s="206"/>
      <c r="AJ856" s="206"/>
      <c r="AK856" s="206"/>
      <c r="AL856" s="206"/>
      <c r="AM856" s="206"/>
      <c r="AN856" s="206"/>
      <c r="AO856" s="206"/>
      <c r="AP856" s="206"/>
      <c r="AQ856" s="206"/>
      <c r="AR856" s="206"/>
      <c r="AS856" s="206"/>
      <c r="AT856" s="206"/>
      <c r="AU856" s="206"/>
      <c r="AV856" s="206"/>
      <c r="AW856" s="206"/>
      <c r="AX856" s="206"/>
      <c r="AY856" s="206"/>
      <c r="AZ856" s="206"/>
      <c r="BA856" s="206"/>
      <c r="BB856" s="206"/>
      <c r="BC856" s="206"/>
      <c r="BD856" s="206"/>
      <c r="BE856" s="206"/>
      <c r="BF856" s="206"/>
      <c r="BG856" s="206"/>
      <c r="BH856" s="206"/>
      <c r="BI856" s="206"/>
      <c r="BJ856" s="206"/>
      <c r="BK856" s="206"/>
      <c r="BL856" s="206"/>
      <c r="BM856" s="206"/>
      <c r="BN856" s="206"/>
      <c r="BO856" s="206"/>
      <c r="BP856" s="206"/>
      <c r="BQ856" s="206"/>
      <c r="BR856" s="206"/>
      <c r="BS856" s="206"/>
      <c r="BT856" s="206"/>
      <c r="BU856" s="206"/>
      <c r="BV856" s="206"/>
      <c r="BW856" s="206"/>
      <c r="BX856" s="206"/>
      <c r="BY856" s="206"/>
      <c r="BZ856" s="206"/>
      <c r="CA856" s="206"/>
      <c r="CB856" s="206"/>
      <c r="CC856" s="206"/>
      <c r="CD856" s="206"/>
      <c r="CE856" s="206"/>
      <c r="CF856" s="206"/>
      <c r="CG856" s="206"/>
      <c r="CH856" s="206"/>
      <c r="CI856" s="206"/>
      <c r="CJ856" s="206"/>
      <c r="CK856" s="206"/>
      <c r="CL856" s="206"/>
      <c r="CM856" s="206"/>
      <c r="CN856" s="206"/>
      <c r="CO856" s="206"/>
      <c r="CP856" s="206"/>
      <c r="CQ856" s="206"/>
      <c r="CR856" s="206"/>
      <c r="CS856" s="206"/>
      <c r="CT856" s="206"/>
      <c r="CU856" s="206"/>
      <c r="CV856" s="206"/>
      <c r="CW856" s="206"/>
      <c r="CX856" s="206"/>
      <c r="CY856" s="206"/>
      <c r="CZ856" s="206"/>
      <c r="DA856" s="206"/>
      <c r="DB856" s="206"/>
      <c r="DC856" s="206"/>
      <c r="DD856" s="206"/>
      <c r="DE856" s="206"/>
      <c r="DF856" s="206"/>
      <c r="DG856" s="206"/>
      <c r="DH856" s="206"/>
      <c r="DI856" s="206"/>
      <c r="DJ856" s="206"/>
      <c r="DK856" s="206"/>
      <c r="DL856" s="206"/>
      <c r="DM856" s="206"/>
      <c r="DN856" s="206"/>
      <c r="DO856" s="206"/>
      <c r="DP856" s="206"/>
      <c r="DQ856" s="206"/>
      <c r="DR856" s="206"/>
      <c r="DS856" s="206"/>
      <c r="DT856" s="206"/>
      <c r="DU856" s="206"/>
      <c r="DV856" s="206"/>
      <c r="DW856" s="206"/>
      <c r="DX856" s="206"/>
      <c r="DY856" s="206"/>
      <c r="DZ856" s="206"/>
      <c r="EA856" s="206"/>
      <c r="EB856" s="206"/>
      <c r="EC856" s="206"/>
      <c r="ED856" s="206"/>
      <c r="EE856" s="206"/>
      <c r="EF856" s="206"/>
      <c r="EG856" s="206"/>
      <c r="EH856" s="206"/>
      <c r="EI856" s="206"/>
      <c r="EJ856" s="206"/>
      <c r="EK856" s="206"/>
      <c r="EL856" s="206"/>
      <c r="EM856" s="206"/>
      <c r="EN856" s="206"/>
      <c r="EO856" s="206"/>
      <c r="EP856" s="206"/>
      <c r="EQ856" s="206"/>
      <c r="ER856" s="206"/>
      <c r="ES856" s="206"/>
      <c r="ET856" s="206"/>
      <c r="EU856" s="206"/>
      <c r="EV856" s="206"/>
      <c r="EW856" s="206"/>
      <c r="EX856" s="206"/>
      <c r="EY856" s="206"/>
      <c r="EZ856" s="206"/>
      <c r="FA856" s="206"/>
      <c r="FB856" s="206"/>
      <c r="FC856" s="206"/>
      <c r="FD856" s="206"/>
      <c r="FE856" s="206"/>
      <c r="FF856" s="206"/>
      <c r="FG856" s="206"/>
      <c r="FH856" s="206"/>
      <c r="FI856" s="206"/>
      <c r="FJ856" s="206"/>
      <c r="FK856" s="206"/>
      <c r="FL856" s="206"/>
      <c r="FM856" s="206"/>
      <c r="FN856" s="206"/>
      <c r="FO856" s="206"/>
      <c r="FP856" s="206"/>
      <c r="FQ856" s="206"/>
      <c r="FR856" s="206"/>
      <c r="FS856" s="206"/>
      <c r="FT856" s="206"/>
      <c r="FU856" s="206"/>
      <c r="FV856" s="206"/>
      <c r="FW856" s="206"/>
      <c r="FX856" s="206"/>
      <c r="FY856" s="206"/>
      <c r="FZ856" s="206"/>
      <c r="GA856" s="206"/>
      <c r="GB856" s="206"/>
      <c r="GC856" s="206"/>
      <c r="GD856" s="206"/>
      <c r="GE856" s="206"/>
      <c r="GF856" s="206"/>
      <c r="GG856" s="206"/>
      <c r="GH856" s="206"/>
      <c r="GI856" s="206"/>
      <c r="GJ856" s="206"/>
      <c r="GK856" s="206"/>
      <c r="GL856" s="206"/>
      <c r="GM856" s="206"/>
      <c r="GN856" s="206"/>
      <c r="GO856" s="206"/>
      <c r="GP856" s="206"/>
      <c r="GQ856" s="206"/>
      <c r="GR856" s="206"/>
      <c r="GS856" s="206"/>
      <c r="GT856" s="206"/>
      <c r="GU856" s="206"/>
      <c r="GV856" s="206"/>
      <c r="GW856" s="206"/>
      <c r="GX856" s="206"/>
      <c r="GY856" s="206"/>
      <c r="GZ856" s="206"/>
      <c r="HA856" s="206"/>
      <c r="HB856" s="206"/>
      <c r="HC856" s="206"/>
      <c r="HD856" s="206"/>
      <c r="HE856" s="206"/>
      <c r="HF856" s="206"/>
      <c r="HG856" s="206"/>
      <c r="HH856" s="206"/>
      <c r="HI856" s="206"/>
      <c r="HJ856" s="206"/>
      <c r="HK856" s="206"/>
      <c r="HL856" s="206"/>
      <c r="HM856" s="206"/>
      <c r="HN856" s="206"/>
      <c r="HO856" s="206"/>
      <c r="HP856" s="206"/>
    </row>
    <row r="857" spans="1:224" s="230" customFormat="1" ht="12.75" customHeight="1" x14ac:dyDescent="0.2">
      <c r="A857" s="206"/>
      <c r="B857" s="206"/>
      <c r="C857" s="206"/>
      <c r="D857" s="206"/>
      <c r="E857" s="204"/>
      <c r="F857" s="198"/>
      <c r="G857" s="198"/>
      <c r="H857" s="198"/>
      <c r="I857" s="209"/>
      <c r="J857" s="209"/>
      <c r="K857" s="187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31"/>
      <c r="Y857" s="206"/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AO857" s="206"/>
      <c r="AP857" s="206"/>
      <c r="AQ857" s="206"/>
      <c r="AR857" s="206"/>
      <c r="AS857" s="206"/>
      <c r="AT857" s="206"/>
      <c r="AU857" s="206"/>
      <c r="AV857" s="206"/>
      <c r="AW857" s="206"/>
      <c r="AX857" s="206"/>
      <c r="AY857" s="206"/>
      <c r="AZ857" s="206"/>
      <c r="BA857" s="206"/>
      <c r="BB857" s="206"/>
      <c r="BC857" s="206"/>
      <c r="BD857" s="206"/>
      <c r="BE857" s="206"/>
      <c r="BF857" s="206"/>
      <c r="BG857" s="206"/>
      <c r="BH857" s="206"/>
      <c r="BI857" s="206"/>
      <c r="BJ857" s="206"/>
      <c r="BK857" s="206"/>
      <c r="BL857" s="206"/>
      <c r="BM857" s="206"/>
      <c r="BN857" s="206"/>
      <c r="BO857" s="206"/>
      <c r="BP857" s="206"/>
      <c r="BQ857" s="206"/>
      <c r="BR857" s="206"/>
      <c r="BS857" s="206"/>
      <c r="BT857" s="206"/>
      <c r="BU857" s="206"/>
      <c r="BV857" s="206"/>
      <c r="BW857" s="206"/>
      <c r="BX857" s="206"/>
      <c r="BY857" s="206"/>
      <c r="BZ857" s="206"/>
      <c r="CA857" s="206"/>
      <c r="CB857" s="206"/>
      <c r="CC857" s="206"/>
      <c r="CD857" s="206"/>
      <c r="CE857" s="206"/>
      <c r="CF857" s="206"/>
      <c r="CG857" s="206"/>
      <c r="CH857" s="206"/>
      <c r="CI857" s="206"/>
      <c r="CJ857" s="206"/>
      <c r="CK857" s="206"/>
      <c r="CL857" s="206"/>
      <c r="CM857" s="206"/>
      <c r="CN857" s="206"/>
      <c r="CO857" s="206"/>
      <c r="CP857" s="206"/>
      <c r="CQ857" s="206"/>
      <c r="CR857" s="206"/>
      <c r="CS857" s="206"/>
      <c r="CT857" s="206"/>
      <c r="CU857" s="206"/>
      <c r="CV857" s="206"/>
      <c r="CW857" s="206"/>
      <c r="CX857" s="206"/>
      <c r="CY857" s="206"/>
      <c r="CZ857" s="206"/>
      <c r="DA857" s="206"/>
      <c r="DB857" s="206"/>
      <c r="DC857" s="206"/>
      <c r="DD857" s="206"/>
      <c r="DE857" s="206"/>
      <c r="DF857" s="206"/>
      <c r="DG857" s="206"/>
      <c r="DH857" s="206"/>
      <c r="DI857" s="206"/>
      <c r="DJ857" s="206"/>
      <c r="DK857" s="206"/>
      <c r="DL857" s="206"/>
      <c r="DM857" s="206"/>
      <c r="DN857" s="206"/>
      <c r="DO857" s="206"/>
      <c r="DP857" s="206"/>
      <c r="DQ857" s="206"/>
      <c r="DR857" s="206"/>
      <c r="DS857" s="206"/>
      <c r="DT857" s="206"/>
      <c r="DU857" s="206"/>
      <c r="DV857" s="206"/>
      <c r="DW857" s="206"/>
      <c r="DX857" s="206"/>
      <c r="DY857" s="206"/>
      <c r="DZ857" s="206"/>
      <c r="EA857" s="206"/>
      <c r="EB857" s="206"/>
      <c r="EC857" s="206"/>
      <c r="ED857" s="206"/>
      <c r="EE857" s="206"/>
      <c r="EF857" s="206"/>
      <c r="EG857" s="206"/>
      <c r="EH857" s="206"/>
      <c r="EI857" s="206"/>
      <c r="EJ857" s="206"/>
      <c r="EK857" s="206"/>
      <c r="EL857" s="206"/>
      <c r="EM857" s="206"/>
      <c r="EN857" s="206"/>
      <c r="EO857" s="206"/>
      <c r="EP857" s="206"/>
      <c r="EQ857" s="206"/>
      <c r="ER857" s="206"/>
      <c r="ES857" s="206"/>
      <c r="ET857" s="206"/>
      <c r="EU857" s="206"/>
      <c r="EV857" s="206"/>
      <c r="EW857" s="206"/>
      <c r="EX857" s="206"/>
      <c r="EY857" s="206"/>
      <c r="EZ857" s="206"/>
      <c r="FA857" s="206"/>
      <c r="FB857" s="206"/>
      <c r="FC857" s="206"/>
      <c r="FD857" s="206"/>
      <c r="FE857" s="206"/>
      <c r="FF857" s="206"/>
      <c r="FG857" s="206"/>
      <c r="FH857" s="206"/>
      <c r="FI857" s="206"/>
      <c r="FJ857" s="206"/>
      <c r="FK857" s="206"/>
      <c r="FL857" s="206"/>
      <c r="FM857" s="206"/>
      <c r="FN857" s="206"/>
      <c r="FO857" s="206"/>
      <c r="FP857" s="206"/>
      <c r="FQ857" s="206"/>
      <c r="FR857" s="206"/>
      <c r="FS857" s="206"/>
      <c r="FT857" s="206"/>
      <c r="FU857" s="206"/>
      <c r="FV857" s="206"/>
      <c r="FW857" s="206"/>
      <c r="FX857" s="206"/>
      <c r="FY857" s="206"/>
      <c r="FZ857" s="206"/>
      <c r="GA857" s="206"/>
      <c r="GB857" s="206"/>
      <c r="GC857" s="206"/>
      <c r="GD857" s="206"/>
      <c r="GE857" s="206"/>
      <c r="GF857" s="206"/>
      <c r="GG857" s="206"/>
      <c r="GH857" s="206"/>
      <c r="GI857" s="206"/>
      <c r="GJ857" s="206"/>
      <c r="GK857" s="206"/>
      <c r="GL857" s="206"/>
      <c r="GM857" s="206"/>
      <c r="GN857" s="206"/>
      <c r="GO857" s="206"/>
      <c r="GP857" s="206"/>
      <c r="GQ857" s="206"/>
      <c r="GR857" s="206"/>
      <c r="GS857" s="206"/>
      <c r="GT857" s="206"/>
      <c r="GU857" s="206"/>
      <c r="GV857" s="206"/>
      <c r="GW857" s="206"/>
      <c r="GX857" s="206"/>
      <c r="GY857" s="206"/>
      <c r="GZ857" s="206"/>
      <c r="HA857" s="206"/>
      <c r="HB857" s="206"/>
      <c r="HC857" s="206"/>
      <c r="HD857" s="206"/>
      <c r="HE857" s="206"/>
      <c r="HF857" s="206"/>
      <c r="HG857" s="206"/>
      <c r="HH857" s="206"/>
      <c r="HI857" s="206"/>
      <c r="HJ857" s="206"/>
      <c r="HK857" s="206"/>
      <c r="HL857" s="206"/>
      <c r="HM857" s="206"/>
      <c r="HN857" s="206"/>
      <c r="HO857" s="206"/>
      <c r="HP857" s="206"/>
    </row>
    <row r="858" spans="1:224" s="230" customFormat="1" ht="12.75" customHeight="1" x14ac:dyDescent="0.2">
      <c r="A858" s="206"/>
      <c r="B858" s="206"/>
      <c r="C858" s="206"/>
      <c r="D858" s="206"/>
      <c r="E858" s="204"/>
      <c r="F858" s="198"/>
      <c r="G858" s="198"/>
      <c r="H858" s="198"/>
      <c r="I858" s="209"/>
      <c r="J858" s="209"/>
      <c r="K858" s="187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31"/>
      <c r="Y858" s="206"/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/>
      <c r="AN858" s="206"/>
      <c r="AO858" s="206"/>
      <c r="AP858" s="206"/>
      <c r="AQ858" s="206"/>
      <c r="AR858" s="206"/>
      <c r="AS858" s="206"/>
      <c r="AT858" s="206"/>
      <c r="AU858" s="206"/>
      <c r="AV858" s="206"/>
      <c r="AW858" s="206"/>
      <c r="AX858" s="206"/>
      <c r="AY858" s="206"/>
      <c r="AZ858" s="206"/>
      <c r="BA858" s="206"/>
      <c r="BB858" s="206"/>
      <c r="BC858" s="206"/>
      <c r="BD858" s="206"/>
      <c r="BE858" s="206"/>
      <c r="BF858" s="206"/>
      <c r="BG858" s="206"/>
      <c r="BH858" s="206"/>
      <c r="BI858" s="206"/>
      <c r="BJ858" s="206"/>
      <c r="BK858" s="206"/>
      <c r="BL858" s="206"/>
      <c r="BM858" s="206"/>
      <c r="BN858" s="206"/>
      <c r="BO858" s="206"/>
      <c r="BP858" s="206"/>
      <c r="BQ858" s="206"/>
      <c r="BR858" s="206"/>
      <c r="BS858" s="206"/>
      <c r="BT858" s="206"/>
      <c r="BU858" s="206"/>
      <c r="BV858" s="206"/>
      <c r="BW858" s="206"/>
      <c r="BX858" s="206"/>
      <c r="BY858" s="206"/>
      <c r="BZ858" s="206"/>
      <c r="CA858" s="206"/>
      <c r="CB858" s="206"/>
      <c r="CC858" s="206"/>
      <c r="CD858" s="206"/>
      <c r="CE858" s="206"/>
      <c r="CF858" s="206"/>
      <c r="CG858" s="206"/>
      <c r="CH858" s="206"/>
      <c r="CI858" s="206"/>
      <c r="CJ858" s="206"/>
      <c r="CK858" s="206"/>
      <c r="CL858" s="206"/>
      <c r="CM858" s="206"/>
      <c r="CN858" s="206"/>
      <c r="CO858" s="206"/>
      <c r="CP858" s="206"/>
      <c r="CQ858" s="206"/>
      <c r="CR858" s="206"/>
      <c r="CS858" s="206"/>
      <c r="CT858" s="206"/>
      <c r="CU858" s="206"/>
      <c r="CV858" s="206"/>
      <c r="CW858" s="206"/>
      <c r="CX858" s="206"/>
      <c r="CY858" s="206"/>
      <c r="CZ858" s="206"/>
      <c r="DA858" s="206"/>
      <c r="DB858" s="206"/>
      <c r="DC858" s="206"/>
      <c r="DD858" s="206"/>
      <c r="DE858" s="206"/>
      <c r="DF858" s="206"/>
      <c r="DG858" s="206"/>
      <c r="DH858" s="206"/>
      <c r="DI858" s="206"/>
      <c r="DJ858" s="206"/>
      <c r="DK858" s="206"/>
      <c r="DL858" s="206"/>
      <c r="DM858" s="206"/>
      <c r="DN858" s="206"/>
      <c r="DO858" s="206"/>
      <c r="DP858" s="206"/>
      <c r="DQ858" s="206"/>
      <c r="DR858" s="206"/>
      <c r="DS858" s="206"/>
      <c r="DT858" s="206"/>
      <c r="DU858" s="206"/>
      <c r="DV858" s="206"/>
      <c r="DW858" s="206"/>
      <c r="DX858" s="206"/>
      <c r="DY858" s="206"/>
      <c r="DZ858" s="206"/>
      <c r="EA858" s="206"/>
      <c r="EB858" s="206"/>
      <c r="EC858" s="206"/>
      <c r="ED858" s="206"/>
      <c r="EE858" s="206"/>
      <c r="EF858" s="206"/>
      <c r="EG858" s="206"/>
      <c r="EH858" s="206"/>
      <c r="EI858" s="206"/>
      <c r="EJ858" s="206"/>
      <c r="EK858" s="206"/>
      <c r="EL858" s="206"/>
      <c r="EM858" s="206"/>
      <c r="EN858" s="206"/>
      <c r="EO858" s="206"/>
      <c r="EP858" s="206"/>
      <c r="EQ858" s="206"/>
      <c r="ER858" s="206"/>
      <c r="ES858" s="206"/>
      <c r="ET858" s="206"/>
      <c r="EU858" s="206"/>
      <c r="EV858" s="206"/>
      <c r="EW858" s="206"/>
      <c r="EX858" s="206"/>
      <c r="EY858" s="206"/>
      <c r="EZ858" s="206"/>
      <c r="FA858" s="206"/>
      <c r="FB858" s="206"/>
      <c r="FC858" s="206"/>
      <c r="FD858" s="206"/>
      <c r="FE858" s="206"/>
      <c r="FF858" s="206"/>
      <c r="FG858" s="206"/>
      <c r="FH858" s="206"/>
      <c r="FI858" s="206"/>
      <c r="FJ858" s="206"/>
      <c r="FK858" s="206"/>
      <c r="FL858" s="206"/>
      <c r="FM858" s="206"/>
      <c r="FN858" s="206"/>
      <c r="FO858" s="206"/>
      <c r="FP858" s="206"/>
      <c r="FQ858" s="206"/>
      <c r="FR858" s="206"/>
      <c r="FS858" s="206"/>
      <c r="FT858" s="206"/>
      <c r="FU858" s="206"/>
      <c r="FV858" s="206"/>
      <c r="FW858" s="206"/>
      <c r="FX858" s="206"/>
      <c r="FY858" s="206"/>
      <c r="FZ858" s="206"/>
      <c r="GA858" s="206"/>
      <c r="GB858" s="206"/>
      <c r="GC858" s="206"/>
      <c r="GD858" s="206"/>
      <c r="GE858" s="206"/>
      <c r="GF858" s="206"/>
      <c r="GG858" s="206"/>
      <c r="GH858" s="206"/>
      <c r="GI858" s="206"/>
      <c r="GJ858" s="206"/>
      <c r="GK858" s="206"/>
      <c r="GL858" s="206"/>
      <c r="GM858" s="206"/>
      <c r="GN858" s="206"/>
      <c r="GO858" s="206"/>
      <c r="GP858" s="206"/>
      <c r="GQ858" s="206"/>
      <c r="GR858" s="206"/>
      <c r="GS858" s="206"/>
      <c r="GT858" s="206"/>
      <c r="GU858" s="206"/>
      <c r="GV858" s="206"/>
      <c r="GW858" s="206"/>
      <c r="GX858" s="206"/>
      <c r="GY858" s="206"/>
      <c r="GZ858" s="206"/>
      <c r="HA858" s="206"/>
      <c r="HB858" s="206"/>
      <c r="HC858" s="206"/>
      <c r="HD858" s="206"/>
      <c r="HE858" s="206"/>
      <c r="HF858" s="206"/>
      <c r="HG858" s="206"/>
      <c r="HH858" s="206"/>
      <c r="HI858" s="206"/>
      <c r="HJ858" s="206"/>
      <c r="HK858" s="206"/>
      <c r="HL858" s="206"/>
      <c r="HM858" s="206"/>
      <c r="HN858" s="206"/>
      <c r="HO858" s="206"/>
      <c r="HP858" s="206"/>
    </row>
    <row r="859" spans="1:224" s="230" customFormat="1" ht="12.75" customHeight="1" x14ac:dyDescent="0.2">
      <c r="A859" s="206"/>
      <c r="B859" s="206"/>
      <c r="C859" s="206"/>
      <c r="D859" s="206"/>
      <c r="E859" s="204"/>
      <c r="F859" s="198"/>
      <c r="G859" s="198"/>
      <c r="H859" s="198"/>
      <c r="I859" s="209"/>
      <c r="J859" s="209"/>
      <c r="K859" s="187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31"/>
      <c r="Y859" s="206"/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AO859" s="206"/>
      <c r="AP859" s="206"/>
      <c r="AQ859" s="206"/>
      <c r="AR859" s="206"/>
      <c r="AS859" s="206"/>
      <c r="AT859" s="206"/>
      <c r="AU859" s="206"/>
      <c r="AV859" s="206"/>
      <c r="AW859" s="206"/>
      <c r="AX859" s="206"/>
      <c r="AY859" s="206"/>
      <c r="AZ859" s="206"/>
      <c r="BA859" s="206"/>
      <c r="BB859" s="206"/>
      <c r="BC859" s="206"/>
      <c r="BD859" s="206"/>
      <c r="BE859" s="206"/>
      <c r="BF859" s="206"/>
      <c r="BG859" s="206"/>
      <c r="BH859" s="206"/>
      <c r="BI859" s="206"/>
      <c r="BJ859" s="206"/>
      <c r="BK859" s="206"/>
      <c r="BL859" s="206"/>
      <c r="BM859" s="206"/>
      <c r="BN859" s="206"/>
      <c r="BO859" s="206"/>
      <c r="BP859" s="206"/>
      <c r="BQ859" s="206"/>
      <c r="BR859" s="206"/>
      <c r="BS859" s="206"/>
      <c r="BT859" s="206"/>
      <c r="BU859" s="206"/>
      <c r="BV859" s="206"/>
      <c r="BW859" s="206"/>
      <c r="BX859" s="206"/>
      <c r="BY859" s="206"/>
      <c r="BZ859" s="206"/>
      <c r="CA859" s="206"/>
      <c r="CB859" s="206"/>
      <c r="CC859" s="206"/>
      <c r="CD859" s="206"/>
      <c r="CE859" s="206"/>
      <c r="CF859" s="206"/>
      <c r="CG859" s="206"/>
      <c r="CH859" s="206"/>
      <c r="CI859" s="206"/>
      <c r="CJ859" s="206"/>
      <c r="CK859" s="206"/>
      <c r="CL859" s="206"/>
      <c r="CM859" s="206"/>
      <c r="CN859" s="206"/>
      <c r="CO859" s="206"/>
      <c r="CP859" s="206"/>
      <c r="CQ859" s="206"/>
      <c r="CR859" s="206"/>
      <c r="CS859" s="206"/>
      <c r="CT859" s="206"/>
      <c r="CU859" s="206"/>
      <c r="CV859" s="206"/>
      <c r="CW859" s="206"/>
      <c r="CX859" s="206"/>
      <c r="CY859" s="206"/>
      <c r="CZ859" s="206"/>
      <c r="DA859" s="206"/>
      <c r="DB859" s="206"/>
      <c r="DC859" s="206"/>
      <c r="DD859" s="206"/>
      <c r="DE859" s="206"/>
      <c r="DF859" s="206"/>
      <c r="DG859" s="206"/>
      <c r="DH859" s="206"/>
      <c r="DI859" s="206"/>
      <c r="DJ859" s="206"/>
      <c r="DK859" s="206"/>
      <c r="DL859" s="206"/>
      <c r="DM859" s="206"/>
      <c r="DN859" s="206"/>
      <c r="DO859" s="206"/>
      <c r="DP859" s="206"/>
      <c r="DQ859" s="206"/>
      <c r="DR859" s="206"/>
      <c r="DS859" s="206"/>
      <c r="DT859" s="206"/>
      <c r="DU859" s="206"/>
      <c r="DV859" s="206"/>
      <c r="DW859" s="206"/>
      <c r="DX859" s="206"/>
      <c r="DY859" s="206"/>
      <c r="DZ859" s="206"/>
      <c r="EA859" s="206"/>
      <c r="EB859" s="206"/>
      <c r="EC859" s="206"/>
      <c r="ED859" s="206"/>
      <c r="EE859" s="206"/>
      <c r="EF859" s="206"/>
      <c r="EG859" s="206"/>
      <c r="EH859" s="206"/>
      <c r="EI859" s="206"/>
      <c r="EJ859" s="206"/>
      <c r="EK859" s="206"/>
      <c r="EL859" s="206"/>
      <c r="EM859" s="206"/>
      <c r="EN859" s="206"/>
      <c r="EO859" s="206"/>
      <c r="EP859" s="206"/>
      <c r="EQ859" s="206"/>
      <c r="ER859" s="206"/>
      <c r="ES859" s="206"/>
      <c r="ET859" s="206"/>
      <c r="EU859" s="206"/>
      <c r="EV859" s="206"/>
      <c r="EW859" s="206"/>
      <c r="EX859" s="206"/>
      <c r="EY859" s="206"/>
      <c r="EZ859" s="206"/>
      <c r="FA859" s="206"/>
      <c r="FB859" s="206"/>
      <c r="FC859" s="206"/>
      <c r="FD859" s="206"/>
      <c r="FE859" s="206"/>
      <c r="FF859" s="206"/>
      <c r="FG859" s="206"/>
      <c r="FH859" s="206"/>
      <c r="FI859" s="206"/>
      <c r="FJ859" s="206"/>
      <c r="FK859" s="206"/>
      <c r="FL859" s="206"/>
      <c r="FM859" s="206"/>
      <c r="FN859" s="206"/>
      <c r="FO859" s="206"/>
      <c r="FP859" s="206"/>
      <c r="FQ859" s="206"/>
      <c r="FR859" s="206"/>
      <c r="FS859" s="206"/>
      <c r="FT859" s="206"/>
      <c r="FU859" s="206"/>
      <c r="FV859" s="206"/>
      <c r="FW859" s="206"/>
      <c r="FX859" s="206"/>
      <c r="FY859" s="206"/>
      <c r="FZ859" s="206"/>
      <c r="GA859" s="206"/>
      <c r="GB859" s="206"/>
      <c r="GC859" s="206"/>
      <c r="GD859" s="206"/>
      <c r="GE859" s="206"/>
      <c r="GF859" s="206"/>
      <c r="GG859" s="206"/>
      <c r="GH859" s="206"/>
      <c r="GI859" s="206"/>
      <c r="GJ859" s="206"/>
      <c r="GK859" s="206"/>
      <c r="GL859" s="206"/>
      <c r="GM859" s="206"/>
      <c r="GN859" s="206"/>
      <c r="GO859" s="206"/>
      <c r="GP859" s="206"/>
      <c r="GQ859" s="206"/>
      <c r="GR859" s="206"/>
      <c r="GS859" s="206"/>
      <c r="GT859" s="206"/>
      <c r="GU859" s="206"/>
      <c r="GV859" s="206"/>
      <c r="GW859" s="206"/>
      <c r="GX859" s="206"/>
      <c r="GY859" s="206"/>
      <c r="GZ859" s="206"/>
      <c r="HA859" s="206"/>
      <c r="HB859" s="206"/>
      <c r="HC859" s="206"/>
      <c r="HD859" s="206"/>
      <c r="HE859" s="206"/>
      <c r="HF859" s="206"/>
      <c r="HG859" s="206"/>
      <c r="HH859" s="206"/>
      <c r="HI859" s="206"/>
      <c r="HJ859" s="206"/>
      <c r="HK859" s="206"/>
      <c r="HL859" s="206"/>
      <c r="HM859" s="206"/>
      <c r="HN859" s="206"/>
      <c r="HO859" s="206"/>
      <c r="HP859" s="206"/>
    </row>
    <row r="860" spans="1:224" s="230" customFormat="1" ht="12.75" customHeight="1" x14ac:dyDescent="0.2">
      <c r="A860" s="206"/>
      <c r="B860" s="206"/>
      <c r="C860" s="206"/>
      <c r="D860" s="206"/>
      <c r="E860" s="204"/>
      <c r="F860" s="198"/>
      <c r="G860" s="198"/>
      <c r="H860" s="198"/>
      <c r="I860" s="209"/>
      <c r="J860" s="209"/>
      <c r="K860" s="187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31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AO860" s="206"/>
      <c r="AP860" s="206"/>
      <c r="AQ860" s="206"/>
      <c r="AR860" s="206"/>
      <c r="AS860" s="206"/>
      <c r="AT860" s="206"/>
      <c r="AU860" s="206"/>
      <c r="AV860" s="206"/>
      <c r="AW860" s="206"/>
      <c r="AX860" s="206"/>
      <c r="AY860" s="206"/>
      <c r="AZ860" s="206"/>
      <c r="BA860" s="206"/>
      <c r="BB860" s="206"/>
      <c r="BC860" s="206"/>
      <c r="BD860" s="206"/>
      <c r="BE860" s="206"/>
      <c r="BF860" s="206"/>
      <c r="BG860" s="206"/>
      <c r="BH860" s="206"/>
      <c r="BI860" s="206"/>
      <c r="BJ860" s="206"/>
      <c r="BK860" s="206"/>
      <c r="BL860" s="206"/>
      <c r="BM860" s="206"/>
      <c r="BN860" s="206"/>
      <c r="BO860" s="206"/>
      <c r="BP860" s="206"/>
      <c r="BQ860" s="206"/>
      <c r="BR860" s="206"/>
      <c r="BS860" s="206"/>
      <c r="BT860" s="206"/>
      <c r="BU860" s="206"/>
      <c r="BV860" s="206"/>
      <c r="BW860" s="206"/>
      <c r="BX860" s="206"/>
      <c r="BY860" s="206"/>
      <c r="BZ860" s="206"/>
      <c r="CA860" s="206"/>
      <c r="CB860" s="206"/>
      <c r="CC860" s="206"/>
      <c r="CD860" s="206"/>
      <c r="CE860" s="206"/>
      <c r="CF860" s="206"/>
      <c r="CG860" s="206"/>
      <c r="CH860" s="206"/>
      <c r="CI860" s="206"/>
      <c r="CJ860" s="206"/>
      <c r="CK860" s="206"/>
      <c r="CL860" s="206"/>
      <c r="CM860" s="206"/>
      <c r="CN860" s="206"/>
      <c r="CO860" s="206"/>
      <c r="CP860" s="206"/>
      <c r="CQ860" s="206"/>
      <c r="CR860" s="206"/>
      <c r="CS860" s="206"/>
      <c r="CT860" s="206"/>
      <c r="CU860" s="206"/>
      <c r="CV860" s="206"/>
      <c r="CW860" s="206"/>
      <c r="CX860" s="206"/>
      <c r="CY860" s="206"/>
      <c r="CZ860" s="206"/>
      <c r="DA860" s="206"/>
      <c r="DB860" s="206"/>
      <c r="DC860" s="206"/>
      <c r="DD860" s="206"/>
      <c r="DE860" s="206"/>
      <c r="DF860" s="206"/>
      <c r="DG860" s="206"/>
      <c r="DH860" s="206"/>
      <c r="DI860" s="206"/>
      <c r="DJ860" s="206"/>
      <c r="DK860" s="206"/>
      <c r="DL860" s="206"/>
      <c r="DM860" s="206"/>
      <c r="DN860" s="206"/>
      <c r="DO860" s="206"/>
      <c r="DP860" s="206"/>
      <c r="DQ860" s="206"/>
      <c r="DR860" s="206"/>
      <c r="DS860" s="206"/>
      <c r="DT860" s="206"/>
      <c r="DU860" s="206"/>
      <c r="DV860" s="206"/>
      <c r="DW860" s="206"/>
      <c r="DX860" s="206"/>
      <c r="DY860" s="206"/>
      <c r="DZ860" s="206"/>
      <c r="EA860" s="206"/>
      <c r="EB860" s="206"/>
      <c r="EC860" s="206"/>
      <c r="ED860" s="206"/>
      <c r="EE860" s="206"/>
      <c r="EF860" s="206"/>
      <c r="EG860" s="206"/>
      <c r="EH860" s="206"/>
      <c r="EI860" s="206"/>
      <c r="EJ860" s="206"/>
      <c r="EK860" s="206"/>
      <c r="EL860" s="206"/>
      <c r="EM860" s="206"/>
      <c r="EN860" s="206"/>
      <c r="EO860" s="206"/>
      <c r="EP860" s="206"/>
      <c r="EQ860" s="206"/>
      <c r="ER860" s="206"/>
      <c r="ES860" s="206"/>
      <c r="ET860" s="206"/>
      <c r="EU860" s="206"/>
      <c r="EV860" s="206"/>
      <c r="EW860" s="206"/>
      <c r="EX860" s="206"/>
      <c r="EY860" s="206"/>
      <c r="EZ860" s="206"/>
      <c r="FA860" s="206"/>
      <c r="FB860" s="206"/>
      <c r="FC860" s="206"/>
      <c r="FD860" s="206"/>
      <c r="FE860" s="206"/>
      <c r="FF860" s="206"/>
      <c r="FG860" s="206"/>
      <c r="FH860" s="206"/>
      <c r="FI860" s="206"/>
      <c r="FJ860" s="206"/>
      <c r="FK860" s="206"/>
      <c r="FL860" s="206"/>
      <c r="FM860" s="206"/>
      <c r="FN860" s="206"/>
      <c r="FO860" s="206"/>
      <c r="FP860" s="206"/>
      <c r="FQ860" s="206"/>
      <c r="FR860" s="206"/>
      <c r="FS860" s="206"/>
      <c r="FT860" s="206"/>
      <c r="FU860" s="206"/>
      <c r="FV860" s="206"/>
      <c r="FW860" s="206"/>
      <c r="FX860" s="206"/>
      <c r="FY860" s="206"/>
      <c r="FZ860" s="206"/>
      <c r="GA860" s="206"/>
      <c r="GB860" s="206"/>
      <c r="GC860" s="206"/>
      <c r="GD860" s="206"/>
      <c r="GE860" s="206"/>
      <c r="GF860" s="206"/>
      <c r="GG860" s="206"/>
      <c r="GH860" s="206"/>
      <c r="GI860" s="206"/>
      <c r="GJ860" s="206"/>
      <c r="GK860" s="206"/>
      <c r="GL860" s="206"/>
      <c r="GM860" s="206"/>
      <c r="GN860" s="206"/>
      <c r="GO860" s="206"/>
      <c r="GP860" s="206"/>
      <c r="GQ860" s="206"/>
      <c r="GR860" s="206"/>
      <c r="GS860" s="206"/>
      <c r="GT860" s="206"/>
      <c r="GU860" s="206"/>
      <c r="GV860" s="206"/>
      <c r="GW860" s="206"/>
      <c r="GX860" s="206"/>
      <c r="GY860" s="206"/>
      <c r="GZ860" s="206"/>
      <c r="HA860" s="206"/>
      <c r="HB860" s="206"/>
      <c r="HC860" s="206"/>
      <c r="HD860" s="206"/>
      <c r="HE860" s="206"/>
      <c r="HF860" s="206"/>
      <c r="HG860" s="206"/>
      <c r="HH860" s="206"/>
      <c r="HI860" s="206"/>
      <c r="HJ860" s="206"/>
      <c r="HK860" s="206"/>
      <c r="HL860" s="206"/>
      <c r="HM860" s="206"/>
      <c r="HN860" s="206"/>
      <c r="HO860" s="206"/>
      <c r="HP860" s="206"/>
    </row>
    <row r="861" spans="1:224" s="230" customFormat="1" ht="12.75" customHeight="1" x14ac:dyDescent="0.2">
      <c r="A861" s="206"/>
      <c r="B861" s="206"/>
      <c r="C861" s="206"/>
      <c r="D861" s="206"/>
      <c r="E861" s="204"/>
      <c r="F861" s="198"/>
      <c r="G861" s="198"/>
      <c r="H861" s="198"/>
      <c r="I861" s="209"/>
      <c r="J861" s="209"/>
      <c r="K861" s="187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31"/>
      <c r="Y861" s="206"/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06"/>
      <c r="AM861" s="206"/>
      <c r="AN861" s="206"/>
      <c r="AO861" s="206"/>
      <c r="AP861" s="206"/>
      <c r="AQ861" s="206"/>
      <c r="AR861" s="206"/>
      <c r="AS861" s="206"/>
      <c r="AT861" s="206"/>
      <c r="AU861" s="206"/>
      <c r="AV861" s="206"/>
      <c r="AW861" s="206"/>
      <c r="AX861" s="206"/>
      <c r="AY861" s="206"/>
      <c r="AZ861" s="206"/>
      <c r="BA861" s="206"/>
      <c r="BB861" s="206"/>
      <c r="BC861" s="206"/>
      <c r="BD861" s="206"/>
      <c r="BE861" s="206"/>
      <c r="BF861" s="206"/>
      <c r="BG861" s="206"/>
      <c r="BH861" s="206"/>
      <c r="BI861" s="206"/>
      <c r="BJ861" s="206"/>
      <c r="BK861" s="206"/>
      <c r="BL861" s="206"/>
      <c r="BM861" s="206"/>
      <c r="BN861" s="206"/>
      <c r="BO861" s="206"/>
      <c r="BP861" s="206"/>
      <c r="BQ861" s="206"/>
      <c r="BR861" s="206"/>
      <c r="BS861" s="206"/>
      <c r="BT861" s="206"/>
      <c r="BU861" s="206"/>
      <c r="BV861" s="206"/>
      <c r="BW861" s="206"/>
      <c r="BX861" s="206"/>
      <c r="BY861" s="206"/>
      <c r="BZ861" s="206"/>
      <c r="CA861" s="206"/>
      <c r="CB861" s="206"/>
      <c r="CC861" s="206"/>
      <c r="CD861" s="206"/>
      <c r="CE861" s="206"/>
      <c r="CF861" s="206"/>
      <c r="CG861" s="206"/>
      <c r="CH861" s="206"/>
      <c r="CI861" s="206"/>
      <c r="CJ861" s="206"/>
      <c r="CK861" s="206"/>
      <c r="CL861" s="206"/>
      <c r="CM861" s="206"/>
      <c r="CN861" s="206"/>
      <c r="CO861" s="206"/>
      <c r="CP861" s="206"/>
      <c r="CQ861" s="206"/>
      <c r="CR861" s="206"/>
      <c r="CS861" s="206"/>
      <c r="CT861" s="206"/>
      <c r="CU861" s="206"/>
      <c r="CV861" s="206"/>
      <c r="CW861" s="206"/>
      <c r="CX861" s="206"/>
      <c r="CY861" s="206"/>
      <c r="CZ861" s="206"/>
      <c r="DA861" s="206"/>
      <c r="DB861" s="206"/>
      <c r="DC861" s="206"/>
      <c r="DD861" s="206"/>
      <c r="DE861" s="206"/>
      <c r="DF861" s="206"/>
      <c r="DG861" s="206"/>
      <c r="DH861" s="206"/>
      <c r="DI861" s="206"/>
      <c r="DJ861" s="206"/>
      <c r="DK861" s="206"/>
      <c r="DL861" s="206"/>
      <c r="DM861" s="206"/>
      <c r="DN861" s="206"/>
      <c r="DO861" s="206"/>
      <c r="DP861" s="206"/>
      <c r="DQ861" s="206"/>
      <c r="DR861" s="206"/>
      <c r="DS861" s="206"/>
      <c r="DT861" s="206"/>
      <c r="DU861" s="206"/>
      <c r="DV861" s="206"/>
      <c r="DW861" s="206"/>
      <c r="DX861" s="206"/>
      <c r="DY861" s="206"/>
      <c r="DZ861" s="206"/>
      <c r="EA861" s="206"/>
      <c r="EB861" s="206"/>
      <c r="EC861" s="206"/>
      <c r="ED861" s="206"/>
      <c r="EE861" s="206"/>
      <c r="EF861" s="206"/>
      <c r="EG861" s="206"/>
      <c r="EH861" s="206"/>
      <c r="EI861" s="206"/>
      <c r="EJ861" s="206"/>
      <c r="EK861" s="206"/>
      <c r="EL861" s="206"/>
      <c r="EM861" s="206"/>
      <c r="EN861" s="206"/>
      <c r="EO861" s="206"/>
      <c r="EP861" s="206"/>
      <c r="EQ861" s="206"/>
      <c r="ER861" s="206"/>
      <c r="ES861" s="206"/>
      <c r="ET861" s="206"/>
      <c r="EU861" s="206"/>
      <c r="EV861" s="206"/>
      <c r="EW861" s="206"/>
      <c r="EX861" s="206"/>
      <c r="EY861" s="206"/>
      <c r="EZ861" s="206"/>
      <c r="FA861" s="206"/>
      <c r="FB861" s="206"/>
      <c r="FC861" s="206"/>
      <c r="FD861" s="206"/>
      <c r="FE861" s="206"/>
      <c r="FF861" s="206"/>
      <c r="FG861" s="206"/>
      <c r="FH861" s="206"/>
      <c r="FI861" s="206"/>
      <c r="FJ861" s="206"/>
      <c r="FK861" s="206"/>
      <c r="FL861" s="206"/>
      <c r="FM861" s="206"/>
      <c r="FN861" s="206"/>
      <c r="FO861" s="206"/>
      <c r="FP861" s="206"/>
      <c r="FQ861" s="206"/>
      <c r="FR861" s="206"/>
      <c r="FS861" s="206"/>
      <c r="FT861" s="206"/>
      <c r="FU861" s="206"/>
      <c r="FV861" s="206"/>
      <c r="FW861" s="206"/>
      <c r="FX861" s="206"/>
      <c r="FY861" s="206"/>
      <c r="FZ861" s="206"/>
      <c r="GA861" s="206"/>
      <c r="GB861" s="206"/>
      <c r="GC861" s="206"/>
      <c r="GD861" s="206"/>
      <c r="GE861" s="206"/>
      <c r="GF861" s="206"/>
      <c r="GG861" s="206"/>
      <c r="GH861" s="206"/>
      <c r="GI861" s="206"/>
      <c r="GJ861" s="206"/>
      <c r="GK861" s="206"/>
      <c r="GL861" s="206"/>
      <c r="GM861" s="206"/>
      <c r="GN861" s="206"/>
      <c r="GO861" s="206"/>
      <c r="GP861" s="206"/>
      <c r="GQ861" s="206"/>
      <c r="GR861" s="206"/>
      <c r="GS861" s="206"/>
      <c r="GT861" s="206"/>
      <c r="GU861" s="206"/>
      <c r="GV861" s="206"/>
      <c r="GW861" s="206"/>
      <c r="GX861" s="206"/>
      <c r="GY861" s="206"/>
      <c r="GZ861" s="206"/>
      <c r="HA861" s="206"/>
      <c r="HB861" s="206"/>
      <c r="HC861" s="206"/>
      <c r="HD861" s="206"/>
      <c r="HE861" s="206"/>
      <c r="HF861" s="206"/>
      <c r="HG861" s="206"/>
      <c r="HH861" s="206"/>
      <c r="HI861" s="206"/>
      <c r="HJ861" s="206"/>
      <c r="HK861" s="206"/>
      <c r="HL861" s="206"/>
      <c r="HM861" s="206"/>
      <c r="HN861" s="206"/>
      <c r="HO861" s="206"/>
      <c r="HP861" s="206"/>
    </row>
    <row r="862" spans="1:224" s="230" customFormat="1" ht="12.75" customHeight="1" x14ac:dyDescent="0.2">
      <c r="A862" s="206"/>
      <c r="B862" s="206"/>
      <c r="C862" s="206"/>
      <c r="D862" s="206"/>
      <c r="E862" s="204"/>
      <c r="F862" s="198"/>
      <c r="G862" s="198"/>
      <c r="H862" s="198"/>
      <c r="I862" s="209"/>
      <c r="J862" s="209"/>
      <c r="K862" s="187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31"/>
      <c r="Y862" s="206"/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06"/>
      <c r="AM862" s="206"/>
      <c r="AN862" s="206"/>
      <c r="AO862" s="206"/>
      <c r="AP862" s="206"/>
      <c r="AQ862" s="206"/>
      <c r="AR862" s="206"/>
      <c r="AS862" s="206"/>
      <c r="AT862" s="206"/>
      <c r="AU862" s="206"/>
      <c r="AV862" s="206"/>
      <c r="AW862" s="206"/>
      <c r="AX862" s="206"/>
      <c r="AY862" s="206"/>
      <c r="AZ862" s="206"/>
      <c r="BA862" s="206"/>
      <c r="BB862" s="206"/>
      <c r="BC862" s="206"/>
      <c r="BD862" s="206"/>
      <c r="BE862" s="206"/>
      <c r="BF862" s="206"/>
      <c r="BG862" s="206"/>
      <c r="BH862" s="206"/>
      <c r="BI862" s="206"/>
      <c r="BJ862" s="206"/>
      <c r="BK862" s="206"/>
      <c r="BL862" s="206"/>
      <c r="BM862" s="206"/>
      <c r="BN862" s="206"/>
      <c r="BO862" s="206"/>
      <c r="BP862" s="206"/>
      <c r="BQ862" s="206"/>
      <c r="BR862" s="206"/>
      <c r="BS862" s="206"/>
      <c r="BT862" s="206"/>
      <c r="BU862" s="206"/>
      <c r="BV862" s="206"/>
      <c r="BW862" s="206"/>
      <c r="BX862" s="206"/>
      <c r="BY862" s="206"/>
      <c r="BZ862" s="206"/>
      <c r="CA862" s="206"/>
      <c r="CB862" s="206"/>
      <c r="CC862" s="206"/>
      <c r="CD862" s="206"/>
      <c r="CE862" s="206"/>
      <c r="CF862" s="206"/>
      <c r="CG862" s="206"/>
      <c r="CH862" s="206"/>
      <c r="CI862" s="206"/>
      <c r="CJ862" s="206"/>
      <c r="CK862" s="206"/>
      <c r="CL862" s="206"/>
      <c r="CM862" s="206"/>
      <c r="CN862" s="206"/>
      <c r="CO862" s="206"/>
      <c r="CP862" s="206"/>
      <c r="CQ862" s="206"/>
      <c r="CR862" s="206"/>
      <c r="CS862" s="206"/>
      <c r="CT862" s="206"/>
      <c r="CU862" s="206"/>
      <c r="CV862" s="206"/>
      <c r="CW862" s="206"/>
      <c r="CX862" s="206"/>
      <c r="CY862" s="206"/>
      <c r="CZ862" s="206"/>
      <c r="DA862" s="206"/>
      <c r="DB862" s="206"/>
      <c r="DC862" s="206"/>
      <c r="DD862" s="206"/>
      <c r="DE862" s="206"/>
      <c r="DF862" s="206"/>
      <c r="DG862" s="206"/>
      <c r="DH862" s="206"/>
      <c r="DI862" s="206"/>
      <c r="DJ862" s="206"/>
      <c r="DK862" s="206"/>
      <c r="DL862" s="206"/>
      <c r="DM862" s="206"/>
      <c r="DN862" s="206"/>
      <c r="DO862" s="206"/>
      <c r="DP862" s="206"/>
      <c r="DQ862" s="206"/>
      <c r="DR862" s="206"/>
      <c r="DS862" s="206"/>
      <c r="DT862" s="206"/>
      <c r="DU862" s="206"/>
      <c r="DV862" s="206"/>
      <c r="DW862" s="206"/>
      <c r="DX862" s="206"/>
      <c r="DY862" s="206"/>
      <c r="DZ862" s="206"/>
      <c r="EA862" s="206"/>
      <c r="EB862" s="206"/>
      <c r="EC862" s="206"/>
      <c r="ED862" s="206"/>
      <c r="EE862" s="206"/>
      <c r="EF862" s="206"/>
      <c r="EG862" s="206"/>
      <c r="EH862" s="206"/>
      <c r="EI862" s="206"/>
      <c r="EJ862" s="206"/>
      <c r="EK862" s="206"/>
      <c r="EL862" s="206"/>
      <c r="EM862" s="206"/>
      <c r="EN862" s="206"/>
      <c r="EO862" s="206"/>
      <c r="EP862" s="206"/>
      <c r="EQ862" s="206"/>
      <c r="ER862" s="206"/>
      <c r="ES862" s="206"/>
      <c r="ET862" s="206"/>
      <c r="EU862" s="206"/>
      <c r="EV862" s="206"/>
      <c r="EW862" s="206"/>
      <c r="EX862" s="206"/>
      <c r="EY862" s="206"/>
      <c r="EZ862" s="206"/>
      <c r="FA862" s="206"/>
      <c r="FB862" s="206"/>
      <c r="FC862" s="206"/>
      <c r="FD862" s="206"/>
      <c r="FE862" s="206"/>
      <c r="FF862" s="206"/>
      <c r="FG862" s="206"/>
      <c r="FH862" s="206"/>
      <c r="FI862" s="206"/>
      <c r="FJ862" s="206"/>
      <c r="FK862" s="206"/>
      <c r="FL862" s="206"/>
      <c r="FM862" s="206"/>
      <c r="FN862" s="206"/>
      <c r="FO862" s="206"/>
      <c r="FP862" s="206"/>
      <c r="FQ862" s="206"/>
      <c r="FR862" s="206"/>
      <c r="FS862" s="206"/>
      <c r="FT862" s="206"/>
      <c r="FU862" s="206"/>
      <c r="FV862" s="206"/>
      <c r="FW862" s="206"/>
      <c r="FX862" s="206"/>
      <c r="FY862" s="206"/>
      <c r="FZ862" s="206"/>
      <c r="GA862" s="206"/>
      <c r="GB862" s="206"/>
      <c r="GC862" s="206"/>
      <c r="GD862" s="206"/>
      <c r="GE862" s="206"/>
      <c r="GF862" s="206"/>
      <c r="GG862" s="206"/>
      <c r="GH862" s="206"/>
      <c r="GI862" s="206"/>
      <c r="GJ862" s="206"/>
      <c r="GK862" s="206"/>
      <c r="GL862" s="206"/>
      <c r="GM862" s="206"/>
      <c r="GN862" s="206"/>
      <c r="GO862" s="206"/>
      <c r="GP862" s="206"/>
      <c r="GQ862" s="206"/>
      <c r="GR862" s="206"/>
      <c r="GS862" s="206"/>
      <c r="GT862" s="206"/>
      <c r="GU862" s="206"/>
      <c r="GV862" s="206"/>
      <c r="GW862" s="206"/>
      <c r="GX862" s="206"/>
      <c r="GY862" s="206"/>
      <c r="GZ862" s="206"/>
      <c r="HA862" s="206"/>
      <c r="HB862" s="206"/>
      <c r="HC862" s="206"/>
      <c r="HD862" s="206"/>
      <c r="HE862" s="206"/>
      <c r="HF862" s="206"/>
      <c r="HG862" s="206"/>
      <c r="HH862" s="206"/>
      <c r="HI862" s="206"/>
      <c r="HJ862" s="206"/>
      <c r="HK862" s="206"/>
      <c r="HL862" s="206"/>
      <c r="HM862" s="206"/>
      <c r="HN862" s="206"/>
      <c r="HO862" s="206"/>
      <c r="HP862" s="206"/>
    </row>
    <row r="863" spans="1:224" s="230" customFormat="1" ht="12.75" customHeight="1" x14ac:dyDescent="0.2">
      <c r="A863" s="206"/>
      <c r="B863" s="206"/>
      <c r="C863" s="206"/>
      <c r="D863" s="206"/>
      <c r="E863" s="204"/>
      <c r="F863" s="198"/>
      <c r="G863" s="198"/>
      <c r="H863" s="198"/>
      <c r="I863" s="209"/>
      <c r="J863" s="209"/>
      <c r="K863" s="187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31"/>
      <c r="Y863" s="206"/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/>
      <c r="AN863" s="206"/>
      <c r="AO863" s="206"/>
      <c r="AP863" s="206"/>
      <c r="AQ863" s="206"/>
      <c r="AR863" s="206"/>
      <c r="AS863" s="206"/>
      <c r="AT863" s="206"/>
      <c r="AU863" s="206"/>
      <c r="AV863" s="206"/>
      <c r="AW863" s="206"/>
      <c r="AX863" s="206"/>
      <c r="AY863" s="206"/>
      <c r="AZ863" s="206"/>
      <c r="BA863" s="206"/>
      <c r="BB863" s="206"/>
      <c r="BC863" s="206"/>
      <c r="BD863" s="206"/>
      <c r="BE863" s="206"/>
      <c r="BF863" s="206"/>
      <c r="BG863" s="206"/>
      <c r="BH863" s="206"/>
      <c r="BI863" s="206"/>
      <c r="BJ863" s="206"/>
      <c r="BK863" s="206"/>
      <c r="BL863" s="206"/>
      <c r="BM863" s="206"/>
      <c r="BN863" s="206"/>
      <c r="BO863" s="206"/>
      <c r="BP863" s="206"/>
      <c r="BQ863" s="206"/>
      <c r="BR863" s="206"/>
      <c r="BS863" s="206"/>
      <c r="BT863" s="206"/>
      <c r="BU863" s="206"/>
      <c r="BV863" s="206"/>
      <c r="BW863" s="206"/>
      <c r="BX863" s="206"/>
      <c r="BY863" s="206"/>
      <c r="BZ863" s="206"/>
      <c r="CA863" s="206"/>
      <c r="CB863" s="206"/>
      <c r="CC863" s="206"/>
      <c r="CD863" s="206"/>
      <c r="CE863" s="206"/>
      <c r="CF863" s="206"/>
      <c r="CG863" s="206"/>
      <c r="CH863" s="206"/>
      <c r="CI863" s="206"/>
      <c r="CJ863" s="206"/>
      <c r="CK863" s="206"/>
      <c r="CL863" s="206"/>
      <c r="CM863" s="206"/>
      <c r="CN863" s="206"/>
      <c r="CO863" s="206"/>
      <c r="CP863" s="206"/>
      <c r="CQ863" s="206"/>
      <c r="CR863" s="206"/>
      <c r="CS863" s="206"/>
      <c r="CT863" s="206"/>
      <c r="CU863" s="206"/>
      <c r="CV863" s="206"/>
      <c r="CW863" s="206"/>
      <c r="CX863" s="206"/>
      <c r="CY863" s="206"/>
      <c r="CZ863" s="206"/>
      <c r="DA863" s="206"/>
      <c r="DB863" s="206"/>
      <c r="DC863" s="206"/>
      <c r="DD863" s="206"/>
      <c r="DE863" s="206"/>
      <c r="DF863" s="206"/>
      <c r="DG863" s="206"/>
      <c r="DH863" s="206"/>
      <c r="DI863" s="206"/>
      <c r="DJ863" s="206"/>
      <c r="DK863" s="206"/>
      <c r="DL863" s="206"/>
      <c r="DM863" s="206"/>
      <c r="DN863" s="206"/>
      <c r="DO863" s="206"/>
      <c r="DP863" s="206"/>
      <c r="DQ863" s="206"/>
      <c r="DR863" s="206"/>
      <c r="DS863" s="206"/>
      <c r="DT863" s="206"/>
      <c r="DU863" s="206"/>
      <c r="DV863" s="206"/>
      <c r="DW863" s="206"/>
      <c r="DX863" s="206"/>
      <c r="DY863" s="206"/>
      <c r="DZ863" s="206"/>
      <c r="EA863" s="206"/>
      <c r="EB863" s="206"/>
      <c r="EC863" s="206"/>
      <c r="ED863" s="206"/>
      <c r="EE863" s="206"/>
      <c r="EF863" s="206"/>
      <c r="EG863" s="206"/>
      <c r="EH863" s="206"/>
      <c r="EI863" s="206"/>
      <c r="EJ863" s="206"/>
      <c r="EK863" s="206"/>
      <c r="EL863" s="206"/>
      <c r="EM863" s="206"/>
      <c r="EN863" s="206"/>
      <c r="EO863" s="206"/>
      <c r="EP863" s="206"/>
      <c r="EQ863" s="206"/>
      <c r="ER863" s="206"/>
      <c r="ES863" s="206"/>
      <c r="ET863" s="206"/>
      <c r="EU863" s="206"/>
      <c r="EV863" s="206"/>
      <c r="EW863" s="206"/>
      <c r="EX863" s="206"/>
      <c r="EY863" s="206"/>
      <c r="EZ863" s="206"/>
      <c r="FA863" s="206"/>
      <c r="FB863" s="206"/>
      <c r="FC863" s="206"/>
      <c r="FD863" s="206"/>
      <c r="FE863" s="206"/>
      <c r="FF863" s="206"/>
      <c r="FG863" s="206"/>
      <c r="FH863" s="206"/>
      <c r="FI863" s="206"/>
      <c r="FJ863" s="206"/>
      <c r="FK863" s="206"/>
      <c r="FL863" s="206"/>
      <c r="FM863" s="206"/>
      <c r="FN863" s="206"/>
      <c r="FO863" s="206"/>
      <c r="FP863" s="206"/>
      <c r="FQ863" s="206"/>
      <c r="FR863" s="206"/>
      <c r="FS863" s="206"/>
      <c r="FT863" s="206"/>
      <c r="FU863" s="206"/>
      <c r="FV863" s="206"/>
      <c r="FW863" s="206"/>
      <c r="FX863" s="206"/>
      <c r="FY863" s="206"/>
      <c r="FZ863" s="206"/>
      <c r="GA863" s="206"/>
      <c r="GB863" s="206"/>
      <c r="GC863" s="206"/>
      <c r="GD863" s="206"/>
      <c r="GE863" s="206"/>
      <c r="GF863" s="206"/>
      <c r="GG863" s="206"/>
      <c r="GH863" s="206"/>
      <c r="GI863" s="206"/>
      <c r="GJ863" s="206"/>
      <c r="GK863" s="206"/>
      <c r="GL863" s="206"/>
      <c r="GM863" s="206"/>
      <c r="GN863" s="206"/>
      <c r="GO863" s="206"/>
      <c r="GP863" s="206"/>
      <c r="GQ863" s="206"/>
      <c r="GR863" s="206"/>
      <c r="GS863" s="206"/>
      <c r="GT863" s="206"/>
      <c r="GU863" s="206"/>
      <c r="GV863" s="206"/>
      <c r="GW863" s="206"/>
      <c r="GX863" s="206"/>
      <c r="GY863" s="206"/>
      <c r="GZ863" s="206"/>
      <c r="HA863" s="206"/>
      <c r="HB863" s="206"/>
      <c r="HC863" s="206"/>
      <c r="HD863" s="206"/>
      <c r="HE863" s="206"/>
      <c r="HF863" s="206"/>
      <c r="HG863" s="206"/>
      <c r="HH863" s="206"/>
      <c r="HI863" s="206"/>
      <c r="HJ863" s="206"/>
      <c r="HK863" s="206"/>
      <c r="HL863" s="206"/>
      <c r="HM863" s="206"/>
      <c r="HN863" s="206"/>
      <c r="HO863" s="206"/>
      <c r="HP863" s="206"/>
    </row>
    <row r="864" spans="1:224" s="230" customFormat="1" ht="12.75" customHeight="1" x14ac:dyDescent="0.2">
      <c r="A864" s="206"/>
      <c r="B864" s="206"/>
      <c r="C864" s="206"/>
      <c r="D864" s="206"/>
      <c r="E864" s="204"/>
      <c r="F864" s="198"/>
      <c r="G864" s="198"/>
      <c r="H864" s="198"/>
      <c r="I864" s="209"/>
      <c r="J864" s="209"/>
      <c r="K864" s="187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31"/>
      <c r="Y864" s="206"/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06"/>
      <c r="AM864" s="206"/>
      <c r="AN864" s="206"/>
      <c r="AO864" s="206"/>
      <c r="AP864" s="206"/>
      <c r="AQ864" s="206"/>
      <c r="AR864" s="206"/>
      <c r="AS864" s="206"/>
      <c r="AT864" s="206"/>
      <c r="AU864" s="206"/>
      <c r="AV864" s="206"/>
      <c r="AW864" s="206"/>
      <c r="AX864" s="206"/>
      <c r="AY864" s="206"/>
      <c r="AZ864" s="206"/>
      <c r="BA864" s="206"/>
      <c r="BB864" s="206"/>
      <c r="BC864" s="206"/>
      <c r="BD864" s="206"/>
      <c r="BE864" s="206"/>
      <c r="BF864" s="206"/>
      <c r="BG864" s="206"/>
      <c r="BH864" s="206"/>
      <c r="BI864" s="206"/>
      <c r="BJ864" s="206"/>
      <c r="BK864" s="206"/>
      <c r="BL864" s="206"/>
      <c r="BM864" s="206"/>
      <c r="BN864" s="206"/>
      <c r="BO864" s="206"/>
      <c r="BP864" s="206"/>
      <c r="BQ864" s="206"/>
      <c r="BR864" s="206"/>
      <c r="BS864" s="206"/>
      <c r="BT864" s="206"/>
      <c r="BU864" s="206"/>
      <c r="BV864" s="206"/>
      <c r="BW864" s="206"/>
      <c r="BX864" s="206"/>
      <c r="BY864" s="206"/>
      <c r="BZ864" s="206"/>
      <c r="CA864" s="206"/>
      <c r="CB864" s="206"/>
      <c r="CC864" s="206"/>
      <c r="CD864" s="206"/>
      <c r="CE864" s="206"/>
      <c r="CF864" s="206"/>
      <c r="CG864" s="206"/>
      <c r="CH864" s="206"/>
      <c r="CI864" s="206"/>
      <c r="CJ864" s="206"/>
      <c r="CK864" s="206"/>
      <c r="CL864" s="206"/>
      <c r="CM864" s="206"/>
      <c r="CN864" s="206"/>
      <c r="CO864" s="206"/>
      <c r="CP864" s="206"/>
      <c r="CQ864" s="206"/>
      <c r="CR864" s="206"/>
      <c r="CS864" s="206"/>
      <c r="CT864" s="206"/>
      <c r="CU864" s="206"/>
      <c r="CV864" s="206"/>
      <c r="CW864" s="206"/>
      <c r="CX864" s="206"/>
      <c r="CY864" s="206"/>
      <c r="CZ864" s="206"/>
      <c r="DA864" s="206"/>
      <c r="DB864" s="206"/>
      <c r="DC864" s="206"/>
      <c r="DD864" s="206"/>
      <c r="DE864" s="206"/>
      <c r="DF864" s="206"/>
      <c r="DG864" s="206"/>
      <c r="DH864" s="206"/>
      <c r="DI864" s="206"/>
      <c r="DJ864" s="206"/>
      <c r="DK864" s="206"/>
      <c r="DL864" s="206"/>
      <c r="DM864" s="206"/>
      <c r="DN864" s="206"/>
      <c r="DO864" s="206"/>
      <c r="DP864" s="206"/>
      <c r="DQ864" s="206"/>
      <c r="DR864" s="206"/>
      <c r="DS864" s="206"/>
      <c r="DT864" s="206"/>
      <c r="DU864" s="206"/>
      <c r="DV864" s="206"/>
      <c r="DW864" s="206"/>
      <c r="DX864" s="206"/>
      <c r="DY864" s="206"/>
      <c r="DZ864" s="206"/>
      <c r="EA864" s="206"/>
      <c r="EB864" s="206"/>
      <c r="EC864" s="206"/>
      <c r="ED864" s="206"/>
      <c r="EE864" s="206"/>
      <c r="EF864" s="206"/>
      <c r="EG864" s="206"/>
      <c r="EH864" s="206"/>
      <c r="EI864" s="206"/>
      <c r="EJ864" s="206"/>
      <c r="EK864" s="206"/>
      <c r="EL864" s="206"/>
      <c r="EM864" s="206"/>
      <c r="EN864" s="206"/>
      <c r="EO864" s="206"/>
      <c r="EP864" s="206"/>
      <c r="EQ864" s="206"/>
      <c r="ER864" s="206"/>
      <c r="ES864" s="206"/>
      <c r="ET864" s="206"/>
      <c r="EU864" s="206"/>
      <c r="EV864" s="206"/>
      <c r="EW864" s="206"/>
      <c r="EX864" s="206"/>
      <c r="EY864" s="206"/>
      <c r="EZ864" s="206"/>
      <c r="FA864" s="206"/>
      <c r="FB864" s="206"/>
      <c r="FC864" s="206"/>
      <c r="FD864" s="206"/>
      <c r="FE864" s="206"/>
      <c r="FF864" s="206"/>
      <c r="FG864" s="206"/>
      <c r="FH864" s="206"/>
      <c r="FI864" s="206"/>
      <c r="FJ864" s="206"/>
      <c r="FK864" s="206"/>
      <c r="FL864" s="206"/>
      <c r="FM864" s="206"/>
      <c r="FN864" s="206"/>
      <c r="FO864" s="206"/>
      <c r="FP864" s="206"/>
      <c r="FQ864" s="206"/>
      <c r="FR864" s="206"/>
      <c r="FS864" s="206"/>
      <c r="FT864" s="206"/>
      <c r="FU864" s="206"/>
      <c r="FV864" s="206"/>
      <c r="FW864" s="206"/>
      <c r="FX864" s="206"/>
      <c r="FY864" s="206"/>
      <c r="FZ864" s="206"/>
      <c r="GA864" s="206"/>
      <c r="GB864" s="206"/>
      <c r="GC864" s="206"/>
      <c r="GD864" s="206"/>
      <c r="GE864" s="206"/>
      <c r="GF864" s="206"/>
      <c r="GG864" s="206"/>
      <c r="GH864" s="206"/>
      <c r="GI864" s="206"/>
      <c r="GJ864" s="206"/>
      <c r="GK864" s="206"/>
      <c r="GL864" s="206"/>
      <c r="GM864" s="206"/>
      <c r="GN864" s="206"/>
      <c r="GO864" s="206"/>
      <c r="GP864" s="206"/>
      <c r="GQ864" s="206"/>
      <c r="GR864" s="206"/>
      <c r="GS864" s="206"/>
      <c r="GT864" s="206"/>
      <c r="GU864" s="206"/>
      <c r="GV864" s="206"/>
      <c r="GW864" s="206"/>
      <c r="GX864" s="206"/>
      <c r="GY864" s="206"/>
      <c r="GZ864" s="206"/>
      <c r="HA864" s="206"/>
      <c r="HB864" s="206"/>
      <c r="HC864" s="206"/>
      <c r="HD864" s="206"/>
      <c r="HE864" s="206"/>
      <c r="HF864" s="206"/>
      <c r="HG864" s="206"/>
      <c r="HH864" s="206"/>
      <c r="HI864" s="206"/>
      <c r="HJ864" s="206"/>
      <c r="HK864" s="206"/>
      <c r="HL864" s="206"/>
      <c r="HM864" s="206"/>
      <c r="HN864" s="206"/>
      <c r="HO864" s="206"/>
      <c r="HP864" s="206"/>
    </row>
    <row r="865" spans="1:242" s="230" customFormat="1" ht="12.75" customHeight="1" x14ac:dyDescent="0.2">
      <c r="A865" s="206"/>
      <c r="B865" s="206"/>
      <c r="C865" s="206"/>
      <c r="D865" s="206"/>
      <c r="E865" s="204"/>
      <c r="F865" s="198"/>
      <c r="G865" s="198"/>
      <c r="H865" s="198"/>
      <c r="I865" s="209"/>
      <c r="J865" s="209"/>
      <c r="K865" s="187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31"/>
      <c r="Y865" s="206"/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06"/>
      <c r="AM865" s="206"/>
      <c r="AN865" s="206"/>
      <c r="AO865" s="206"/>
      <c r="AP865" s="206"/>
      <c r="AQ865" s="206"/>
      <c r="AR865" s="206"/>
      <c r="AS865" s="206"/>
      <c r="AT865" s="206"/>
      <c r="AU865" s="206"/>
      <c r="AV865" s="206"/>
      <c r="AW865" s="206"/>
      <c r="AX865" s="206"/>
      <c r="AY865" s="206"/>
      <c r="AZ865" s="206"/>
      <c r="BA865" s="206"/>
      <c r="BB865" s="206"/>
      <c r="BC865" s="206"/>
      <c r="BD865" s="206"/>
      <c r="BE865" s="206"/>
      <c r="BF865" s="206"/>
      <c r="BG865" s="206"/>
      <c r="BH865" s="206"/>
      <c r="BI865" s="206"/>
      <c r="BJ865" s="206"/>
      <c r="BK865" s="206"/>
      <c r="BL865" s="206"/>
      <c r="BM865" s="206"/>
      <c r="BN865" s="206"/>
      <c r="BO865" s="206"/>
      <c r="BP865" s="206"/>
      <c r="BQ865" s="206"/>
      <c r="BR865" s="206"/>
      <c r="BS865" s="206"/>
      <c r="BT865" s="206"/>
      <c r="BU865" s="206"/>
      <c r="BV865" s="206"/>
      <c r="BW865" s="206"/>
      <c r="BX865" s="206"/>
      <c r="BY865" s="206"/>
      <c r="BZ865" s="206"/>
      <c r="CA865" s="206"/>
      <c r="CB865" s="206"/>
      <c r="CC865" s="206"/>
      <c r="CD865" s="206"/>
      <c r="CE865" s="206"/>
      <c r="CF865" s="206"/>
      <c r="CG865" s="206"/>
      <c r="CH865" s="206"/>
      <c r="CI865" s="206"/>
      <c r="CJ865" s="206"/>
      <c r="CK865" s="206"/>
      <c r="CL865" s="206"/>
      <c r="CM865" s="206"/>
      <c r="CN865" s="206"/>
      <c r="CO865" s="206"/>
      <c r="CP865" s="206"/>
      <c r="CQ865" s="206"/>
      <c r="CR865" s="206"/>
      <c r="CS865" s="206"/>
      <c r="CT865" s="206"/>
      <c r="CU865" s="206"/>
      <c r="CV865" s="206"/>
      <c r="CW865" s="206"/>
      <c r="CX865" s="206"/>
      <c r="CY865" s="206"/>
      <c r="CZ865" s="206"/>
      <c r="DA865" s="206"/>
      <c r="DB865" s="206"/>
      <c r="DC865" s="206"/>
      <c r="DD865" s="206"/>
      <c r="DE865" s="206"/>
      <c r="DF865" s="206"/>
      <c r="DG865" s="206"/>
      <c r="DH865" s="206"/>
      <c r="DI865" s="206"/>
      <c r="DJ865" s="206"/>
      <c r="DK865" s="206"/>
      <c r="DL865" s="206"/>
      <c r="DM865" s="206"/>
      <c r="DN865" s="206"/>
      <c r="DO865" s="206"/>
      <c r="DP865" s="206"/>
      <c r="DQ865" s="206"/>
      <c r="DR865" s="206"/>
      <c r="DS865" s="206"/>
      <c r="DT865" s="206"/>
      <c r="DU865" s="206"/>
      <c r="DV865" s="206"/>
      <c r="DW865" s="206"/>
      <c r="DX865" s="206"/>
      <c r="DY865" s="206"/>
      <c r="DZ865" s="206"/>
      <c r="EA865" s="206"/>
      <c r="EB865" s="206"/>
      <c r="EC865" s="206"/>
      <c r="ED865" s="206"/>
      <c r="EE865" s="206"/>
      <c r="EF865" s="206"/>
      <c r="EG865" s="206"/>
      <c r="EH865" s="206"/>
      <c r="EI865" s="206"/>
      <c r="EJ865" s="206"/>
      <c r="EK865" s="206"/>
      <c r="EL865" s="206"/>
      <c r="EM865" s="206"/>
      <c r="EN865" s="206"/>
      <c r="EO865" s="206"/>
      <c r="EP865" s="206"/>
      <c r="EQ865" s="206"/>
      <c r="ER865" s="206"/>
      <c r="ES865" s="206"/>
      <c r="ET865" s="206"/>
      <c r="EU865" s="206"/>
      <c r="EV865" s="206"/>
      <c r="EW865" s="206"/>
      <c r="EX865" s="206"/>
      <c r="EY865" s="206"/>
      <c r="EZ865" s="206"/>
      <c r="FA865" s="206"/>
      <c r="FB865" s="206"/>
      <c r="FC865" s="206"/>
      <c r="FD865" s="206"/>
      <c r="FE865" s="206"/>
      <c r="FF865" s="206"/>
      <c r="FG865" s="206"/>
      <c r="FH865" s="206"/>
      <c r="FI865" s="206"/>
      <c r="FJ865" s="206"/>
      <c r="FK865" s="206"/>
      <c r="FL865" s="206"/>
      <c r="FM865" s="206"/>
      <c r="FN865" s="206"/>
      <c r="FO865" s="206"/>
      <c r="FP865" s="206"/>
      <c r="FQ865" s="206"/>
      <c r="FR865" s="206"/>
      <c r="FS865" s="206"/>
      <c r="FT865" s="206"/>
      <c r="FU865" s="206"/>
      <c r="FV865" s="206"/>
      <c r="FW865" s="206"/>
      <c r="FX865" s="206"/>
      <c r="FY865" s="206"/>
      <c r="FZ865" s="206"/>
      <c r="GA865" s="206"/>
      <c r="GB865" s="206"/>
      <c r="GC865" s="206"/>
      <c r="GD865" s="206"/>
      <c r="GE865" s="206"/>
      <c r="GF865" s="206"/>
      <c r="GG865" s="206"/>
      <c r="GH865" s="206"/>
      <c r="GI865" s="206"/>
      <c r="GJ865" s="206"/>
      <c r="GK865" s="206"/>
      <c r="GL865" s="206"/>
      <c r="GM865" s="206"/>
      <c r="GN865" s="206"/>
      <c r="GO865" s="206"/>
      <c r="GP865" s="206"/>
      <c r="GQ865" s="206"/>
      <c r="GR865" s="206"/>
      <c r="GS865" s="206"/>
      <c r="GT865" s="206"/>
      <c r="GU865" s="206"/>
      <c r="GV865" s="206"/>
      <c r="GW865" s="206"/>
      <c r="GX865" s="206"/>
      <c r="GY865" s="206"/>
      <c r="GZ865" s="206"/>
      <c r="HA865" s="206"/>
      <c r="HB865" s="206"/>
      <c r="HC865" s="206"/>
      <c r="HD865" s="206"/>
      <c r="HE865" s="206"/>
      <c r="HF865" s="206"/>
      <c r="HG865" s="206"/>
      <c r="HH865" s="206"/>
      <c r="HI865" s="206"/>
      <c r="HJ865" s="206"/>
      <c r="HK865" s="206"/>
      <c r="HL865" s="206"/>
      <c r="HM865" s="206"/>
      <c r="HN865" s="206"/>
      <c r="HO865" s="206"/>
      <c r="HP865" s="206"/>
    </row>
    <row r="866" spans="1:242" s="124" customFormat="1" ht="12.75" customHeight="1" x14ac:dyDescent="0.2">
      <c r="A866" s="206"/>
      <c r="B866" s="206"/>
      <c r="C866" s="206"/>
      <c r="D866" s="206"/>
      <c r="E866" s="204"/>
      <c r="F866" s="198"/>
      <c r="G866" s="198"/>
      <c r="H866" s="198"/>
      <c r="I866" s="209"/>
      <c r="J866" s="209"/>
      <c r="K866" s="187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31"/>
      <c r="Y866" s="206"/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06"/>
      <c r="AM866" s="206"/>
      <c r="AN866" s="206"/>
      <c r="AO866" s="206"/>
      <c r="AP866" s="206"/>
      <c r="AQ866" s="206"/>
      <c r="AR866" s="206"/>
      <c r="AS866" s="206"/>
      <c r="AT866" s="206"/>
      <c r="AU866" s="206"/>
      <c r="AV866" s="206"/>
      <c r="AW866" s="206"/>
      <c r="AX866" s="206"/>
      <c r="AY866" s="206"/>
      <c r="AZ866" s="206"/>
      <c r="BA866" s="206"/>
      <c r="BB866" s="206"/>
      <c r="BC866" s="206"/>
      <c r="BD866" s="206"/>
      <c r="BE866" s="206"/>
      <c r="BF866" s="206"/>
      <c r="BG866" s="206"/>
      <c r="BH866" s="206"/>
      <c r="BI866" s="206"/>
      <c r="BJ866" s="206"/>
      <c r="BK866" s="206"/>
      <c r="BL866" s="206"/>
      <c r="BM866" s="206"/>
      <c r="BN866" s="206"/>
      <c r="BO866" s="206"/>
      <c r="BP866" s="206"/>
      <c r="BQ866" s="206"/>
      <c r="BR866" s="206"/>
      <c r="BS866" s="206"/>
      <c r="BT866" s="206"/>
      <c r="BU866" s="206"/>
      <c r="BV866" s="206"/>
      <c r="BW866" s="206"/>
      <c r="BX866" s="206"/>
      <c r="BY866" s="206"/>
      <c r="BZ866" s="206"/>
      <c r="CA866" s="206"/>
      <c r="CB866" s="206"/>
      <c r="CC866" s="206"/>
      <c r="CD866" s="206"/>
      <c r="CE866" s="206"/>
      <c r="CF866" s="206"/>
      <c r="CG866" s="206"/>
      <c r="CH866" s="206"/>
      <c r="CI866" s="206"/>
      <c r="CJ866" s="206"/>
      <c r="CK866" s="206"/>
      <c r="CL866" s="206"/>
      <c r="CM866" s="206"/>
      <c r="CN866" s="206"/>
      <c r="CO866" s="206"/>
      <c r="CP866" s="206"/>
      <c r="CQ866" s="206"/>
      <c r="CR866" s="206"/>
      <c r="CS866" s="206"/>
      <c r="CT866" s="206"/>
      <c r="CU866" s="206"/>
      <c r="CV866" s="206"/>
      <c r="CW866" s="206"/>
      <c r="CX866" s="206"/>
      <c r="CY866" s="206"/>
      <c r="CZ866" s="206"/>
      <c r="DA866" s="206"/>
      <c r="DB866" s="206"/>
      <c r="DC866" s="206"/>
      <c r="DD866" s="206"/>
      <c r="DE866" s="206"/>
      <c r="DF866" s="206"/>
      <c r="DG866" s="206"/>
      <c r="DH866" s="206"/>
      <c r="DI866" s="206"/>
      <c r="DJ866" s="206"/>
      <c r="DK866" s="206"/>
      <c r="DL866" s="206"/>
      <c r="DM866" s="206"/>
      <c r="DN866" s="206"/>
      <c r="DO866" s="206"/>
      <c r="DP866" s="206"/>
      <c r="DQ866" s="206"/>
      <c r="DR866" s="206"/>
      <c r="DS866" s="206"/>
      <c r="DT866" s="206"/>
      <c r="DU866" s="206"/>
      <c r="DV866" s="206"/>
      <c r="DW866" s="206"/>
      <c r="DX866" s="206"/>
      <c r="DY866" s="206"/>
      <c r="DZ866" s="206"/>
      <c r="EA866" s="206"/>
      <c r="EB866" s="206"/>
      <c r="EC866" s="206"/>
      <c r="ED866" s="206"/>
      <c r="EE866" s="206"/>
      <c r="EF866" s="206"/>
      <c r="EG866" s="206"/>
      <c r="EH866" s="206"/>
      <c r="EI866" s="206"/>
      <c r="EJ866" s="206"/>
      <c r="EK866" s="206"/>
      <c r="EL866" s="206"/>
      <c r="EM866" s="206"/>
      <c r="EN866" s="206"/>
      <c r="EO866" s="206"/>
      <c r="EP866" s="206"/>
      <c r="EQ866" s="206"/>
      <c r="ER866" s="206"/>
      <c r="ES866" s="206"/>
      <c r="ET866" s="206"/>
      <c r="EU866" s="206"/>
      <c r="EV866" s="206"/>
      <c r="EW866" s="206"/>
      <c r="EX866" s="206"/>
      <c r="EY866" s="206"/>
      <c r="EZ866" s="206"/>
      <c r="FA866" s="206"/>
      <c r="FB866" s="206"/>
      <c r="FC866" s="206"/>
      <c r="FD866" s="206"/>
      <c r="FE866" s="206"/>
      <c r="FF866" s="206"/>
      <c r="FG866" s="206"/>
      <c r="FH866" s="206"/>
      <c r="FI866" s="206"/>
      <c r="FJ866" s="206"/>
      <c r="FK866" s="206"/>
      <c r="FL866" s="206"/>
      <c r="FM866" s="206"/>
      <c r="FN866" s="206"/>
      <c r="FO866" s="206"/>
      <c r="FP866" s="206"/>
      <c r="FQ866" s="206"/>
      <c r="FR866" s="206"/>
      <c r="FS866" s="206"/>
      <c r="FT866" s="206"/>
      <c r="FU866" s="206"/>
      <c r="FV866" s="206"/>
      <c r="FW866" s="206"/>
      <c r="FX866" s="206"/>
      <c r="FY866" s="206"/>
      <c r="FZ866" s="206"/>
      <c r="GA866" s="206"/>
      <c r="GB866" s="206"/>
      <c r="GC866" s="206"/>
      <c r="GD866" s="206"/>
      <c r="GE866" s="206"/>
      <c r="GF866" s="206"/>
      <c r="GG866" s="206"/>
      <c r="GH866" s="206"/>
      <c r="GI866" s="206"/>
      <c r="GJ866" s="206"/>
      <c r="GK866" s="206"/>
      <c r="GL866" s="206"/>
      <c r="GM866" s="206"/>
      <c r="GN866" s="206"/>
      <c r="GO866" s="206"/>
      <c r="GP866" s="206"/>
      <c r="GQ866" s="206"/>
      <c r="GR866" s="206"/>
      <c r="GS866" s="206"/>
      <c r="GT866" s="206"/>
      <c r="GU866" s="206"/>
      <c r="GV866" s="206"/>
      <c r="GW866" s="206"/>
      <c r="GX866" s="206"/>
      <c r="GY866" s="206"/>
      <c r="GZ866" s="206"/>
      <c r="HA866" s="206"/>
      <c r="HB866" s="206"/>
      <c r="HC866" s="206"/>
      <c r="HD866" s="206"/>
      <c r="HE866" s="206"/>
      <c r="HF866" s="206"/>
      <c r="HG866" s="206"/>
      <c r="HH866" s="206"/>
      <c r="HI866" s="206"/>
      <c r="HJ866" s="206"/>
      <c r="HK866" s="206"/>
      <c r="HL866" s="206"/>
      <c r="HM866" s="206"/>
      <c r="HN866" s="206"/>
      <c r="HO866" s="206"/>
      <c r="HP866" s="206"/>
      <c r="HQ866" s="206"/>
      <c r="HR866" s="206"/>
      <c r="HS866" s="206"/>
      <c r="HT866" s="206"/>
      <c r="HU866" s="206"/>
      <c r="HV866" s="206"/>
      <c r="HW866" s="206"/>
      <c r="HX866" s="206"/>
      <c r="HY866" s="206"/>
      <c r="HZ866" s="206"/>
      <c r="IA866" s="206"/>
      <c r="IB866" s="206"/>
      <c r="IC866" s="127"/>
      <c r="ID866" s="127"/>
      <c r="IE866" s="127"/>
      <c r="IF866" s="127"/>
      <c r="IG866" s="127"/>
      <c r="IH866" s="127"/>
    </row>
    <row r="867" spans="1:242" s="124" customFormat="1" ht="12.75" customHeight="1" x14ac:dyDescent="0.2">
      <c r="A867" s="206"/>
      <c r="B867" s="206"/>
      <c r="C867" s="206"/>
      <c r="D867" s="206"/>
      <c r="E867" s="204"/>
      <c r="F867" s="198"/>
      <c r="G867" s="198"/>
      <c r="H867" s="198"/>
      <c r="I867" s="209"/>
      <c r="J867" s="209"/>
      <c r="K867" s="187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31"/>
      <c r="Y867" s="206"/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06"/>
      <c r="AM867" s="206"/>
      <c r="AN867" s="206"/>
      <c r="AO867" s="206"/>
      <c r="AP867" s="206"/>
      <c r="AQ867" s="206"/>
      <c r="AR867" s="206"/>
      <c r="AS867" s="206"/>
      <c r="AT867" s="206"/>
      <c r="AU867" s="206"/>
      <c r="AV867" s="206"/>
      <c r="AW867" s="206"/>
      <c r="AX867" s="206"/>
      <c r="AY867" s="206"/>
      <c r="AZ867" s="206"/>
      <c r="BA867" s="206"/>
      <c r="BB867" s="206"/>
      <c r="BC867" s="206"/>
      <c r="BD867" s="206"/>
      <c r="BE867" s="206"/>
      <c r="BF867" s="206"/>
      <c r="BG867" s="206"/>
      <c r="BH867" s="206"/>
      <c r="BI867" s="206"/>
      <c r="BJ867" s="206"/>
      <c r="BK867" s="206"/>
      <c r="BL867" s="206"/>
      <c r="BM867" s="206"/>
      <c r="BN867" s="206"/>
      <c r="BO867" s="206"/>
      <c r="BP867" s="206"/>
      <c r="BQ867" s="206"/>
      <c r="BR867" s="206"/>
      <c r="BS867" s="206"/>
      <c r="BT867" s="206"/>
      <c r="BU867" s="206"/>
      <c r="BV867" s="206"/>
      <c r="BW867" s="206"/>
      <c r="BX867" s="206"/>
      <c r="BY867" s="206"/>
      <c r="BZ867" s="206"/>
      <c r="CA867" s="206"/>
      <c r="CB867" s="206"/>
      <c r="CC867" s="206"/>
      <c r="CD867" s="206"/>
      <c r="CE867" s="206"/>
      <c r="CF867" s="206"/>
      <c r="CG867" s="206"/>
      <c r="CH867" s="206"/>
      <c r="CI867" s="206"/>
      <c r="CJ867" s="206"/>
      <c r="CK867" s="206"/>
      <c r="CL867" s="206"/>
      <c r="CM867" s="206"/>
      <c r="CN867" s="206"/>
      <c r="CO867" s="206"/>
      <c r="CP867" s="206"/>
      <c r="CQ867" s="206"/>
      <c r="CR867" s="206"/>
      <c r="CS867" s="206"/>
      <c r="CT867" s="206"/>
      <c r="CU867" s="206"/>
      <c r="CV867" s="206"/>
      <c r="CW867" s="206"/>
      <c r="CX867" s="206"/>
      <c r="CY867" s="206"/>
      <c r="CZ867" s="206"/>
      <c r="DA867" s="206"/>
      <c r="DB867" s="206"/>
      <c r="DC867" s="206"/>
      <c r="DD867" s="206"/>
      <c r="DE867" s="206"/>
      <c r="DF867" s="206"/>
      <c r="DG867" s="206"/>
      <c r="DH867" s="206"/>
      <c r="DI867" s="206"/>
      <c r="DJ867" s="206"/>
      <c r="DK867" s="206"/>
      <c r="DL867" s="206"/>
      <c r="DM867" s="206"/>
      <c r="DN867" s="206"/>
      <c r="DO867" s="206"/>
      <c r="DP867" s="206"/>
      <c r="DQ867" s="206"/>
      <c r="DR867" s="206"/>
      <c r="DS867" s="206"/>
      <c r="DT867" s="206"/>
      <c r="DU867" s="206"/>
      <c r="DV867" s="206"/>
      <c r="DW867" s="206"/>
      <c r="DX867" s="206"/>
      <c r="DY867" s="206"/>
      <c r="DZ867" s="206"/>
      <c r="EA867" s="206"/>
      <c r="EB867" s="206"/>
      <c r="EC867" s="206"/>
      <c r="ED867" s="206"/>
      <c r="EE867" s="206"/>
      <c r="EF867" s="206"/>
      <c r="EG867" s="206"/>
      <c r="EH867" s="206"/>
      <c r="EI867" s="206"/>
      <c r="EJ867" s="206"/>
      <c r="EK867" s="206"/>
      <c r="EL867" s="206"/>
      <c r="EM867" s="206"/>
      <c r="EN867" s="206"/>
      <c r="EO867" s="206"/>
      <c r="EP867" s="206"/>
      <c r="EQ867" s="206"/>
      <c r="ER867" s="206"/>
      <c r="ES867" s="206"/>
      <c r="ET867" s="206"/>
      <c r="EU867" s="206"/>
      <c r="EV867" s="206"/>
      <c r="EW867" s="206"/>
      <c r="EX867" s="206"/>
      <c r="EY867" s="206"/>
      <c r="EZ867" s="206"/>
      <c r="FA867" s="206"/>
      <c r="FB867" s="206"/>
      <c r="FC867" s="206"/>
      <c r="FD867" s="206"/>
      <c r="FE867" s="206"/>
      <c r="FF867" s="206"/>
      <c r="FG867" s="206"/>
      <c r="FH867" s="206"/>
      <c r="FI867" s="206"/>
      <c r="FJ867" s="206"/>
      <c r="FK867" s="206"/>
      <c r="FL867" s="206"/>
      <c r="FM867" s="206"/>
      <c r="FN867" s="206"/>
      <c r="FO867" s="206"/>
      <c r="FP867" s="206"/>
      <c r="FQ867" s="206"/>
      <c r="FR867" s="206"/>
      <c r="FS867" s="206"/>
      <c r="FT867" s="206"/>
      <c r="FU867" s="206"/>
      <c r="FV867" s="206"/>
      <c r="FW867" s="206"/>
      <c r="FX867" s="206"/>
      <c r="FY867" s="206"/>
      <c r="FZ867" s="206"/>
      <c r="GA867" s="206"/>
      <c r="GB867" s="206"/>
      <c r="GC867" s="206"/>
      <c r="GD867" s="206"/>
      <c r="GE867" s="206"/>
      <c r="GF867" s="206"/>
      <c r="GG867" s="206"/>
      <c r="GH867" s="206"/>
      <c r="GI867" s="206"/>
      <c r="GJ867" s="206"/>
      <c r="GK867" s="206"/>
      <c r="GL867" s="206"/>
      <c r="GM867" s="206"/>
      <c r="GN867" s="206"/>
      <c r="GO867" s="206"/>
      <c r="GP867" s="206"/>
      <c r="GQ867" s="206"/>
      <c r="GR867" s="206"/>
      <c r="GS867" s="206"/>
      <c r="GT867" s="206"/>
      <c r="GU867" s="206"/>
      <c r="GV867" s="206"/>
      <c r="GW867" s="206"/>
      <c r="GX867" s="206"/>
      <c r="GY867" s="206"/>
      <c r="GZ867" s="206"/>
      <c r="HA867" s="206"/>
      <c r="HB867" s="206"/>
      <c r="HC867" s="206"/>
      <c r="HD867" s="206"/>
      <c r="HE867" s="206"/>
      <c r="HF867" s="206"/>
      <c r="HG867" s="206"/>
      <c r="HH867" s="206"/>
      <c r="HI867" s="206"/>
      <c r="HJ867" s="206"/>
      <c r="HK867" s="206"/>
      <c r="HL867" s="206"/>
      <c r="HM867" s="206"/>
      <c r="HN867" s="206"/>
      <c r="HO867" s="206"/>
      <c r="HP867" s="206"/>
      <c r="HQ867" s="206"/>
      <c r="HR867" s="206"/>
      <c r="HS867" s="206"/>
      <c r="HT867" s="206"/>
      <c r="HU867" s="206"/>
      <c r="HV867" s="206"/>
      <c r="HW867" s="206"/>
      <c r="HX867" s="206"/>
      <c r="HY867" s="206"/>
      <c r="HZ867" s="206"/>
      <c r="IA867" s="206"/>
      <c r="IB867" s="206"/>
      <c r="IC867" s="127"/>
      <c r="ID867" s="127"/>
      <c r="IE867" s="127"/>
      <c r="IF867" s="127"/>
      <c r="IG867" s="127"/>
      <c r="IH867" s="127"/>
    </row>
    <row r="868" spans="1:242" s="124" customFormat="1" ht="12.75" customHeight="1" x14ac:dyDescent="0.2">
      <c r="A868" s="206"/>
      <c r="B868" s="206"/>
      <c r="C868" s="206"/>
      <c r="D868" s="206"/>
      <c r="E868" s="204"/>
      <c r="F868" s="198"/>
      <c r="G868" s="198"/>
      <c r="H868" s="198"/>
      <c r="I868" s="209"/>
      <c r="J868" s="209"/>
      <c r="K868" s="187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31"/>
      <c r="Y868" s="206"/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06"/>
      <c r="AM868" s="206"/>
      <c r="AN868" s="206"/>
      <c r="AO868" s="206"/>
      <c r="AP868" s="206"/>
      <c r="AQ868" s="206"/>
      <c r="AR868" s="206"/>
      <c r="AS868" s="206"/>
      <c r="AT868" s="206"/>
      <c r="AU868" s="206"/>
      <c r="AV868" s="206"/>
      <c r="AW868" s="206"/>
      <c r="AX868" s="206"/>
      <c r="AY868" s="206"/>
      <c r="AZ868" s="206"/>
      <c r="BA868" s="206"/>
      <c r="BB868" s="206"/>
      <c r="BC868" s="206"/>
      <c r="BD868" s="206"/>
      <c r="BE868" s="206"/>
      <c r="BF868" s="206"/>
      <c r="BG868" s="206"/>
      <c r="BH868" s="206"/>
      <c r="BI868" s="206"/>
      <c r="BJ868" s="206"/>
      <c r="BK868" s="206"/>
      <c r="BL868" s="206"/>
      <c r="BM868" s="206"/>
      <c r="BN868" s="206"/>
      <c r="BO868" s="206"/>
      <c r="BP868" s="206"/>
      <c r="BQ868" s="206"/>
      <c r="BR868" s="206"/>
      <c r="BS868" s="206"/>
      <c r="BT868" s="206"/>
      <c r="BU868" s="206"/>
      <c r="BV868" s="206"/>
      <c r="BW868" s="206"/>
      <c r="BX868" s="206"/>
      <c r="BY868" s="206"/>
      <c r="BZ868" s="206"/>
      <c r="CA868" s="206"/>
      <c r="CB868" s="206"/>
      <c r="CC868" s="206"/>
      <c r="CD868" s="206"/>
      <c r="CE868" s="206"/>
      <c r="CF868" s="206"/>
      <c r="CG868" s="206"/>
      <c r="CH868" s="206"/>
      <c r="CI868" s="206"/>
      <c r="CJ868" s="206"/>
      <c r="CK868" s="206"/>
      <c r="CL868" s="206"/>
      <c r="CM868" s="206"/>
      <c r="CN868" s="206"/>
      <c r="CO868" s="206"/>
      <c r="CP868" s="206"/>
      <c r="CQ868" s="206"/>
      <c r="CR868" s="206"/>
      <c r="CS868" s="206"/>
      <c r="CT868" s="206"/>
      <c r="CU868" s="206"/>
      <c r="CV868" s="206"/>
      <c r="CW868" s="206"/>
      <c r="CX868" s="206"/>
      <c r="CY868" s="206"/>
      <c r="CZ868" s="206"/>
      <c r="DA868" s="206"/>
      <c r="DB868" s="206"/>
      <c r="DC868" s="206"/>
      <c r="DD868" s="206"/>
      <c r="DE868" s="206"/>
      <c r="DF868" s="206"/>
      <c r="DG868" s="206"/>
      <c r="DH868" s="206"/>
      <c r="DI868" s="206"/>
      <c r="DJ868" s="206"/>
      <c r="DK868" s="206"/>
      <c r="DL868" s="206"/>
      <c r="DM868" s="206"/>
      <c r="DN868" s="206"/>
      <c r="DO868" s="206"/>
      <c r="DP868" s="206"/>
      <c r="DQ868" s="206"/>
      <c r="DR868" s="206"/>
      <c r="DS868" s="206"/>
      <c r="DT868" s="206"/>
      <c r="DU868" s="206"/>
      <c r="DV868" s="206"/>
      <c r="DW868" s="206"/>
      <c r="DX868" s="206"/>
      <c r="DY868" s="206"/>
      <c r="DZ868" s="206"/>
      <c r="EA868" s="206"/>
      <c r="EB868" s="206"/>
      <c r="EC868" s="206"/>
      <c r="ED868" s="206"/>
      <c r="EE868" s="206"/>
      <c r="EF868" s="206"/>
      <c r="EG868" s="206"/>
      <c r="EH868" s="206"/>
      <c r="EI868" s="206"/>
      <c r="EJ868" s="206"/>
      <c r="EK868" s="206"/>
      <c r="EL868" s="206"/>
      <c r="EM868" s="206"/>
      <c r="EN868" s="206"/>
      <c r="EO868" s="206"/>
      <c r="EP868" s="206"/>
      <c r="EQ868" s="206"/>
      <c r="ER868" s="206"/>
      <c r="ES868" s="206"/>
      <c r="ET868" s="206"/>
      <c r="EU868" s="206"/>
      <c r="EV868" s="206"/>
      <c r="EW868" s="206"/>
      <c r="EX868" s="206"/>
      <c r="EY868" s="206"/>
      <c r="EZ868" s="206"/>
      <c r="FA868" s="206"/>
      <c r="FB868" s="206"/>
      <c r="FC868" s="206"/>
      <c r="FD868" s="206"/>
      <c r="FE868" s="206"/>
      <c r="FF868" s="206"/>
      <c r="FG868" s="206"/>
      <c r="FH868" s="206"/>
      <c r="FI868" s="206"/>
      <c r="FJ868" s="206"/>
      <c r="FK868" s="206"/>
      <c r="FL868" s="206"/>
      <c r="FM868" s="206"/>
      <c r="FN868" s="206"/>
      <c r="FO868" s="206"/>
      <c r="FP868" s="206"/>
      <c r="FQ868" s="206"/>
      <c r="FR868" s="206"/>
      <c r="FS868" s="206"/>
      <c r="FT868" s="206"/>
      <c r="FU868" s="206"/>
      <c r="FV868" s="206"/>
      <c r="FW868" s="206"/>
      <c r="FX868" s="206"/>
      <c r="FY868" s="206"/>
      <c r="FZ868" s="206"/>
      <c r="GA868" s="206"/>
      <c r="GB868" s="206"/>
      <c r="GC868" s="206"/>
      <c r="GD868" s="206"/>
      <c r="GE868" s="206"/>
      <c r="GF868" s="206"/>
      <c r="GG868" s="206"/>
      <c r="GH868" s="206"/>
      <c r="GI868" s="206"/>
      <c r="GJ868" s="206"/>
      <c r="GK868" s="206"/>
      <c r="GL868" s="206"/>
      <c r="GM868" s="206"/>
      <c r="GN868" s="206"/>
      <c r="GO868" s="206"/>
      <c r="GP868" s="206"/>
      <c r="GQ868" s="206"/>
      <c r="GR868" s="206"/>
      <c r="GS868" s="206"/>
      <c r="GT868" s="206"/>
      <c r="GU868" s="206"/>
      <c r="GV868" s="206"/>
      <c r="GW868" s="206"/>
      <c r="GX868" s="206"/>
      <c r="GY868" s="206"/>
      <c r="GZ868" s="206"/>
      <c r="HA868" s="206"/>
      <c r="HB868" s="206"/>
      <c r="HC868" s="206"/>
      <c r="HD868" s="206"/>
      <c r="HE868" s="206"/>
      <c r="HF868" s="206"/>
      <c r="HG868" s="206"/>
      <c r="HH868" s="206"/>
      <c r="HI868" s="206"/>
      <c r="HJ868" s="206"/>
      <c r="HK868" s="206"/>
      <c r="HL868" s="206"/>
      <c r="HM868" s="206"/>
      <c r="HN868" s="206"/>
      <c r="HO868" s="206"/>
      <c r="HP868" s="206"/>
      <c r="HQ868" s="206"/>
      <c r="HR868" s="206"/>
      <c r="HS868" s="206"/>
      <c r="HT868" s="206"/>
      <c r="HU868" s="206"/>
      <c r="HV868" s="206"/>
      <c r="HW868" s="206"/>
      <c r="HX868" s="206"/>
      <c r="HY868" s="206"/>
      <c r="HZ868" s="206"/>
      <c r="IA868" s="206"/>
      <c r="IB868" s="206"/>
      <c r="IC868" s="127"/>
      <c r="ID868" s="127"/>
      <c r="IE868" s="127"/>
      <c r="IF868" s="127"/>
      <c r="IG868" s="127"/>
      <c r="IH868" s="127"/>
    </row>
    <row r="869" spans="1:242" s="124" customFormat="1" ht="12.75" customHeight="1" x14ac:dyDescent="0.2">
      <c r="A869" s="206"/>
      <c r="B869" s="206"/>
      <c r="C869" s="206"/>
      <c r="D869" s="206"/>
      <c r="E869" s="204"/>
      <c r="F869" s="198"/>
      <c r="G869" s="198"/>
      <c r="H869" s="198"/>
      <c r="I869" s="209"/>
      <c r="J869" s="209"/>
      <c r="K869" s="187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31"/>
      <c r="Y869" s="206"/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06"/>
      <c r="AM869" s="206"/>
      <c r="AN869" s="206"/>
      <c r="AO869" s="206"/>
      <c r="AP869" s="206"/>
      <c r="AQ869" s="206"/>
      <c r="AR869" s="206"/>
      <c r="AS869" s="206"/>
      <c r="AT869" s="206"/>
      <c r="AU869" s="206"/>
      <c r="AV869" s="206"/>
      <c r="AW869" s="206"/>
      <c r="AX869" s="206"/>
      <c r="AY869" s="206"/>
      <c r="AZ869" s="206"/>
      <c r="BA869" s="206"/>
      <c r="BB869" s="206"/>
      <c r="BC869" s="206"/>
      <c r="BD869" s="206"/>
      <c r="BE869" s="206"/>
      <c r="BF869" s="206"/>
      <c r="BG869" s="206"/>
      <c r="BH869" s="206"/>
      <c r="BI869" s="206"/>
      <c r="BJ869" s="206"/>
      <c r="BK869" s="206"/>
      <c r="BL869" s="206"/>
      <c r="BM869" s="206"/>
      <c r="BN869" s="206"/>
      <c r="BO869" s="206"/>
      <c r="BP869" s="206"/>
      <c r="BQ869" s="206"/>
      <c r="BR869" s="206"/>
      <c r="BS869" s="206"/>
      <c r="BT869" s="206"/>
      <c r="BU869" s="206"/>
      <c r="BV869" s="206"/>
      <c r="BW869" s="206"/>
      <c r="BX869" s="206"/>
      <c r="BY869" s="206"/>
      <c r="BZ869" s="206"/>
      <c r="CA869" s="206"/>
      <c r="CB869" s="206"/>
      <c r="CC869" s="206"/>
      <c r="CD869" s="206"/>
      <c r="CE869" s="206"/>
      <c r="CF869" s="206"/>
      <c r="CG869" s="206"/>
      <c r="CH869" s="206"/>
      <c r="CI869" s="206"/>
      <c r="CJ869" s="206"/>
      <c r="CK869" s="206"/>
      <c r="CL869" s="206"/>
      <c r="CM869" s="206"/>
      <c r="CN869" s="206"/>
      <c r="CO869" s="206"/>
      <c r="CP869" s="206"/>
      <c r="CQ869" s="206"/>
      <c r="CR869" s="206"/>
      <c r="CS869" s="206"/>
      <c r="CT869" s="206"/>
      <c r="CU869" s="206"/>
      <c r="CV869" s="206"/>
      <c r="CW869" s="206"/>
      <c r="CX869" s="206"/>
      <c r="CY869" s="206"/>
      <c r="CZ869" s="206"/>
      <c r="DA869" s="206"/>
      <c r="DB869" s="206"/>
      <c r="DC869" s="206"/>
      <c r="DD869" s="206"/>
      <c r="DE869" s="206"/>
      <c r="DF869" s="206"/>
      <c r="DG869" s="206"/>
      <c r="DH869" s="206"/>
      <c r="DI869" s="206"/>
      <c r="DJ869" s="206"/>
      <c r="DK869" s="206"/>
      <c r="DL869" s="206"/>
      <c r="DM869" s="206"/>
      <c r="DN869" s="206"/>
      <c r="DO869" s="206"/>
      <c r="DP869" s="206"/>
      <c r="DQ869" s="206"/>
      <c r="DR869" s="206"/>
      <c r="DS869" s="206"/>
      <c r="DT869" s="206"/>
      <c r="DU869" s="206"/>
      <c r="DV869" s="206"/>
      <c r="DW869" s="206"/>
      <c r="DX869" s="206"/>
      <c r="DY869" s="206"/>
      <c r="DZ869" s="206"/>
      <c r="EA869" s="206"/>
      <c r="EB869" s="206"/>
      <c r="EC869" s="206"/>
      <c r="ED869" s="206"/>
      <c r="EE869" s="206"/>
      <c r="EF869" s="206"/>
      <c r="EG869" s="206"/>
      <c r="EH869" s="206"/>
      <c r="EI869" s="206"/>
      <c r="EJ869" s="206"/>
      <c r="EK869" s="206"/>
      <c r="EL869" s="206"/>
      <c r="EM869" s="206"/>
      <c r="EN869" s="206"/>
      <c r="EO869" s="206"/>
      <c r="EP869" s="206"/>
      <c r="EQ869" s="206"/>
      <c r="ER869" s="206"/>
      <c r="ES869" s="206"/>
      <c r="ET869" s="206"/>
      <c r="EU869" s="206"/>
      <c r="EV869" s="206"/>
      <c r="EW869" s="206"/>
      <c r="EX869" s="206"/>
      <c r="EY869" s="206"/>
      <c r="EZ869" s="206"/>
      <c r="FA869" s="206"/>
      <c r="FB869" s="206"/>
      <c r="FC869" s="206"/>
      <c r="FD869" s="206"/>
      <c r="FE869" s="206"/>
      <c r="FF869" s="206"/>
      <c r="FG869" s="206"/>
      <c r="FH869" s="206"/>
      <c r="FI869" s="206"/>
      <c r="FJ869" s="206"/>
      <c r="FK869" s="206"/>
      <c r="FL869" s="206"/>
      <c r="FM869" s="206"/>
      <c r="FN869" s="206"/>
      <c r="FO869" s="206"/>
      <c r="FP869" s="206"/>
      <c r="FQ869" s="206"/>
      <c r="FR869" s="206"/>
      <c r="FS869" s="206"/>
      <c r="FT869" s="206"/>
      <c r="FU869" s="206"/>
      <c r="FV869" s="206"/>
      <c r="FW869" s="206"/>
      <c r="FX869" s="206"/>
      <c r="FY869" s="206"/>
      <c r="FZ869" s="206"/>
      <c r="GA869" s="206"/>
      <c r="GB869" s="206"/>
      <c r="GC869" s="206"/>
      <c r="GD869" s="206"/>
      <c r="GE869" s="206"/>
      <c r="GF869" s="206"/>
      <c r="GG869" s="206"/>
      <c r="GH869" s="206"/>
      <c r="GI869" s="206"/>
      <c r="GJ869" s="206"/>
      <c r="GK869" s="206"/>
      <c r="GL869" s="206"/>
      <c r="GM869" s="206"/>
      <c r="GN869" s="206"/>
      <c r="GO869" s="206"/>
      <c r="GP869" s="206"/>
      <c r="GQ869" s="206"/>
      <c r="GR869" s="206"/>
      <c r="GS869" s="206"/>
      <c r="GT869" s="206"/>
      <c r="GU869" s="206"/>
      <c r="GV869" s="206"/>
      <c r="GW869" s="206"/>
      <c r="GX869" s="206"/>
      <c r="GY869" s="206"/>
      <c r="GZ869" s="206"/>
      <c r="HA869" s="206"/>
      <c r="HB869" s="206"/>
      <c r="HC869" s="206"/>
      <c r="HD869" s="206"/>
      <c r="HE869" s="206"/>
      <c r="HF869" s="206"/>
      <c r="HG869" s="206"/>
      <c r="HH869" s="206"/>
      <c r="HI869" s="206"/>
      <c r="HJ869" s="206"/>
      <c r="HK869" s="206"/>
      <c r="HL869" s="206"/>
      <c r="HM869" s="206"/>
      <c r="HN869" s="206"/>
      <c r="HO869" s="206"/>
      <c r="HP869" s="206"/>
      <c r="HQ869" s="206"/>
      <c r="HR869" s="206"/>
      <c r="HS869" s="206"/>
      <c r="HT869" s="206"/>
      <c r="HU869" s="206"/>
      <c r="HV869" s="206"/>
      <c r="HW869" s="206"/>
      <c r="HX869" s="206"/>
      <c r="HY869" s="206"/>
      <c r="HZ869" s="206"/>
      <c r="IA869" s="206"/>
      <c r="IB869" s="206"/>
      <c r="IC869" s="127"/>
      <c r="ID869" s="127"/>
      <c r="IE869" s="127"/>
      <c r="IF869" s="127"/>
      <c r="IG869" s="127"/>
      <c r="IH869" s="127"/>
    </row>
    <row r="870" spans="1:242" s="124" customFormat="1" ht="12.75" customHeight="1" x14ac:dyDescent="0.2">
      <c r="A870" s="206"/>
      <c r="B870" s="206"/>
      <c r="C870" s="206"/>
      <c r="D870" s="206"/>
      <c r="E870" s="204"/>
      <c r="F870" s="198"/>
      <c r="G870" s="198"/>
      <c r="H870" s="198"/>
      <c r="I870" s="209"/>
      <c r="J870" s="209"/>
      <c r="K870" s="187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31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AO870" s="206"/>
      <c r="AP870" s="206"/>
      <c r="AQ870" s="206"/>
      <c r="AR870" s="206"/>
      <c r="AS870" s="206"/>
      <c r="AT870" s="206"/>
      <c r="AU870" s="206"/>
      <c r="AV870" s="206"/>
      <c r="AW870" s="206"/>
      <c r="AX870" s="206"/>
      <c r="AY870" s="206"/>
      <c r="AZ870" s="206"/>
      <c r="BA870" s="206"/>
      <c r="BB870" s="206"/>
      <c r="BC870" s="206"/>
      <c r="BD870" s="206"/>
      <c r="BE870" s="206"/>
      <c r="BF870" s="206"/>
      <c r="BG870" s="206"/>
      <c r="BH870" s="206"/>
      <c r="BI870" s="206"/>
      <c r="BJ870" s="206"/>
      <c r="BK870" s="206"/>
      <c r="BL870" s="206"/>
      <c r="BM870" s="206"/>
      <c r="BN870" s="206"/>
      <c r="BO870" s="206"/>
      <c r="BP870" s="206"/>
      <c r="BQ870" s="206"/>
      <c r="BR870" s="206"/>
      <c r="BS870" s="206"/>
      <c r="BT870" s="206"/>
      <c r="BU870" s="206"/>
      <c r="BV870" s="206"/>
      <c r="BW870" s="206"/>
      <c r="BX870" s="206"/>
      <c r="BY870" s="206"/>
      <c r="BZ870" s="206"/>
      <c r="CA870" s="206"/>
      <c r="CB870" s="206"/>
      <c r="CC870" s="206"/>
      <c r="CD870" s="206"/>
      <c r="CE870" s="206"/>
      <c r="CF870" s="206"/>
      <c r="CG870" s="206"/>
      <c r="CH870" s="206"/>
      <c r="CI870" s="206"/>
      <c r="CJ870" s="206"/>
      <c r="CK870" s="206"/>
      <c r="CL870" s="206"/>
      <c r="CM870" s="206"/>
      <c r="CN870" s="206"/>
      <c r="CO870" s="206"/>
      <c r="CP870" s="206"/>
      <c r="CQ870" s="206"/>
      <c r="CR870" s="206"/>
      <c r="CS870" s="206"/>
      <c r="CT870" s="206"/>
      <c r="CU870" s="206"/>
      <c r="CV870" s="206"/>
      <c r="CW870" s="206"/>
      <c r="CX870" s="206"/>
      <c r="CY870" s="206"/>
      <c r="CZ870" s="206"/>
      <c r="DA870" s="206"/>
      <c r="DB870" s="206"/>
      <c r="DC870" s="206"/>
      <c r="DD870" s="206"/>
      <c r="DE870" s="206"/>
      <c r="DF870" s="206"/>
      <c r="DG870" s="206"/>
      <c r="DH870" s="206"/>
      <c r="DI870" s="206"/>
      <c r="DJ870" s="206"/>
      <c r="DK870" s="206"/>
      <c r="DL870" s="206"/>
      <c r="DM870" s="206"/>
      <c r="DN870" s="206"/>
      <c r="DO870" s="206"/>
      <c r="DP870" s="206"/>
      <c r="DQ870" s="206"/>
      <c r="DR870" s="206"/>
      <c r="DS870" s="206"/>
      <c r="DT870" s="206"/>
      <c r="DU870" s="206"/>
      <c r="DV870" s="206"/>
      <c r="DW870" s="206"/>
      <c r="DX870" s="206"/>
      <c r="DY870" s="206"/>
      <c r="DZ870" s="206"/>
      <c r="EA870" s="206"/>
      <c r="EB870" s="206"/>
      <c r="EC870" s="206"/>
      <c r="ED870" s="206"/>
      <c r="EE870" s="206"/>
      <c r="EF870" s="206"/>
      <c r="EG870" s="206"/>
      <c r="EH870" s="206"/>
      <c r="EI870" s="206"/>
      <c r="EJ870" s="206"/>
      <c r="EK870" s="206"/>
      <c r="EL870" s="206"/>
      <c r="EM870" s="206"/>
      <c r="EN870" s="206"/>
      <c r="EO870" s="206"/>
      <c r="EP870" s="206"/>
      <c r="EQ870" s="206"/>
      <c r="ER870" s="206"/>
      <c r="ES870" s="206"/>
      <c r="ET870" s="206"/>
      <c r="EU870" s="206"/>
      <c r="EV870" s="206"/>
      <c r="EW870" s="206"/>
      <c r="EX870" s="206"/>
      <c r="EY870" s="206"/>
      <c r="EZ870" s="206"/>
      <c r="FA870" s="206"/>
      <c r="FB870" s="206"/>
      <c r="FC870" s="206"/>
      <c r="FD870" s="206"/>
      <c r="FE870" s="206"/>
      <c r="FF870" s="206"/>
      <c r="FG870" s="206"/>
      <c r="FH870" s="206"/>
      <c r="FI870" s="206"/>
      <c r="FJ870" s="206"/>
      <c r="FK870" s="206"/>
      <c r="FL870" s="206"/>
      <c r="FM870" s="206"/>
      <c r="FN870" s="206"/>
      <c r="FO870" s="206"/>
      <c r="FP870" s="206"/>
      <c r="FQ870" s="206"/>
      <c r="FR870" s="206"/>
      <c r="FS870" s="206"/>
      <c r="FT870" s="206"/>
      <c r="FU870" s="206"/>
      <c r="FV870" s="206"/>
      <c r="FW870" s="206"/>
      <c r="FX870" s="206"/>
      <c r="FY870" s="206"/>
      <c r="FZ870" s="206"/>
      <c r="GA870" s="206"/>
      <c r="GB870" s="206"/>
      <c r="GC870" s="206"/>
      <c r="GD870" s="206"/>
      <c r="GE870" s="206"/>
      <c r="GF870" s="206"/>
      <c r="GG870" s="206"/>
      <c r="GH870" s="206"/>
      <c r="GI870" s="206"/>
      <c r="GJ870" s="206"/>
      <c r="GK870" s="206"/>
      <c r="GL870" s="206"/>
      <c r="GM870" s="206"/>
      <c r="GN870" s="206"/>
      <c r="GO870" s="206"/>
      <c r="GP870" s="206"/>
      <c r="GQ870" s="206"/>
      <c r="GR870" s="206"/>
      <c r="GS870" s="206"/>
      <c r="GT870" s="206"/>
      <c r="GU870" s="206"/>
      <c r="GV870" s="206"/>
      <c r="GW870" s="206"/>
      <c r="GX870" s="206"/>
      <c r="GY870" s="206"/>
      <c r="GZ870" s="206"/>
      <c r="HA870" s="206"/>
      <c r="HB870" s="206"/>
      <c r="HC870" s="206"/>
      <c r="HD870" s="206"/>
      <c r="HE870" s="206"/>
      <c r="HF870" s="206"/>
      <c r="HG870" s="206"/>
      <c r="HH870" s="206"/>
      <c r="HI870" s="206"/>
      <c r="HJ870" s="206"/>
      <c r="HK870" s="206"/>
      <c r="HL870" s="206"/>
      <c r="HM870" s="206"/>
      <c r="HN870" s="206"/>
      <c r="HO870" s="206"/>
      <c r="HP870" s="206"/>
      <c r="HQ870" s="206"/>
      <c r="HR870" s="206"/>
      <c r="HS870" s="206"/>
      <c r="HT870" s="206"/>
      <c r="HU870" s="206"/>
      <c r="HV870" s="206"/>
      <c r="HW870" s="206"/>
      <c r="HX870" s="206"/>
      <c r="HY870" s="206"/>
      <c r="HZ870" s="206"/>
      <c r="IA870" s="206"/>
      <c r="IB870" s="206"/>
      <c r="IC870" s="127"/>
      <c r="ID870" s="127"/>
      <c r="IE870" s="127"/>
      <c r="IF870" s="127"/>
      <c r="IG870" s="127"/>
      <c r="IH870" s="127"/>
    </row>
    <row r="871" spans="1:242" s="124" customFormat="1" ht="12.75" customHeight="1" x14ac:dyDescent="0.2">
      <c r="A871" s="127"/>
      <c r="B871" s="127"/>
      <c r="C871" s="127"/>
      <c r="D871" s="127"/>
      <c r="E871" s="204"/>
      <c r="F871" s="221"/>
      <c r="G871" s="221"/>
      <c r="H871" s="221"/>
      <c r="I871" s="128"/>
      <c r="J871" s="127"/>
      <c r="K871" s="18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231"/>
      <c r="Y871" s="127"/>
      <c r="Z871" s="127"/>
      <c r="AA871" s="127"/>
      <c r="AB871" s="127"/>
      <c r="AC871" s="127"/>
      <c r="AD871" s="127"/>
      <c r="AE871" s="127"/>
      <c r="AF871" s="127"/>
      <c r="AG871" s="127"/>
      <c r="AH871" s="127"/>
      <c r="AI871" s="127"/>
      <c r="AJ871" s="127"/>
      <c r="AK871" s="127"/>
      <c r="AL871" s="127"/>
      <c r="AM871" s="127"/>
      <c r="AN871" s="127"/>
      <c r="AO871" s="127"/>
      <c r="AP871" s="127"/>
      <c r="AQ871" s="127"/>
      <c r="AR871" s="127"/>
      <c r="AS871" s="127"/>
      <c r="AT871" s="127"/>
      <c r="AU871" s="127"/>
      <c r="AV871" s="127"/>
      <c r="AW871" s="127"/>
      <c r="AX871" s="127"/>
      <c r="AY871" s="127"/>
      <c r="AZ871" s="127"/>
      <c r="BA871" s="127"/>
      <c r="BB871" s="127"/>
      <c r="BC871" s="127"/>
      <c r="BD871" s="127"/>
      <c r="BE871" s="127"/>
      <c r="BF871" s="127"/>
      <c r="BG871" s="127"/>
      <c r="BH871" s="127"/>
      <c r="BI871" s="127"/>
      <c r="BJ871" s="127"/>
      <c r="BK871" s="127"/>
      <c r="BL871" s="127"/>
      <c r="BM871" s="127"/>
      <c r="BN871" s="127"/>
      <c r="BO871" s="127"/>
      <c r="BP871" s="127"/>
      <c r="BQ871" s="127"/>
      <c r="BR871" s="127"/>
      <c r="BS871" s="127"/>
      <c r="BT871" s="127"/>
      <c r="BU871" s="127"/>
      <c r="BV871" s="127"/>
      <c r="BW871" s="127"/>
      <c r="BX871" s="127"/>
      <c r="BY871" s="127"/>
      <c r="BZ871" s="127"/>
      <c r="CA871" s="127"/>
      <c r="CB871" s="127"/>
      <c r="CC871" s="127"/>
      <c r="CD871" s="127"/>
      <c r="CE871" s="127"/>
      <c r="CF871" s="127"/>
      <c r="CG871" s="127"/>
      <c r="CH871" s="127"/>
      <c r="CI871" s="127"/>
      <c r="CJ871" s="127"/>
      <c r="CK871" s="127"/>
      <c r="CL871" s="127"/>
      <c r="CM871" s="127"/>
      <c r="CN871" s="127"/>
      <c r="CO871" s="127"/>
      <c r="CP871" s="127"/>
      <c r="CQ871" s="127"/>
      <c r="CR871" s="127"/>
      <c r="CS871" s="127"/>
      <c r="CT871" s="127"/>
      <c r="CU871" s="127"/>
      <c r="CV871" s="127"/>
      <c r="CW871" s="127"/>
      <c r="CX871" s="127"/>
      <c r="CY871" s="127"/>
      <c r="CZ871" s="127"/>
      <c r="DA871" s="127"/>
      <c r="DB871" s="127"/>
      <c r="DC871" s="127"/>
      <c r="DD871" s="127"/>
      <c r="DE871" s="127"/>
      <c r="DF871" s="127"/>
      <c r="DG871" s="127"/>
      <c r="DH871" s="127"/>
      <c r="DI871" s="127"/>
      <c r="DJ871" s="127"/>
      <c r="DK871" s="127"/>
      <c r="DL871" s="127"/>
      <c r="DM871" s="127"/>
      <c r="DN871" s="127"/>
      <c r="DO871" s="127"/>
      <c r="DP871" s="127"/>
      <c r="DQ871" s="127"/>
      <c r="DR871" s="127"/>
      <c r="DS871" s="127"/>
      <c r="DT871" s="127"/>
      <c r="DU871" s="127"/>
      <c r="DV871" s="127"/>
      <c r="DW871" s="127"/>
      <c r="DX871" s="127"/>
      <c r="DY871" s="127"/>
      <c r="DZ871" s="127"/>
      <c r="EA871" s="127"/>
      <c r="EB871" s="127"/>
      <c r="EC871" s="127"/>
      <c r="ED871" s="127"/>
      <c r="EE871" s="127"/>
      <c r="EF871" s="127"/>
      <c r="EG871" s="127"/>
      <c r="EH871" s="127"/>
      <c r="EI871" s="127"/>
      <c r="EJ871" s="127"/>
      <c r="EK871" s="127"/>
      <c r="EL871" s="127"/>
      <c r="EM871" s="127"/>
      <c r="EN871" s="127"/>
      <c r="EO871" s="127"/>
      <c r="EP871" s="127"/>
      <c r="EQ871" s="127"/>
      <c r="ER871" s="127"/>
      <c r="ES871" s="127"/>
      <c r="ET871" s="127"/>
      <c r="EU871" s="127"/>
      <c r="EV871" s="127"/>
      <c r="EW871" s="127"/>
      <c r="EX871" s="127"/>
      <c r="EY871" s="127"/>
      <c r="EZ871" s="127"/>
      <c r="FA871" s="127"/>
      <c r="FB871" s="127"/>
      <c r="FC871" s="127"/>
      <c r="FD871" s="127"/>
      <c r="FE871" s="127"/>
      <c r="FF871" s="127"/>
      <c r="FG871" s="127"/>
      <c r="FH871" s="127"/>
      <c r="FI871" s="127"/>
      <c r="FJ871" s="127"/>
      <c r="FK871" s="127"/>
      <c r="FL871" s="127"/>
      <c r="FM871" s="127"/>
      <c r="FN871" s="127"/>
      <c r="FO871" s="127"/>
      <c r="FP871" s="127"/>
      <c r="FQ871" s="127"/>
      <c r="FR871" s="127"/>
      <c r="FS871" s="127"/>
      <c r="FT871" s="127"/>
      <c r="FU871" s="127"/>
      <c r="FV871" s="127"/>
      <c r="FW871" s="127"/>
      <c r="FX871" s="127"/>
      <c r="FY871" s="127"/>
      <c r="FZ871" s="127"/>
      <c r="GA871" s="127"/>
      <c r="GB871" s="127"/>
      <c r="GC871" s="127"/>
      <c r="GD871" s="127"/>
      <c r="GE871" s="127"/>
      <c r="GF871" s="127"/>
      <c r="GG871" s="127"/>
      <c r="GH871" s="127"/>
      <c r="GI871" s="127"/>
      <c r="GJ871" s="127"/>
      <c r="GK871" s="127"/>
      <c r="GL871" s="127"/>
      <c r="GM871" s="127"/>
      <c r="GN871" s="127"/>
      <c r="GO871" s="127"/>
      <c r="GP871" s="127"/>
      <c r="GQ871" s="127"/>
      <c r="GR871" s="127"/>
      <c r="GS871" s="127"/>
      <c r="GT871" s="127"/>
      <c r="GU871" s="127"/>
      <c r="GV871" s="127"/>
      <c r="GW871" s="127"/>
      <c r="GX871" s="127"/>
      <c r="GY871" s="127"/>
      <c r="GZ871" s="127"/>
      <c r="HA871" s="127"/>
      <c r="HB871" s="127"/>
      <c r="HC871" s="127"/>
      <c r="HD871" s="127"/>
      <c r="HE871" s="127"/>
      <c r="HF871" s="127"/>
      <c r="HG871" s="127"/>
      <c r="HH871" s="127"/>
      <c r="HI871" s="127"/>
      <c r="HJ871" s="127"/>
      <c r="HK871" s="127"/>
      <c r="HL871" s="127"/>
      <c r="HM871" s="127"/>
      <c r="HN871" s="127"/>
      <c r="HO871" s="127"/>
      <c r="HP871" s="127"/>
      <c r="HQ871" s="206"/>
      <c r="HR871" s="206"/>
      <c r="HS871" s="206"/>
      <c r="HT871" s="206"/>
      <c r="HU871" s="206"/>
      <c r="HV871" s="206"/>
      <c r="HW871" s="206"/>
      <c r="HX871" s="206"/>
      <c r="HY871" s="206"/>
      <c r="HZ871" s="206"/>
      <c r="IA871" s="206"/>
      <c r="IB871" s="206"/>
      <c r="IC871" s="127"/>
      <c r="ID871" s="127"/>
      <c r="IE871" s="127"/>
      <c r="IF871" s="127"/>
      <c r="IG871" s="127"/>
      <c r="IH871" s="127"/>
    </row>
    <row r="872" spans="1:242" s="124" customFormat="1" ht="12.75" customHeight="1" x14ac:dyDescent="0.2">
      <c r="A872" s="206"/>
      <c r="B872" s="206"/>
      <c r="C872" s="206"/>
      <c r="D872" s="206"/>
      <c r="E872" s="206"/>
      <c r="F872" s="198"/>
      <c r="G872" s="198"/>
      <c r="H872" s="198"/>
      <c r="I872" s="209"/>
      <c r="J872" s="209"/>
      <c r="K872" s="187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31"/>
      <c r="Y872" s="230"/>
      <c r="Z872" s="230"/>
      <c r="AA872" s="230"/>
      <c r="AB872" s="230"/>
      <c r="AC872" s="230"/>
      <c r="AD872" s="230"/>
      <c r="AE872" s="230"/>
      <c r="AF872" s="230"/>
      <c r="AG872" s="230"/>
      <c r="AH872" s="230"/>
      <c r="AI872" s="230"/>
      <c r="AJ872" s="230"/>
      <c r="AK872" s="230"/>
      <c r="AL872" s="230"/>
      <c r="AM872" s="230"/>
      <c r="AN872" s="230"/>
      <c r="AO872" s="230"/>
      <c r="AP872" s="230"/>
      <c r="AQ872" s="230"/>
      <c r="AR872" s="230"/>
      <c r="AS872" s="230"/>
      <c r="AT872" s="230"/>
      <c r="AU872" s="230"/>
      <c r="AV872" s="230"/>
      <c r="AW872" s="230"/>
      <c r="AX872" s="230"/>
      <c r="AY872" s="230"/>
      <c r="AZ872" s="230"/>
      <c r="BA872" s="230"/>
      <c r="BB872" s="230"/>
      <c r="BC872" s="230"/>
      <c r="BD872" s="230"/>
      <c r="BE872" s="230"/>
      <c r="BF872" s="230"/>
      <c r="BG872" s="230"/>
      <c r="BH872" s="230"/>
      <c r="BI872" s="230"/>
      <c r="BJ872" s="230"/>
      <c r="BK872" s="230"/>
      <c r="BL872" s="230"/>
      <c r="BM872" s="230"/>
      <c r="BN872" s="230"/>
      <c r="BO872" s="230"/>
      <c r="BP872" s="230"/>
      <c r="BQ872" s="230"/>
      <c r="BR872" s="230"/>
      <c r="BS872" s="230"/>
      <c r="BT872" s="230"/>
      <c r="BU872" s="230"/>
      <c r="BV872" s="230"/>
      <c r="BW872" s="230"/>
      <c r="BX872" s="230"/>
      <c r="BY872" s="230"/>
      <c r="BZ872" s="230"/>
      <c r="CA872" s="230"/>
      <c r="CB872" s="230"/>
      <c r="CC872" s="230"/>
      <c r="CD872" s="230"/>
      <c r="CE872" s="230"/>
      <c r="CF872" s="230"/>
      <c r="CG872" s="230"/>
      <c r="CH872" s="230"/>
      <c r="CI872" s="230"/>
      <c r="CJ872" s="230"/>
      <c r="CK872" s="230"/>
      <c r="CL872" s="230"/>
      <c r="CM872" s="230"/>
      <c r="CN872" s="230"/>
      <c r="CO872" s="230"/>
      <c r="CP872" s="230"/>
      <c r="CQ872" s="230"/>
      <c r="CR872" s="230"/>
      <c r="CS872" s="230"/>
      <c r="CT872" s="230"/>
      <c r="CU872" s="230"/>
      <c r="CV872" s="230"/>
      <c r="CW872" s="230"/>
      <c r="CX872" s="230"/>
      <c r="CY872" s="230"/>
      <c r="CZ872" s="230"/>
      <c r="DA872" s="230"/>
      <c r="DB872" s="230"/>
      <c r="DC872" s="230"/>
      <c r="DD872" s="230"/>
      <c r="DE872" s="230"/>
      <c r="DF872" s="230"/>
      <c r="DG872" s="230"/>
      <c r="DH872" s="230"/>
      <c r="DI872" s="230"/>
      <c r="DJ872" s="230"/>
      <c r="DK872" s="230"/>
      <c r="DL872" s="230"/>
      <c r="DM872" s="230"/>
      <c r="DN872" s="230"/>
      <c r="DO872" s="230"/>
      <c r="DP872" s="230"/>
      <c r="DQ872" s="230"/>
      <c r="DR872" s="230"/>
      <c r="DS872" s="230"/>
      <c r="DT872" s="230"/>
      <c r="DU872" s="230"/>
      <c r="DV872" s="230"/>
      <c r="DW872" s="230"/>
      <c r="DX872" s="230"/>
      <c r="DY872" s="230"/>
      <c r="DZ872" s="230"/>
      <c r="EA872" s="230"/>
      <c r="EB872" s="230"/>
      <c r="EC872" s="230"/>
      <c r="ED872" s="230"/>
      <c r="EE872" s="230"/>
      <c r="EF872" s="230"/>
      <c r="EG872" s="230"/>
      <c r="EH872" s="230"/>
      <c r="EI872" s="230"/>
      <c r="EJ872" s="230"/>
      <c r="EK872" s="230"/>
      <c r="EL872" s="230"/>
      <c r="EM872" s="230"/>
      <c r="EN872" s="230"/>
      <c r="EO872" s="230"/>
      <c r="EP872" s="230"/>
      <c r="EQ872" s="230"/>
      <c r="ER872" s="230"/>
      <c r="ES872" s="230"/>
      <c r="ET872" s="230"/>
      <c r="EU872" s="230"/>
      <c r="EV872" s="230"/>
      <c r="EW872" s="230"/>
      <c r="EX872" s="230"/>
      <c r="EY872" s="230"/>
      <c r="EZ872" s="230"/>
      <c r="FA872" s="230"/>
      <c r="FB872" s="230"/>
      <c r="FC872" s="230"/>
      <c r="FD872" s="230"/>
      <c r="FE872" s="230"/>
      <c r="FF872" s="230"/>
      <c r="FG872" s="230"/>
      <c r="FH872" s="230"/>
      <c r="FI872" s="230"/>
      <c r="FJ872" s="230"/>
      <c r="FK872" s="230"/>
      <c r="FL872" s="230"/>
      <c r="FM872" s="230"/>
      <c r="FN872" s="230"/>
      <c r="FO872" s="230"/>
      <c r="FP872" s="230"/>
      <c r="FQ872" s="230"/>
      <c r="FR872" s="230"/>
      <c r="FS872" s="230"/>
      <c r="FT872" s="230"/>
      <c r="FU872" s="230"/>
      <c r="FV872" s="230"/>
      <c r="FW872" s="230"/>
      <c r="FX872" s="230"/>
      <c r="FY872" s="230"/>
      <c r="FZ872" s="230"/>
      <c r="GA872" s="230"/>
      <c r="GB872" s="230"/>
      <c r="GC872" s="230"/>
      <c r="GD872" s="230"/>
      <c r="GE872" s="230"/>
      <c r="GF872" s="230"/>
      <c r="GG872" s="230"/>
      <c r="GH872" s="230"/>
      <c r="GI872" s="230"/>
      <c r="GJ872" s="230"/>
      <c r="GK872" s="230"/>
      <c r="GL872" s="230"/>
      <c r="GM872" s="230"/>
      <c r="GN872" s="230"/>
      <c r="GO872" s="230"/>
      <c r="GP872" s="230"/>
      <c r="GQ872" s="230"/>
      <c r="GR872" s="230"/>
      <c r="GS872" s="230"/>
      <c r="GT872" s="230"/>
      <c r="GU872" s="230"/>
      <c r="GV872" s="230"/>
      <c r="GW872" s="230"/>
      <c r="GX872" s="230"/>
      <c r="GY872" s="230"/>
      <c r="GZ872" s="230"/>
      <c r="HA872" s="230"/>
      <c r="HB872" s="230"/>
      <c r="HC872" s="230"/>
      <c r="HD872" s="230"/>
      <c r="HE872" s="230"/>
      <c r="HF872" s="230"/>
      <c r="HG872" s="230"/>
      <c r="HH872" s="230"/>
      <c r="HI872" s="230"/>
      <c r="HJ872" s="230"/>
      <c r="HK872" s="230"/>
      <c r="HL872" s="230"/>
      <c r="HM872" s="230"/>
      <c r="HN872" s="230"/>
      <c r="HO872" s="230"/>
      <c r="HP872" s="230"/>
      <c r="HQ872" s="206"/>
      <c r="HR872" s="206"/>
      <c r="HS872" s="206"/>
      <c r="HT872" s="206"/>
      <c r="HU872" s="206"/>
      <c r="HV872" s="206"/>
      <c r="HW872" s="206"/>
      <c r="HX872" s="206"/>
      <c r="HY872" s="206"/>
      <c r="HZ872" s="206"/>
      <c r="IA872" s="206"/>
      <c r="IB872" s="206"/>
      <c r="IC872" s="127"/>
      <c r="ID872" s="127"/>
      <c r="IE872" s="127"/>
      <c r="IF872" s="127"/>
      <c r="IG872" s="127"/>
      <c r="IH872" s="127"/>
    </row>
    <row r="873" spans="1:242" s="124" customFormat="1" ht="12.75" customHeight="1" x14ac:dyDescent="0.2">
      <c r="A873" s="206"/>
      <c r="B873" s="206"/>
      <c r="C873" s="206"/>
      <c r="D873" s="206"/>
      <c r="E873" s="206"/>
      <c r="F873" s="198"/>
      <c r="G873" s="198"/>
      <c r="H873" s="198"/>
      <c r="I873" s="209"/>
      <c r="J873" s="209"/>
      <c r="K873" s="187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31"/>
      <c r="Y873" s="230"/>
      <c r="Z873" s="230"/>
      <c r="AA873" s="230"/>
      <c r="AB873" s="230"/>
      <c r="AC873" s="230"/>
      <c r="AD873" s="230"/>
      <c r="AE873" s="230"/>
      <c r="AF873" s="230"/>
      <c r="AG873" s="230"/>
      <c r="AH873" s="230"/>
      <c r="AI873" s="230"/>
      <c r="AJ873" s="230"/>
      <c r="AK873" s="230"/>
      <c r="AL873" s="230"/>
      <c r="AM873" s="230"/>
      <c r="AN873" s="230"/>
      <c r="AO873" s="230"/>
      <c r="AP873" s="230"/>
      <c r="AQ873" s="230"/>
      <c r="AR873" s="230"/>
      <c r="AS873" s="230"/>
      <c r="AT873" s="230"/>
      <c r="AU873" s="230"/>
      <c r="AV873" s="230"/>
      <c r="AW873" s="230"/>
      <c r="AX873" s="230"/>
      <c r="AY873" s="230"/>
      <c r="AZ873" s="230"/>
      <c r="BA873" s="230"/>
      <c r="BB873" s="230"/>
      <c r="BC873" s="230"/>
      <c r="BD873" s="230"/>
      <c r="BE873" s="230"/>
      <c r="BF873" s="230"/>
      <c r="BG873" s="230"/>
      <c r="BH873" s="230"/>
      <c r="BI873" s="230"/>
      <c r="BJ873" s="230"/>
      <c r="BK873" s="230"/>
      <c r="BL873" s="230"/>
      <c r="BM873" s="230"/>
      <c r="BN873" s="230"/>
      <c r="BO873" s="230"/>
      <c r="BP873" s="230"/>
      <c r="BQ873" s="230"/>
      <c r="BR873" s="230"/>
      <c r="BS873" s="230"/>
      <c r="BT873" s="230"/>
      <c r="BU873" s="230"/>
      <c r="BV873" s="230"/>
      <c r="BW873" s="230"/>
      <c r="BX873" s="230"/>
      <c r="BY873" s="230"/>
      <c r="BZ873" s="230"/>
      <c r="CA873" s="230"/>
      <c r="CB873" s="230"/>
      <c r="CC873" s="230"/>
      <c r="CD873" s="230"/>
      <c r="CE873" s="230"/>
      <c r="CF873" s="230"/>
      <c r="CG873" s="230"/>
      <c r="CH873" s="230"/>
      <c r="CI873" s="230"/>
      <c r="CJ873" s="230"/>
      <c r="CK873" s="230"/>
      <c r="CL873" s="230"/>
      <c r="CM873" s="230"/>
      <c r="CN873" s="230"/>
      <c r="CO873" s="230"/>
      <c r="CP873" s="230"/>
      <c r="CQ873" s="230"/>
      <c r="CR873" s="230"/>
      <c r="CS873" s="230"/>
      <c r="CT873" s="230"/>
      <c r="CU873" s="230"/>
      <c r="CV873" s="230"/>
      <c r="CW873" s="230"/>
      <c r="CX873" s="230"/>
      <c r="CY873" s="230"/>
      <c r="CZ873" s="230"/>
      <c r="DA873" s="230"/>
      <c r="DB873" s="230"/>
      <c r="DC873" s="230"/>
      <c r="DD873" s="230"/>
      <c r="DE873" s="230"/>
      <c r="DF873" s="230"/>
      <c r="DG873" s="230"/>
      <c r="DH873" s="230"/>
      <c r="DI873" s="230"/>
      <c r="DJ873" s="230"/>
      <c r="DK873" s="230"/>
      <c r="DL873" s="230"/>
      <c r="DM873" s="230"/>
      <c r="DN873" s="230"/>
      <c r="DO873" s="230"/>
      <c r="DP873" s="230"/>
      <c r="DQ873" s="230"/>
      <c r="DR873" s="230"/>
      <c r="DS873" s="230"/>
      <c r="DT873" s="230"/>
      <c r="DU873" s="230"/>
      <c r="DV873" s="230"/>
      <c r="DW873" s="230"/>
      <c r="DX873" s="230"/>
      <c r="DY873" s="230"/>
      <c r="DZ873" s="230"/>
      <c r="EA873" s="230"/>
      <c r="EB873" s="230"/>
      <c r="EC873" s="230"/>
      <c r="ED873" s="230"/>
      <c r="EE873" s="230"/>
      <c r="EF873" s="230"/>
      <c r="EG873" s="230"/>
      <c r="EH873" s="230"/>
      <c r="EI873" s="230"/>
      <c r="EJ873" s="230"/>
      <c r="EK873" s="230"/>
      <c r="EL873" s="230"/>
      <c r="EM873" s="230"/>
      <c r="EN873" s="230"/>
      <c r="EO873" s="230"/>
      <c r="EP873" s="230"/>
      <c r="EQ873" s="230"/>
      <c r="ER873" s="230"/>
      <c r="ES873" s="230"/>
      <c r="ET873" s="230"/>
      <c r="EU873" s="230"/>
      <c r="EV873" s="230"/>
      <c r="EW873" s="230"/>
      <c r="EX873" s="230"/>
      <c r="EY873" s="230"/>
      <c r="EZ873" s="230"/>
      <c r="FA873" s="230"/>
      <c r="FB873" s="230"/>
      <c r="FC873" s="230"/>
      <c r="FD873" s="230"/>
      <c r="FE873" s="230"/>
      <c r="FF873" s="230"/>
      <c r="FG873" s="230"/>
      <c r="FH873" s="230"/>
      <c r="FI873" s="230"/>
      <c r="FJ873" s="230"/>
      <c r="FK873" s="230"/>
      <c r="FL873" s="230"/>
      <c r="FM873" s="230"/>
      <c r="FN873" s="230"/>
      <c r="FO873" s="230"/>
      <c r="FP873" s="230"/>
      <c r="FQ873" s="230"/>
      <c r="FR873" s="230"/>
      <c r="FS873" s="230"/>
      <c r="FT873" s="230"/>
      <c r="FU873" s="230"/>
      <c r="FV873" s="230"/>
      <c r="FW873" s="230"/>
      <c r="FX873" s="230"/>
      <c r="FY873" s="230"/>
      <c r="FZ873" s="230"/>
      <c r="GA873" s="230"/>
      <c r="GB873" s="230"/>
      <c r="GC873" s="230"/>
      <c r="GD873" s="230"/>
      <c r="GE873" s="230"/>
      <c r="GF873" s="230"/>
      <c r="GG873" s="230"/>
      <c r="GH873" s="230"/>
      <c r="GI873" s="230"/>
      <c r="GJ873" s="230"/>
      <c r="GK873" s="230"/>
      <c r="GL873" s="230"/>
      <c r="GM873" s="230"/>
      <c r="GN873" s="230"/>
      <c r="GO873" s="230"/>
      <c r="GP873" s="230"/>
      <c r="GQ873" s="230"/>
      <c r="GR873" s="230"/>
      <c r="GS873" s="230"/>
      <c r="GT873" s="230"/>
      <c r="GU873" s="230"/>
      <c r="GV873" s="230"/>
      <c r="GW873" s="230"/>
      <c r="GX873" s="230"/>
      <c r="GY873" s="230"/>
      <c r="GZ873" s="230"/>
      <c r="HA873" s="230"/>
      <c r="HB873" s="230"/>
      <c r="HC873" s="230"/>
      <c r="HD873" s="230"/>
      <c r="HE873" s="230"/>
      <c r="HF873" s="230"/>
      <c r="HG873" s="230"/>
      <c r="HH873" s="230"/>
      <c r="HI873" s="230"/>
      <c r="HJ873" s="230"/>
      <c r="HK873" s="230"/>
      <c r="HL873" s="230"/>
      <c r="HM873" s="230"/>
      <c r="HN873" s="230"/>
      <c r="HO873" s="230"/>
      <c r="HP873" s="230"/>
      <c r="HQ873" s="206"/>
      <c r="HR873" s="206"/>
      <c r="HS873" s="206"/>
      <c r="HT873" s="206"/>
      <c r="HU873" s="206"/>
      <c r="HV873" s="206"/>
      <c r="HW873" s="206"/>
      <c r="HX873" s="206"/>
      <c r="HY873" s="206"/>
      <c r="HZ873" s="206"/>
      <c r="IA873" s="206"/>
      <c r="IB873" s="206"/>
      <c r="IC873" s="127"/>
      <c r="ID873" s="127"/>
      <c r="IE873" s="127"/>
      <c r="IF873" s="127"/>
      <c r="IG873" s="127"/>
      <c r="IH873" s="127"/>
    </row>
    <row r="874" spans="1:242" s="124" customFormat="1" ht="12.75" customHeight="1" x14ac:dyDescent="0.2">
      <c r="A874" s="206"/>
      <c r="B874" s="206"/>
      <c r="C874" s="206"/>
      <c r="D874" s="206"/>
      <c r="E874" s="206"/>
      <c r="F874" s="198"/>
      <c r="G874" s="198"/>
      <c r="H874" s="198"/>
      <c r="I874" s="209"/>
      <c r="J874" s="209"/>
      <c r="K874" s="187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31"/>
      <c r="Y874" s="230"/>
      <c r="Z874" s="230"/>
      <c r="AA874" s="230"/>
      <c r="AB874" s="230"/>
      <c r="AC874" s="230"/>
      <c r="AD874" s="230"/>
      <c r="AE874" s="230"/>
      <c r="AF874" s="230"/>
      <c r="AG874" s="230"/>
      <c r="AH874" s="230"/>
      <c r="AI874" s="230"/>
      <c r="AJ874" s="230"/>
      <c r="AK874" s="230"/>
      <c r="AL874" s="230"/>
      <c r="AM874" s="230"/>
      <c r="AN874" s="230"/>
      <c r="AO874" s="230"/>
      <c r="AP874" s="230"/>
      <c r="AQ874" s="230"/>
      <c r="AR874" s="230"/>
      <c r="AS874" s="230"/>
      <c r="AT874" s="230"/>
      <c r="AU874" s="230"/>
      <c r="AV874" s="230"/>
      <c r="AW874" s="230"/>
      <c r="AX874" s="230"/>
      <c r="AY874" s="230"/>
      <c r="AZ874" s="230"/>
      <c r="BA874" s="230"/>
      <c r="BB874" s="230"/>
      <c r="BC874" s="230"/>
      <c r="BD874" s="230"/>
      <c r="BE874" s="230"/>
      <c r="BF874" s="230"/>
      <c r="BG874" s="230"/>
      <c r="BH874" s="230"/>
      <c r="BI874" s="230"/>
      <c r="BJ874" s="230"/>
      <c r="BK874" s="230"/>
      <c r="BL874" s="230"/>
      <c r="BM874" s="230"/>
      <c r="BN874" s="230"/>
      <c r="BO874" s="230"/>
      <c r="BP874" s="230"/>
      <c r="BQ874" s="230"/>
      <c r="BR874" s="230"/>
      <c r="BS874" s="230"/>
      <c r="BT874" s="230"/>
      <c r="BU874" s="230"/>
      <c r="BV874" s="230"/>
      <c r="BW874" s="230"/>
      <c r="BX874" s="230"/>
      <c r="BY874" s="230"/>
      <c r="BZ874" s="230"/>
      <c r="CA874" s="230"/>
      <c r="CB874" s="230"/>
      <c r="CC874" s="230"/>
      <c r="CD874" s="230"/>
      <c r="CE874" s="230"/>
      <c r="CF874" s="230"/>
      <c r="CG874" s="230"/>
      <c r="CH874" s="230"/>
      <c r="CI874" s="230"/>
      <c r="CJ874" s="230"/>
      <c r="CK874" s="230"/>
      <c r="CL874" s="230"/>
      <c r="CM874" s="230"/>
      <c r="CN874" s="230"/>
      <c r="CO874" s="230"/>
      <c r="CP874" s="230"/>
      <c r="CQ874" s="230"/>
      <c r="CR874" s="230"/>
      <c r="CS874" s="230"/>
      <c r="CT874" s="230"/>
      <c r="CU874" s="230"/>
      <c r="CV874" s="230"/>
      <c r="CW874" s="230"/>
      <c r="CX874" s="230"/>
      <c r="CY874" s="230"/>
      <c r="CZ874" s="230"/>
      <c r="DA874" s="230"/>
      <c r="DB874" s="230"/>
      <c r="DC874" s="230"/>
      <c r="DD874" s="230"/>
      <c r="DE874" s="230"/>
      <c r="DF874" s="230"/>
      <c r="DG874" s="230"/>
      <c r="DH874" s="230"/>
      <c r="DI874" s="230"/>
      <c r="DJ874" s="230"/>
      <c r="DK874" s="230"/>
      <c r="DL874" s="230"/>
      <c r="DM874" s="230"/>
      <c r="DN874" s="230"/>
      <c r="DO874" s="230"/>
      <c r="DP874" s="230"/>
      <c r="DQ874" s="230"/>
      <c r="DR874" s="230"/>
      <c r="DS874" s="230"/>
      <c r="DT874" s="230"/>
      <c r="DU874" s="230"/>
      <c r="DV874" s="230"/>
      <c r="DW874" s="230"/>
      <c r="DX874" s="230"/>
      <c r="DY874" s="230"/>
      <c r="DZ874" s="230"/>
      <c r="EA874" s="230"/>
      <c r="EB874" s="230"/>
      <c r="EC874" s="230"/>
      <c r="ED874" s="230"/>
      <c r="EE874" s="230"/>
      <c r="EF874" s="230"/>
      <c r="EG874" s="230"/>
      <c r="EH874" s="230"/>
      <c r="EI874" s="230"/>
      <c r="EJ874" s="230"/>
      <c r="EK874" s="230"/>
      <c r="EL874" s="230"/>
      <c r="EM874" s="230"/>
      <c r="EN874" s="230"/>
      <c r="EO874" s="230"/>
      <c r="EP874" s="230"/>
      <c r="EQ874" s="230"/>
      <c r="ER874" s="230"/>
      <c r="ES874" s="230"/>
      <c r="ET874" s="230"/>
      <c r="EU874" s="230"/>
      <c r="EV874" s="230"/>
      <c r="EW874" s="230"/>
      <c r="EX874" s="230"/>
      <c r="EY874" s="230"/>
      <c r="EZ874" s="230"/>
      <c r="FA874" s="230"/>
      <c r="FB874" s="230"/>
      <c r="FC874" s="230"/>
      <c r="FD874" s="230"/>
      <c r="FE874" s="230"/>
      <c r="FF874" s="230"/>
      <c r="FG874" s="230"/>
      <c r="FH874" s="230"/>
      <c r="FI874" s="230"/>
      <c r="FJ874" s="230"/>
      <c r="FK874" s="230"/>
      <c r="FL874" s="230"/>
      <c r="FM874" s="230"/>
      <c r="FN874" s="230"/>
      <c r="FO874" s="230"/>
      <c r="FP874" s="230"/>
      <c r="FQ874" s="230"/>
      <c r="FR874" s="230"/>
      <c r="FS874" s="230"/>
      <c r="FT874" s="230"/>
      <c r="FU874" s="230"/>
      <c r="FV874" s="230"/>
      <c r="FW874" s="230"/>
      <c r="FX874" s="230"/>
      <c r="FY874" s="230"/>
      <c r="FZ874" s="230"/>
      <c r="GA874" s="230"/>
      <c r="GB874" s="230"/>
      <c r="GC874" s="230"/>
      <c r="GD874" s="230"/>
      <c r="GE874" s="230"/>
      <c r="GF874" s="230"/>
      <c r="GG874" s="230"/>
      <c r="GH874" s="230"/>
      <c r="GI874" s="230"/>
      <c r="GJ874" s="230"/>
      <c r="GK874" s="230"/>
      <c r="GL874" s="230"/>
      <c r="GM874" s="230"/>
      <c r="GN874" s="230"/>
      <c r="GO874" s="230"/>
      <c r="GP874" s="230"/>
      <c r="GQ874" s="230"/>
      <c r="GR874" s="230"/>
      <c r="GS874" s="230"/>
      <c r="GT874" s="230"/>
      <c r="GU874" s="230"/>
      <c r="GV874" s="230"/>
      <c r="GW874" s="230"/>
      <c r="GX874" s="230"/>
      <c r="GY874" s="230"/>
      <c r="GZ874" s="230"/>
      <c r="HA874" s="230"/>
      <c r="HB874" s="230"/>
      <c r="HC874" s="230"/>
      <c r="HD874" s="230"/>
      <c r="HE874" s="230"/>
      <c r="HF874" s="230"/>
      <c r="HG874" s="230"/>
      <c r="HH874" s="230"/>
      <c r="HI874" s="230"/>
      <c r="HJ874" s="230"/>
      <c r="HK874" s="230"/>
      <c r="HL874" s="230"/>
      <c r="HM874" s="230"/>
      <c r="HN874" s="230"/>
      <c r="HO874" s="230"/>
      <c r="HP874" s="230"/>
      <c r="HQ874" s="206"/>
      <c r="HR874" s="206"/>
      <c r="HS874" s="206"/>
      <c r="HT874" s="206"/>
      <c r="HU874" s="206"/>
      <c r="HV874" s="206"/>
      <c r="HW874" s="206"/>
      <c r="HX874" s="206"/>
      <c r="HY874" s="206"/>
      <c r="HZ874" s="206"/>
      <c r="IA874" s="206"/>
      <c r="IB874" s="206"/>
      <c r="IC874" s="127"/>
      <c r="ID874" s="127"/>
      <c r="IE874" s="127"/>
      <c r="IF874" s="127"/>
      <c r="IG874" s="127"/>
      <c r="IH874" s="127"/>
    </row>
    <row r="875" spans="1:242" s="124" customFormat="1" ht="12.75" customHeight="1" x14ac:dyDescent="0.2">
      <c r="A875" s="206"/>
      <c r="B875" s="206"/>
      <c r="C875" s="206"/>
      <c r="D875" s="206"/>
      <c r="E875" s="206"/>
      <c r="F875" s="198"/>
      <c r="G875" s="198"/>
      <c r="H875" s="198"/>
      <c r="I875" s="209"/>
      <c r="J875" s="209"/>
      <c r="K875" s="187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31"/>
      <c r="Y875" s="230"/>
      <c r="Z875" s="230"/>
      <c r="AA875" s="230"/>
      <c r="AB875" s="230"/>
      <c r="AC875" s="230"/>
      <c r="AD875" s="230"/>
      <c r="AE875" s="230"/>
      <c r="AF875" s="230"/>
      <c r="AG875" s="230"/>
      <c r="AH875" s="230"/>
      <c r="AI875" s="230"/>
      <c r="AJ875" s="230"/>
      <c r="AK875" s="230"/>
      <c r="AL875" s="230"/>
      <c r="AM875" s="230"/>
      <c r="AN875" s="230"/>
      <c r="AO875" s="230"/>
      <c r="AP875" s="230"/>
      <c r="AQ875" s="230"/>
      <c r="AR875" s="230"/>
      <c r="AS875" s="230"/>
      <c r="AT875" s="230"/>
      <c r="AU875" s="230"/>
      <c r="AV875" s="230"/>
      <c r="AW875" s="230"/>
      <c r="AX875" s="230"/>
      <c r="AY875" s="230"/>
      <c r="AZ875" s="230"/>
      <c r="BA875" s="230"/>
      <c r="BB875" s="230"/>
      <c r="BC875" s="230"/>
      <c r="BD875" s="230"/>
      <c r="BE875" s="230"/>
      <c r="BF875" s="230"/>
      <c r="BG875" s="230"/>
      <c r="BH875" s="230"/>
      <c r="BI875" s="230"/>
      <c r="BJ875" s="230"/>
      <c r="BK875" s="230"/>
      <c r="BL875" s="230"/>
      <c r="BM875" s="230"/>
      <c r="BN875" s="230"/>
      <c r="BO875" s="230"/>
      <c r="BP875" s="230"/>
      <c r="BQ875" s="230"/>
      <c r="BR875" s="230"/>
      <c r="BS875" s="230"/>
      <c r="BT875" s="230"/>
      <c r="BU875" s="230"/>
      <c r="BV875" s="230"/>
      <c r="BW875" s="230"/>
      <c r="BX875" s="230"/>
      <c r="BY875" s="230"/>
      <c r="BZ875" s="230"/>
      <c r="CA875" s="230"/>
      <c r="CB875" s="230"/>
      <c r="CC875" s="230"/>
      <c r="CD875" s="230"/>
      <c r="CE875" s="230"/>
      <c r="CF875" s="230"/>
      <c r="CG875" s="230"/>
      <c r="CH875" s="230"/>
      <c r="CI875" s="230"/>
      <c r="CJ875" s="230"/>
      <c r="CK875" s="230"/>
      <c r="CL875" s="230"/>
      <c r="CM875" s="230"/>
      <c r="CN875" s="230"/>
      <c r="CO875" s="230"/>
      <c r="CP875" s="230"/>
      <c r="CQ875" s="230"/>
      <c r="CR875" s="230"/>
      <c r="CS875" s="230"/>
      <c r="CT875" s="230"/>
      <c r="CU875" s="230"/>
      <c r="CV875" s="230"/>
      <c r="CW875" s="230"/>
      <c r="CX875" s="230"/>
      <c r="CY875" s="230"/>
      <c r="CZ875" s="230"/>
      <c r="DA875" s="230"/>
      <c r="DB875" s="230"/>
      <c r="DC875" s="230"/>
      <c r="DD875" s="230"/>
      <c r="DE875" s="230"/>
      <c r="DF875" s="230"/>
      <c r="DG875" s="230"/>
      <c r="DH875" s="230"/>
      <c r="DI875" s="230"/>
      <c r="DJ875" s="230"/>
      <c r="DK875" s="230"/>
      <c r="DL875" s="230"/>
      <c r="DM875" s="230"/>
      <c r="DN875" s="230"/>
      <c r="DO875" s="230"/>
      <c r="DP875" s="230"/>
      <c r="DQ875" s="230"/>
      <c r="DR875" s="230"/>
      <c r="DS875" s="230"/>
      <c r="DT875" s="230"/>
      <c r="DU875" s="230"/>
      <c r="DV875" s="230"/>
      <c r="DW875" s="230"/>
      <c r="DX875" s="230"/>
      <c r="DY875" s="230"/>
      <c r="DZ875" s="230"/>
      <c r="EA875" s="230"/>
      <c r="EB875" s="230"/>
      <c r="EC875" s="230"/>
      <c r="ED875" s="230"/>
      <c r="EE875" s="230"/>
      <c r="EF875" s="230"/>
      <c r="EG875" s="230"/>
      <c r="EH875" s="230"/>
      <c r="EI875" s="230"/>
      <c r="EJ875" s="230"/>
      <c r="EK875" s="230"/>
      <c r="EL875" s="230"/>
      <c r="EM875" s="230"/>
      <c r="EN875" s="230"/>
      <c r="EO875" s="230"/>
      <c r="EP875" s="230"/>
      <c r="EQ875" s="230"/>
      <c r="ER875" s="230"/>
      <c r="ES875" s="230"/>
      <c r="ET875" s="230"/>
      <c r="EU875" s="230"/>
      <c r="EV875" s="230"/>
      <c r="EW875" s="230"/>
      <c r="EX875" s="230"/>
      <c r="EY875" s="230"/>
      <c r="EZ875" s="230"/>
      <c r="FA875" s="230"/>
      <c r="FB875" s="230"/>
      <c r="FC875" s="230"/>
      <c r="FD875" s="230"/>
      <c r="FE875" s="230"/>
      <c r="FF875" s="230"/>
      <c r="FG875" s="230"/>
      <c r="FH875" s="230"/>
      <c r="FI875" s="230"/>
      <c r="FJ875" s="230"/>
      <c r="FK875" s="230"/>
      <c r="FL875" s="230"/>
      <c r="FM875" s="230"/>
      <c r="FN875" s="230"/>
      <c r="FO875" s="230"/>
      <c r="FP875" s="230"/>
      <c r="FQ875" s="230"/>
      <c r="FR875" s="230"/>
      <c r="FS875" s="230"/>
      <c r="FT875" s="230"/>
      <c r="FU875" s="230"/>
      <c r="FV875" s="230"/>
      <c r="FW875" s="230"/>
      <c r="FX875" s="230"/>
      <c r="FY875" s="230"/>
      <c r="FZ875" s="230"/>
      <c r="GA875" s="230"/>
      <c r="GB875" s="230"/>
      <c r="GC875" s="230"/>
      <c r="GD875" s="230"/>
      <c r="GE875" s="230"/>
      <c r="GF875" s="230"/>
      <c r="GG875" s="230"/>
      <c r="GH875" s="230"/>
      <c r="GI875" s="230"/>
      <c r="GJ875" s="230"/>
      <c r="GK875" s="230"/>
      <c r="GL875" s="230"/>
      <c r="GM875" s="230"/>
      <c r="GN875" s="230"/>
      <c r="GO875" s="230"/>
      <c r="GP875" s="230"/>
      <c r="GQ875" s="230"/>
      <c r="GR875" s="230"/>
      <c r="GS875" s="230"/>
      <c r="GT875" s="230"/>
      <c r="GU875" s="230"/>
      <c r="GV875" s="230"/>
      <c r="GW875" s="230"/>
      <c r="GX875" s="230"/>
      <c r="GY875" s="230"/>
      <c r="GZ875" s="230"/>
      <c r="HA875" s="230"/>
      <c r="HB875" s="230"/>
      <c r="HC875" s="230"/>
      <c r="HD875" s="230"/>
      <c r="HE875" s="230"/>
      <c r="HF875" s="230"/>
      <c r="HG875" s="230"/>
      <c r="HH875" s="230"/>
      <c r="HI875" s="230"/>
      <c r="HJ875" s="230"/>
      <c r="HK875" s="230"/>
      <c r="HL875" s="230"/>
      <c r="HM875" s="230"/>
      <c r="HN875" s="230"/>
      <c r="HO875" s="230"/>
      <c r="HP875" s="230"/>
      <c r="HQ875" s="206"/>
      <c r="HR875" s="206"/>
      <c r="HS875" s="206"/>
      <c r="HT875" s="206"/>
      <c r="HU875" s="206"/>
      <c r="HV875" s="206"/>
      <c r="HW875" s="206"/>
      <c r="HX875" s="206"/>
      <c r="HY875" s="206"/>
      <c r="HZ875" s="206"/>
      <c r="IA875" s="206"/>
      <c r="IB875" s="206"/>
      <c r="IC875" s="127"/>
      <c r="ID875" s="127"/>
      <c r="IE875" s="127"/>
      <c r="IF875" s="127"/>
      <c r="IG875" s="127"/>
      <c r="IH875" s="127"/>
    </row>
    <row r="876" spans="1:242" s="124" customFormat="1" ht="12.75" customHeight="1" x14ac:dyDescent="0.2">
      <c r="A876" s="206"/>
      <c r="B876" s="206"/>
      <c r="C876" s="206"/>
      <c r="D876" s="206"/>
      <c r="E876" s="206"/>
      <c r="F876" s="198"/>
      <c r="G876" s="198"/>
      <c r="H876" s="198"/>
      <c r="I876" s="209"/>
      <c r="J876" s="209"/>
      <c r="K876" s="187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31"/>
      <c r="Y876" s="230"/>
      <c r="Z876" s="230"/>
      <c r="AA876" s="230"/>
      <c r="AB876" s="230"/>
      <c r="AC876" s="230"/>
      <c r="AD876" s="230"/>
      <c r="AE876" s="230"/>
      <c r="AF876" s="230"/>
      <c r="AG876" s="230"/>
      <c r="AH876" s="230"/>
      <c r="AI876" s="230"/>
      <c r="AJ876" s="230"/>
      <c r="AK876" s="230"/>
      <c r="AL876" s="230"/>
      <c r="AM876" s="230"/>
      <c r="AN876" s="230"/>
      <c r="AO876" s="230"/>
      <c r="AP876" s="230"/>
      <c r="AQ876" s="230"/>
      <c r="AR876" s="230"/>
      <c r="AS876" s="230"/>
      <c r="AT876" s="230"/>
      <c r="AU876" s="230"/>
      <c r="AV876" s="230"/>
      <c r="AW876" s="230"/>
      <c r="AX876" s="230"/>
      <c r="AY876" s="230"/>
      <c r="AZ876" s="230"/>
      <c r="BA876" s="230"/>
      <c r="BB876" s="230"/>
      <c r="BC876" s="230"/>
      <c r="BD876" s="230"/>
      <c r="BE876" s="230"/>
      <c r="BF876" s="230"/>
      <c r="BG876" s="230"/>
      <c r="BH876" s="230"/>
      <c r="BI876" s="230"/>
      <c r="BJ876" s="230"/>
      <c r="BK876" s="230"/>
      <c r="BL876" s="230"/>
      <c r="BM876" s="230"/>
      <c r="BN876" s="230"/>
      <c r="BO876" s="230"/>
      <c r="BP876" s="230"/>
      <c r="BQ876" s="230"/>
      <c r="BR876" s="230"/>
      <c r="BS876" s="230"/>
      <c r="BT876" s="230"/>
      <c r="BU876" s="230"/>
      <c r="BV876" s="230"/>
      <c r="BW876" s="230"/>
      <c r="BX876" s="230"/>
      <c r="BY876" s="230"/>
      <c r="BZ876" s="230"/>
      <c r="CA876" s="230"/>
      <c r="CB876" s="230"/>
      <c r="CC876" s="230"/>
      <c r="CD876" s="230"/>
      <c r="CE876" s="230"/>
      <c r="CF876" s="230"/>
      <c r="CG876" s="230"/>
      <c r="CH876" s="230"/>
      <c r="CI876" s="230"/>
      <c r="CJ876" s="230"/>
      <c r="CK876" s="230"/>
      <c r="CL876" s="230"/>
      <c r="CM876" s="230"/>
      <c r="CN876" s="230"/>
      <c r="CO876" s="230"/>
      <c r="CP876" s="230"/>
      <c r="CQ876" s="230"/>
      <c r="CR876" s="230"/>
      <c r="CS876" s="230"/>
      <c r="CT876" s="230"/>
      <c r="CU876" s="230"/>
      <c r="CV876" s="230"/>
      <c r="CW876" s="230"/>
      <c r="CX876" s="230"/>
      <c r="CY876" s="230"/>
      <c r="CZ876" s="230"/>
      <c r="DA876" s="230"/>
      <c r="DB876" s="230"/>
      <c r="DC876" s="230"/>
      <c r="DD876" s="230"/>
      <c r="DE876" s="230"/>
      <c r="DF876" s="230"/>
      <c r="DG876" s="230"/>
      <c r="DH876" s="230"/>
      <c r="DI876" s="230"/>
      <c r="DJ876" s="230"/>
      <c r="DK876" s="230"/>
      <c r="DL876" s="230"/>
      <c r="DM876" s="230"/>
      <c r="DN876" s="230"/>
      <c r="DO876" s="230"/>
      <c r="DP876" s="230"/>
      <c r="DQ876" s="230"/>
      <c r="DR876" s="230"/>
      <c r="DS876" s="230"/>
      <c r="DT876" s="230"/>
      <c r="DU876" s="230"/>
      <c r="DV876" s="230"/>
      <c r="DW876" s="230"/>
      <c r="DX876" s="230"/>
      <c r="DY876" s="230"/>
      <c r="DZ876" s="230"/>
      <c r="EA876" s="230"/>
      <c r="EB876" s="230"/>
      <c r="EC876" s="230"/>
      <c r="ED876" s="230"/>
      <c r="EE876" s="230"/>
      <c r="EF876" s="230"/>
      <c r="EG876" s="230"/>
      <c r="EH876" s="230"/>
      <c r="EI876" s="230"/>
      <c r="EJ876" s="230"/>
      <c r="EK876" s="230"/>
      <c r="EL876" s="230"/>
      <c r="EM876" s="230"/>
      <c r="EN876" s="230"/>
      <c r="EO876" s="230"/>
      <c r="EP876" s="230"/>
      <c r="EQ876" s="230"/>
      <c r="ER876" s="230"/>
      <c r="ES876" s="230"/>
      <c r="ET876" s="230"/>
      <c r="EU876" s="230"/>
      <c r="EV876" s="230"/>
      <c r="EW876" s="230"/>
      <c r="EX876" s="230"/>
      <c r="EY876" s="230"/>
      <c r="EZ876" s="230"/>
      <c r="FA876" s="230"/>
      <c r="FB876" s="230"/>
      <c r="FC876" s="230"/>
      <c r="FD876" s="230"/>
      <c r="FE876" s="230"/>
      <c r="FF876" s="230"/>
      <c r="FG876" s="230"/>
      <c r="FH876" s="230"/>
      <c r="FI876" s="230"/>
      <c r="FJ876" s="230"/>
      <c r="FK876" s="230"/>
      <c r="FL876" s="230"/>
      <c r="FM876" s="230"/>
      <c r="FN876" s="230"/>
      <c r="FO876" s="230"/>
      <c r="FP876" s="230"/>
      <c r="FQ876" s="230"/>
      <c r="FR876" s="230"/>
      <c r="FS876" s="230"/>
      <c r="FT876" s="230"/>
      <c r="FU876" s="230"/>
      <c r="FV876" s="230"/>
      <c r="FW876" s="230"/>
      <c r="FX876" s="230"/>
      <c r="FY876" s="230"/>
      <c r="FZ876" s="230"/>
      <c r="GA876" s="230"/>
      <c r="GB876" s="230"/>
      <c r="GC876" s="230"/>
      <c r="GD876" s="230"/>
      <c r="GE876" s="230"/>
      <c r="GF876" s="230"/>
      <c r="GG876" s="230"/>
      <c r="GH876" s="230"/>
      <c r="GI876" s="230"/>
      <c r="GJ876" s="230"/>
      <c r="GK876" s="230"/>
      <c r="GL876" s="230"/>
      <c r="GM876" s="230"/>
      <c r="GN876" s="230"/>
      <c r="GO876" s="230"/>
      <c r="GP876" s="230"/>
      <c r="GQ876" s="230"/>
      <c r="GR876" s="230"/>
      <c r="GS876" s="230"/>
      <c r="GT876" s="230"/>
      <c r="GU876" s="230"/>
      <c r="GV876" s="230"/>
      <c r="GW876" s="230"/>
      <c r="GX876" s="230"/>
      <c r="GY876" s="230"/>
      <c r="GZ876" s="230"/>
      <c r="HA876" s="230"/>
      <c r="HB876" s="230"/>
      <c r="HC876" s="230"/>
      <c r="HD876" s="230"/>
      <c r="HE876" s="230"/>
      <c r="HF876" s="230"/>
      <c r="HG876" s="230"/>
      <c r="HH876" s="230"/>
      <c r="HI876" s="230"/>
      <c r="HJ876" s="230"/>
      <c r="HK876" s="230"/>
      <c r="HL876" s="230"/>
      <c r="HM876" s="230"/>
      <c r="HN876" s="230"/>
      <c r="HO876" s="230"/>
      <c r="HP876" s="230"/>
      <c r="HQ876" s="206"/>
      <c r="HR876" s="206"/>
      <c r="HS876" s="206"/>
      <c r="HT876" s="206"/>
      <c r="HU876" s="206"/>
      <c r="HV876" s="206"/>
      <c r="HW876" s="206"/>
      <c r="HX876" s="206"/>
      <c r="HY876" s="206"/>
      <c r="HZ876" s="206"/>
      <c r="IA876" s="206"/>
      <c r="IB876" s="206"/>
      <c r="IC876" s="127"/>
      <c r="ID876" s="127"/>
      <c r="IE876" s="127"/>
      <c r="IF876" s="127"/>
      <c r="IG876" s="127"/>
      <c r="IH876" s="127"/>
    </row>
    <row r="877" spans="1:242" s="124" customFormat="1" ht="12.75" customHeight="1" x14ac:dyDescent="0.2">
      <c r="A877" s="206"/>
      <c r="B877" s="206"/>
      <c r="C877" s="206"/>
      <c r="D877" s="206"/>
      <c r="E877" s="206"/>
      <c r="F877" s="198"/>
      <c r="G877" s="198"/>
      <c r="H877" s="198"/>
      <c r="I877" s="209"/>
      <c r="J877" s="209"/>
      <c r="K877" s="187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31"/>
      <c r="Y877" s="230"/>
      <c r="Z877" s="230"/>
      <c r="AA877" s="230"/>
      <c r="AB877" s="230"/>
      <c r="AC877" s="230"/>
      <c r="AD877" s="230"/>
      <c r="AE877" s="230"/>
      <c r="AF877" s="230"/>
      <c r="AG877" s="230"/>
      <c r="AH877" s="230"/>
      <c r="AI877" s="230"/>
      <c r="AJ877" s="230"/>
      <c r="AK877" s="230"/>
      <c r="AL877" s="230"/>
      <c r="AM877" s="230"/>
      <c r="AN877" s="230"/>
      <c r="AO877" s="230"/>
      <c r="AP877" s="230"/>
      <c r="AQ877" s="230"/>
      <c r="AR877" s="230"/>
      <c r="AS877" s="230"/>
      <c r="AT877" s="230"/>
      <c r="AU877" s="230"/>
      <c r="AV877" s="230"/>
      <c r="AW877" s="230"/>
      <c r="AX877" s="230"/>
      <c r="AY877" s="230"/>
      <c r="AZ877" s="230"/>
      <c r="BA877" s="230"/>
      <c r="BB877" s="230"/>
      <c r="BC877" s="230"/>
      <c r="BD877" s="230"/>
      <c r="BE877" s="230"/>
      <c r="BF877" s="230"/>
      <c r="BG877" s="230"/>
      <c r="BH877" s="230"/>
      <c r="BI877" s="230"/>
      <c r="BJ877" s="230"/>
      <c r="BK877" s="230"/>
      <c r="BL877" s="230"/>
      <c r="BM877" s="230"/>
      <c r="BN877" s="230"/>
      <c r="BO877" s="230"/>
      <c r="BP877" s="230"/>
      <c r="BQ877" s="230"/>
      <c r="BR877" s="230"/>
      <c r="BS877" s="230"/>
      <c r="BT877" s="230"/>
      <c r="BU877" s="230"/>
      <c r="BV877" s="230"/>
      <c r="BW877" s="230"/>
      <c r="BX877" s="230"/>
      <c r="BY877" s="230"/>
      <c r="BZ877" s="230"/>
      <c r="CA877" s="230"/>
      <c r="CB877" s="230"/>
      <c r="CC877" s="230"/>
      <c r="CD877" s="230"/>
      <c r="CE877" s="230"/>
      <c r="CF877" s="230"/>
      <c r="CG877" s="230"/>
      <c r="CH877" s="230"/>
      <c r="CI877" s="230"/>
      <c r="CJ877" s="230"/>
      <c r="CK877" s="230"/>
      <c r="CL877" s="230"/>
      <c r="CM877" s="230"/>
      <c r="CN877" s="230"/>
      <c r="CO877" s="230"/>
      <c r="CP877" s="230"/>
      <c r="CQ877" s="230"/>
      <c r="CR877" s="230"/>
      <c r="CS877" s="230"/>
      <c r="CT877" s="230"/>
      <c r="CU877" s="230"/>
      <c r="CV877" s="230"/>
      <c r="CW877" s="230"/>
      <c r="CX877" s="230"/>
      <c r="CY877" s="230"/>
      <c r="CZ877" s="230"/>
      <c r="DA877" s="230"/>
      <c r="DB877" s="230"/>
      <c r="DC877" s="230"/>
      <c r="DD877" s="230"/>
      <c r="DE877" s="230"/>
      <c r="DF877" s="230"/>
      <c r="DG877" s="230"/>
      <c r="DH877" s="230"/>
      <c r="DI877" s="230"/>
      <c r="DJ877" s="230"/>
      <c r="DK877" s="230"/>
      <c r="DL877" s="230"/>
      <c r="DM877" s="230"/>
      <c r="DN877" s="230"/>
      <c r="DO877" s="230"/>
      <c r="DP877" s="230"/>
      <c r="DQ877" s="230"/>
      <c r="DR877" s="230"/>
      <c r="DS877" s="230"/>
      <c r="DT877" s="230"/>
      <c r="DU877" s="230"/>
      <c r="DV877" s="230"/>
      <c r="DW877" s="230"/>
      <c r="DX877" s="230"/>
      <c r="DY877" s="230"/>
      <c r="DZ877" s="230"/>
      <c r="EA877" s="230"/>
      <c r="EB877" s="230"/>
      <c r="EC877" s="230"/>
      <c r="ED877" s="230"/>
      <c r="EE877" s="230"/>
      <c r="EF877" s="230"/>
      <c r="EG877" s="230"/>
      <c r="EH877" s="230"/>
      <c r="EI877" s="230"/>
      <c r="EJ877" s="230"/>
      <c r="EK877" s="230"/>
      <c r="EL877" s="230"/>
      <c r="EM877" s="230"/>
      <c r="EN877" s="230"/>
      <c r="EO877" s="230"/>
      <c r="EP877" s="230"/>
      <c r="EQ877" s="230"/>
      <c r="ER877" s="230"/>
      <c r="ES877" s="230"/>
      <c r="ET877" s="230"/>
      <c r="EU877" s="230"/>
      <c r="EV877" s="230"/>
      <c r="EW877" s="230"/>
      <c r="EX877" s="230"/>
      <c r="EY877" s="230"/>
      <c r="EZ877" s="230"/>
      <c r="FA877" s="230"/>
      <c r="FB877" s="230"/>
      <c r="FC877" s="230"/>
      <c r="FD877" s="230"/>
      <c r="FE877" s="230"/>
      <c r="FF877" s="230"/>
      <c r="FG877" s="230"/>
      <c r="FH877" s="230"/>
      <c r="FI877" s="230"/>
      <c r="FJ877" s="230"/>
      <c r="FK877" s="230"/>
      <c r="FL877" s="230"/>
      <c r="FM877" s="230"/>
      <c r="FN877" s="230"/>
      <c r="FO877" s="230"/>
      <c r="FP877" s="230"/>
      <c r="FQ877" s="230"/>
      <c r="FR877" s="230"/>
      <c r="FS877" s="230"/>
      <c r="FT877" s="230"/>
      <c r="FU877" s="230"/>
      <c r="FV877" s="230"/>
      <c r="FW877" s="230"/>
      <c r="FX877" s="230"/>
      <c r="FY877" s="230"/>
      <c r="FZ877" s="230"/>
      <c r="GA877" s="230"/>
      <c r="GB877" s="230"/>
      <c r="GC877" s="230"/>
      <c r="GD877" s="230"/>
      <c r="GE877" s="230"/>
      <c r="GF877" s="230"/>
      <c r="GG877" s="230"/>
      <c r="GH877" s="230"/>
      <c r="GI877" s="230"/>
      <c r="GJ877" s="230"/>
      <c r="GK877" s="230"/>
      <c r="GL877" s="230"/>
      <c r="GM877" s="230"/>
      <c r="GN877" s="230"/>
      <c r="GO877" s="230"/>
      <c r="GP877" s="230"/>
      <c r="GQ877" s="230"/>
      <c r="GR877" s="230"/>
      <c r="GS877" s="230"/>
      <c r="GT877" s="230"/>
      <c r="GU877" s="230"/>
      <c r="GV877" s="230"/>
      <c r="GW877" s="230"/>
      <c r="GX877" s="230"/>
      <c r="GY877" s="230"/>
      <c r="GZ877" s="230"/>
      <c r="HA877" s="230"/>
      <c r="HB877" s="230"/>
      <c r="HC877" s="230"/>
      <c r="HD877" s="230"/>
      <c r="HE877" s="230"/>
      <c r="HF877" s="230"/>
      <c r="HG877" s="230"/>
      <c r="HH877" s="230"/>
      <c r="HI877" s="230"/>
      <c r="HJ877" s="230"/>
      <c r="HK877" s="230"/>
      <c r="HL877" s="230"/>
      <c r="HM877" s="230"/>
      <c r="HN877" s="230"/>
      <c r="HO877" s="230"/>
      <c r="HP877" s="230"/>
      <c r="HQ877" s="206"/>
      <c r="HR877" s="206"/>
      <c r="HS877" s="206"/>
      <c r="HT877" s="206"/>
      <c r="HU877" s="206"/>
      <c r="HV877" s="206"/>
      <c r="HW877" s="206"/>
      <c r="HX877" s="206"/>
      <c r="HY877" s="206"/>
      <c r="HZ877" s="206"/>
      <c r="IA877" s="206"/>
      <c r="IB877" s="206"/>
      <c r="IC877" s="127"/>
      <c r="ID877" s="127"/>
      <c r="IE877" s="127"/>
      <c r="IF877" s="127"/>
      <c r="IG877" s="127"/>
      <c r="IH877" s="127"/>
    </row>
    <row r="878" spans="1:242" s="124" customFormat="1" ht="12.75" customHeight="1" x14ac:dyDescent="0.2">
      <c r="A878" s="206"/>
      <c r="B878" s="206"/>
      <c r="C878" s="206"/>
      <c r="D878" s="206"/>
      <c r="E878" s="206"/>
      <c r="F878" s="198"/>
      <c r="G878" s="198"/>
      <c r="H878" s="198"/>
      <c r="I878" s="209"/>
      <c r="J878" s="209"/>
      <c r="K878" s="187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31"/>
      <c r="Y878" s="230"/>
      <c r="Z878" s="230"/>
      <c r="AA878" s="230"/>
      <c r="AB878" s="230"/>
      <c r="AC878" s="230"/>
      <c r="AD878" s="230"/>
      <c r="AE878" s="230"/>
      <c r="AF878" s="230"/>
      <c r="AG878" s="230"/>
      <c r="AH878" s="230"/>
      <c r="AI878" s="230"/>
      <c r="AJ878" s="230"/>
      <c r="AK878" s="230"/>
      <c r="AL878" s="230"/>
      <c r="AM878" s="230"/>
      <c r="AN878" s="230"/>
      <c r="AO878" s="230"/>
      <c r="AP878" s="230"/>
      <c r="AQ878" s="230"/>
      <c r="AR878" s="230"/>
      <c r="AS878" s="230"/>
      <c r="AT878" s="230"/>
      <c r="AU878" s="230"/>
      <c r="AV878" s="230"/>
      <c r="AW878" s="230"/>
      <c r="AX878" s="230"/>
      <c r="AY878" s="230"/>
      <c r="AZ878" s="230"/>
      <c r="BA878" s="230"/>
      <c r="BB878" s="230"/>
      <c r="BC878" s="230"/>
      <c r="BD878" s="230"/>
      <c r="BE878" s="230"/>
      <c r="BF878" s="230"/>
      <c r="BG878" s="230"/>
      <c r="BH878" s="230"/>
      <c r="BI878" s="230"/>
      <c r="BJ878" s="230"/>
      <c r="BK878" s="230"/>
      <c r="BL878" s="230"/>
      <c r="BM878" s="230"/>
      <c r="BN878" s="230"/>
      <c r="BO878" s="230"/>
      <c r="BP878" s="230"/>
      <c r="BQ878" s="230"/>
      <c r="BR878" s="230"/>
      <c r="BS878" s="230"/>
      <c r="BT878" s="230"/>
      <c r="BU878" s="230"/>
      <c r="BV878" s="230"/>
      <c r="BW878" s="230"/>
      <c r="BX878" s="230"/>
      <c r="BY878" s="230"/>
      <c r="BZ878" s="230"/>
      <c r="CA878" s="230"/>
      <c r="CB878" s="230"/>
      <c r="CC878" s="230"/>
      <c r="CD878" s="230"/>
      <c r="CE878" s="230"/>
      <c r="CF878" s="230"/>
      <c r="CG878" s="230"/>
      <c r="CH878" s="230"/>
      <c r="CI878" s="230"/>
      <c r="CJ878" s="230"/>
      <c r="CK878" s="230"/>
      <c r="CL878" s="230"/>
      <c r="CM878" s="230"/>
      <c r="CN878" s="230"/>
      <c r="CO878" s="230"/>
      <c r="CP878" s="230"/>
      <c r="CQ878" s="230"/>
      <c r="CR878" s="230"/>
      <c r="CS878" s="230"/>
      <c r="CT878" s="230"/>
      <c r="CU878" s="230"/>
      <c r="CV878" s="230"/>
      <c r="CW878" s="230"/>
      <c r="CX878" s="230"/>
      <c r="CY878" s="230"/>
      <c r="CZ878" s="230"/>
      <c r="DA878" s="230"/>
      <c r="DB878" s="230"/>
      <c r="DC878" s="230"/>
      <c r="DD878" s="230"/>
      <c r="DE878" s="230"/>
      <c r="DF878" s="230"/>
      <c r="DG878" s="230"/>
      <c r="DH878" s="230"/>
      <c r="DI878" s="230"/>
      <c r="DJ878" s="230"/>
      <c r="DK878" s="230"/>
      <c r="DL878" s="230"/>
      <c r="DM878" s="230"/>
      <c r="DN878" s="230"/>
      <c r="DO878" s="230"/>
      <c r="DP878" s="230"/>
      <c r="DQ878" s="230"/>
      <c r="DR878" s="230"/>
      <c r="DS878" s="230"/>
      <c r="DT878" s="230"/>
      <c r="DU878" s="230"/>
      <c r="DV878" s="230"/>
      <c r="DW878" s="230"/>
      <c r="DX878" s="230"/>
      <c r="DY878" s="230"/>
      <c r="DZ878" s="230"/>
      <c r="EA878" s="230"/>
      <c r="EB878" s="230"/>
      <c r="EC878" s="230"/>
      <c r="ED878" s="230"/>
      <c r="EE878" s="230"/>
      <c r="EF878" s="230"/>
      <c r="EG878" s="230"/>
      <c r="EH878" s="230"/>
      <c r="EI878" s="230"/>
      <c r="EJ878" s="230"/>
      <c r="EK878" s="230"/>
      <c r="EL878" s="230"/>
      <c r="EM878" s="230"/>
      <c r="EN878" s="230"/>
      <c r="EO878" s="230"/>
      <c r="EP878" s="230"/>
      <c r="EQ878" s="230"/>
      <c r="ER878" s="230"/>
      <c r="ES878" s="230"/>
      <c r="ET878" s="230"/>
      <c r="EU878" s="230"/>
      <c r="EV878" s="230"/>
      <c r="EW878" s="230"/>
      <c r="EX878" s="230"/>
      <c r="EY878" s="230"/>
      <c r="EZ878" s="230"/>
      <c r="FA878" s="230"/>
      <c r="FB878" s="230"/>
      <c r="FC878" s="230"/>
      <c r="FD878" s="230"/>
      <c r="FE878" s="230"/>
      <c r="FF878" s="230"/>
      <c r="FG878" s="230"/>
      <c r="FH878" s="230"/>
      <c r="FI878" s="230"/>
      <c r="FJ878" s="230"/>
      <c r="FK878" s="230"/>
      <c r="FL878" s="230"/>
      <c r="FM878" s="230"/>
      <c r="FN878" s="230"/>
      <c r="FO878" s="230"/>
      <c r="FP878" s="230"/>
      <c r="FQ878" s="230"/>
      <c r="FR878" s="230"/>
      <c r="FS878" s="230"/>
      <c r="FT878" s="230"/>
      <c r="FU878" s="230"/>
      <c r="FV878" s="230"/>
      <c r="FW878" s="230"/>
      <c r="FX878" s="230"/>
      <c r="FY878" s="230"/>
      <c r="FZ878" s="230"/>
      <c r="GA878" s="230"/>
      <c r="GB878" s="230"/>
      <c r="GC878" s="230"/>
      <c r="GD878" s="230"/>
      <c r="GE878" s="230"/>
      <c r="GF878" s="230"/>
      <c r="GG878" s="230"/>
      <c r="GH878" s="230"/>
      <c r="GI878" s="230"/>
      <c r="GJ878" s="230"/>
      <c r="GK878" s="230"/>
      <c r="GL878" s="230"/>
      <c r="GM878" s="230"/>
      <c r="GN878" s="230"/>
      <c r="GO878" s="230"/>
      <c r="GP878" s="230"/>
      <c r="GQ878" s="230"/>
      <c r="GR878" s="230"/>
      <c r="GS878" s="230"/>
      <c r="GT878" s="230"/>
      <c r="GU878" s="230"/>
      <c r="GV878" s="230"/>
      <c r="GW878" s="230"/>
      <c r="GX878" s="230"/>
      <c r="GY878" s="230"/>
      <c r="GZ878" s="230"/>
      <c r="HA878" s="230"/>
      <c r="HB878" s="230"/>
      <c r="HC878" s="230"/>
      <c r="HD878" s="230"/>
      <c r="HE878" s="230"/>
      <c r="HF878" s="230"/>
      <c r="HG878" s="230"/>
      <c r="HH878" s="230"/>
      <c r="HI878" s="230"/>
      <c r="HJ878" s="230"/>
      <c r="HK878" s="230"/>
      <c r="HL878" s="230"/>
      <c r="HM878" s="230"/>
      <c r="HN878" s="230"/>
      <c r="HO878" s="230"/>
      <c r="HP878" s="230"/>
      <c r="HQ878" s="206"/>
      <c r="HR878" s="206"/>
      <c r="HS878" s="206"/>
      <c r="HT878" s="206"/>
      <c r="HU878" s="206"/>
      <c r="HV878" s="206"/>
      <c r="HW878" s="206"/>
      <c r="HX878" s="206"/>
      <c r="HY878" s="206"/>
      <c r="HZ878" s="206"/>
      <c r="IA878" s="206"/>
      <c r="IB878" s="206"/>
      <c r="IC878" s="127"/>
      <c r="ID878" s="127"/>
      <c r="IE878" s="127"/>
      <c r="IF878" s="127"/>
      <c r="IG878" s="127"/>
      <c r="IH878" s="127"/>
    </row>
    <row r="879" spans="1:242" ht="12.75" customHeight="1" x14ac:dyDescent="0.2">
      <c r="A879" s="206"/>
      <c r="B879" s="206"/>
      <c r="C879" s="206"/>
      <c r="D879" s="206"/>
      <c r="E879" s="206"/>
      <c r="F879" s="198"/>
      <c r="G879" s="198"/>
      <c r="H879" s="198"/>
      <c r="I879" s="209"/>
      <c r="J879" s="209"/>
      <c r="K879" s="187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31"/>
      <c r="Y879" s="230"/>
      <c r="Z879" s="230"/>
      <c r="AA879" s="230"/>
      <c r="AB879" s="230"/>
      <c r="AC879" s="230"/>
      <c r="AD879" s="230"/>
      <c r="AE879" s="230"/>
      <c r="AF879" s="230"/>
      <c r="AG879" s="230"/>
      <c r="AH879" s="230"/>
      <c r="AI879" s="230"/>
      <c r="AJ879" s="230"/>
      <c r="AK879" s="230"/>
      <c r="AL879" s="230"/>
      <c r="AM879" s="230"/>
      <c r="AN879" s="230"/>
      <c r="AO879" s="230"/>
      <c r="AP879" s="230"/>
      <c r="AQ879" s="230"/>
      <c r="AR879" s="230"/>
      <c r="AS879" s="230"/>
      <c r="AT879" s="230"/>
      <c r="AU879" s="230"/>
      <c r="AV879" s="230"/>
      <c r="AW879" s="230"/>
      <c r="AX879" s="230"/>
      <c r="AY879" s="230"/>
      <c r="AZ879" s="230"/>
      <c r="BA879" s="230"/>
      <c r="BB879" s="230"/>
      <c r="BC879" s="230"/>
      <c r="BD879" s="230"/>
      <c r="BE879" s="230"/>
      <c r="BF879" s="230"/>
      <c r="BG879" s="230"/>
      <c r="BH879" s="230"/>
      <c r="BI879" s="230"/>
      <c r="BJ879" s="230"/>
      <c r="BK879" s="230"/>
      <c r="BL879" s="230"/>
      <c r="BM879" s="230"/>
      <c r="BN879" s="230"/>
      <c r="BO879" s="230"/>
      <c r="BP879" s="230"/>
      <c r="BQ879" s="230"/>
      <c r="BR879" s="230"/>
      <c r="BS879" s="230"/>
      <c r="BT879" s="230"/>
      <c r="BU879" s="230"/>
      <c r="BV879" s="230"/>
      <c r="BW879" s="230"/>
      <c r="BX879" s="230"/>
      <c r="BY879" s="230"/>
      <c r="BZ879" s="230"/>
      <c r="CA879" s="230"/>
      <c r="CB879" s="230"/>
      <c r="CC879" s="230"/>
      <c r="CD879" s="230"/>
      <c r="CE879" s="230"/>
      <c r="CF879" s="230"/>
      <c r="CG879" s="230"/>
      <c r="CH879" s="230"/>
      <c r="CI879" s="230"/>
      <c r="CJ879" s="230"/>
      <c r="CK879" s="230"/>
      <c r="CL879" s="230"/>
      <c r="CM879" s="230"/>
      <c r="CN879" s="230"/>
      <c r="CO879" s="230"/>
      <c r="CP879" s="230"/>
      <c r="CQ879" s="230"/>
      <c r="CR879" s="230"/>
      <c r="CS879" s="230"/>
      <c r="CT879" s="230"/>
      <c r="CU879" s="230"/>
      <c r="CV879" s="230"/>
      <c r="CW879" s="230"/>
      <c r="CX879" s="230"/>
      <c r="CY879" s="230"/>
      <c r="CZ879" s="230"/>
      <c r="DA879" s="230"/>
      <c r="DB879" s="230"/>
      <c r="DC879" s="230"/>
      <c r="DD879" s="230"/>
      <c r="DE879" s="230"/>
      <c r="DF879" s="230"/>
      <c r="DG879" s="230"/>
      <c r="DH879" s="230"/>
      <c r="DI879" s="230"/>
      <c r="DJ879" s="230"/>
      <c r="DK879" s="230"/>
      <c r="DL879" s="230"/>
      <c r="DM879" s="230"/>
      <c r="DN879" s="230"/>
      <c r="DO879" s="230"/>
      <c r="DP879" s="230"/>
      <c r="DQ879" s="230"/>
      <c r="DR879" s="230"/>
      <c r="DS879" s="230"/>
      <c r="DT879" s="230"/>
      <c r="DU879" s="230"/>
      <c r="DV879" s="230"/>
      <c r="DW879" s="230"/>
      <c r="DX879" s="230"/>
      <c r="DY879" s="230"/>
      <c r="DZ879" s="230"/>
      <c r="EA879" s="230"/>
      <c r="EB879" s="230"/>
      <c r="EC879" s="230"/>
      <c r="ED879" s="230"/>
      <c r="EE879" s="230"/>
      <c r="EF879" s="230"/>
      <c r="EG879" s="230"/>
      <c r="EH879" s="230"/>
      <c r="EI879" s="230"/>
      <c r="EJ879" s="230"/>
      <c r="EK879" s="230"/>
      <c r="EL879" s="230"/>
      <c r="EM879" s="230"/>
      <c r="EN879" s="230"/>
      <c r="EO879" s="230"/>
      <c r="EP879" s="230"/>
      <c r="EQ879" s="230"/>
      <c r="ER879" s="230"/>
      <c r="ES879" s="230"/>
      <c r="ET879" s="230"/>
      <c r="EU879" s="230"/>
      <c r="EV879" s="230"/>
      <c r="EW879" s="230"/>
      <c r="EX879" s="230"/>
      <c r="EY879" s="230"/>
      <c r="EZ879" s="230"/>
      <c r="FA879" s="230"/>
      <c r="FB879" s="230"/>
      <c r="FC879" s="230"/>
      <c r="FD879" s="230"/>
      <c r="FE879" s="230"/>
      <c r="FF879" s="230"/>
      <c r="FG879" s="230"/>
      <c r="FH879" s="230"/>
      <c r="FI879" s="230"/>
      <c r="FJ879" s="230"/>
      <c r="FK879" s="230"/>
      <c r="FL879" s="230"/>
      <c r="FM879" s="230"/>
      <c r="FN879" s="230"/>
      <c r="FO879" s="230"/>
      <c r="FP879" s="230"/>
      <c r="FQ879" s="230"/>
      <c r="FR879" s="230"/>
      <c r="FS879" s="230"/>
      <c r="FT879" s="230"/>
      <c r="FU879" s="230"/>
      <c r="FV879" s="230"/>
      <c r="FW879" s="230"/>
      <c r="FX879" s="230"/>
      <c r="FY879" s="230"/>
      <c r="FZ879" s="230"/>
      <c r="GA879" s="230"/>
      <c r="GB879" s="230"/>
      <c r="GC879" s="230"/>
      <c r="GD879" s="230"/>
      <c r="GE879" s="230"/>
      <c r="GF879" s="230"/>
      <c r="GG879" s="230"/>
      <c r="GH879" s="230"/>
      <c r="GI879" s="230"/>
      <c r="GJ879" s="230"/>
      <c r="GK879" s="230"/>
      <c r="GL879" s="230"/>
      <c r="GM879" s="230"/>
      <c r="GN879" s="230"/>
      <c r="GO879" s="230"/>
      <c r="GP879" s="230"/>
      <c r="GQ879" s="230"/>
      <c r="GR879" s="230"/>
      <c r="GS879" s="230"/>
      <c r="GT879" s="230"/>
      <c r="GU879" s="230"/>
      <c r="GV879" s="230"/>
      <c r="GW879" s="230"/>
      <c r="GX879" s="230"/>
      <c r="GY879" s="230"/>
      <c r="GZ879" s="230"/>
      <c r="HA879" s="230"/>
      <c r="HB879" s="230"/>
      <c r="HC879" s="230"/>
      <c r="HD879" s="230"/>
      <c r="HE879" s="230"/>
      <c r="HF879" s="230"/>
      <c r="HG879" s="230"/>
      <c r="HH879" s="230"/>
      <c r="HI879" s="230"/>
      <c r="HJ879" s="230"/>
      <c r="HK879" s="230"/>
      <c r="HL879" s="230"/>
      <c r="HM879" s="230"/>
      <c r="HN879" s="230"/>
      <c r="HO879" s="230"/>
      <c r="HP879" s="230"/>
      <c r="HQ879" s="206"/>
      <c r="HR879" s="206"/>
      <c r="HS879" s="206"/>
      <c r="HT879" s="206"/>
      <c r="HU879" s="206"/>
      <c r="HV879" s="206"/>
      <c r="HW879" s="206"/>
      <c r="HX879" s="206"/>
      <c r="HY879" s="206"/>
      <c r="HZ879" s="206"/>
      <c r="IA879" s="206"/>
      <c r="IB879" s="206"/>
      <c r="IC879" s="127"/>
      <c r="ID879" s="127"/>
      <c r="IE879" s="127"/>
      <c r="IF879" s="127"/>
      <c r="IG879" s="127"/>
      <c r="IH879" s="127"/>
    </row>
    <row r="880" spans="1:242" ht="12.75" customHeight="1" x14ac:dyDescent="0.2">
      <c r="A880" s="206"/>
      <c r="B880" s="206"/>
      <c r="C880" s="206"/>
      <c r="D880" s="206"/>
      <c r="E880" s="206"/>
      <c r="F880" s="198"/>
      <c r="G880" s="198"/>
      <c r="H880" s="198"/>
      <c r="I880" s="209"/>
      <c r="J880" s="209"/>
      <c r="K880" s="187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31"/>
      <c r="Y880" s="230"/>
      <c r="Z880" s="230"/>
      <c r="AA880" s="230"/>
      <c r="AB880" s="230"/>
      <c r="AC880" s="230"/>
      <c r="AD880" s="230"/>
      <c r="AE880" s="230"/>
      <c r="AF880" s="230"/>
      <c r="AG880" s="230"/>
      <c r="AH880" s="230"/>
      <c r="AI880" s="230"/>
      <c r="AJ880" s="230"/>
      <c r="AK880" s="230"/>
      <c r="AL880" s="230"/>
      <c r="AM880" s="230"/>
      <c r="AN880" s="230"/>
      <c r="AO880" s="230"/>
      <c r="AP880" s="230"/>
      <c r="AQ880" s="230"/>
      <c r="AR880" s="230"/>
      <c r="AS880" s="230"/>
      <c r="AT880" s="230"/>
      <c r="AU880" s="230"/>
      <c r="AV880" s="230"/>
      <c r="AW880" s="230"/>
      <c r="AX880" s="230"/>
      <c r="AY880" s="230"/>
      <c r="AZ880" s="230"/>
      <c r="BA880" s="230"/>
      <c r="BB880" s="230"/>
      <c r="BC880" s="230"/>
      <c r="BD880" s="230"/>
      <c r="BE880" s="230"/>
      <c r="BF880" s="230"/>
      <c r="BG880" s="230"/>
      <c r="BH880" s="230"/>
      <c r="BI880" s="230"/>
      <c r="BJ880" s="230"/>
      <c r="BK880" s="230"/>
      <c r="BL880" s="230"/>
      <c r="BM880" s="230"/>
      <c r="BN880" s="230"/>
      <c r="BO880" s="230"/>
      <c r="BP880" s="230"/>
      <c r="BQ880" s="230"/>
      <c r="BR880" s="230"/>
      <c r="BS880" s="230"/>
      <c r="BT880" s="230"/>
      <c r="BU880" s="230"/>
      <c r="BV880" s="230"/>
      <c r="BW880" s="230"/>
      <c r="BX880" s="230"/>
      <c r="BY880" s="230"/>
      <c r="BZ880" s="230"/>
      <c r="CA880" s="230"/>
      <c r="CB880" s="230"/>
      <c r="CC880" s="230"/>
      <c r="CD880" s="230"/>
      <c r="CE880" s="230"/>
      <c r="CF880" s="230"/>
      <c r="CG880" s="230"/>
      <c r="CH880" s="230"/>
      <c r="CI880" s="230"/>
      <c r="CJ880" s="230"/>
      <c r="CK880" s="230"/>
      <c r="CL880" s="230"/>
      <c r="CM880" s="230"/>
      <c r="CN880" s="230"/>
      <c r="CO880" s="230"/>
      <c r="CP880" s="230"/>
      <c r="CQ880" s="230"/>
      <c r="CR880" s="230"/>
      <c r="CS880" s="230"/>
      <c r="CT880" s="230"/>
      <c r="CU880" s="230"/>
      <c r="CV880" s="230"/>
      <c r="CW880" s="230"/>
      <c r="CX880" s="230"/>
      <c r="CY880" s="230"/>
      <c r="CZ880" s="230"/>
      <c r="DA880" s="230"/>
      <c r="DB880" s="230"/>
      <c r="DC880" s="230"/>
      <c r="DD880" s="230"/>
      <c r="DE880" s="230"/>
      <c r="DF880" s="230"/>
      <c r="DG880" s="230"/>
      <c r="DH880" s="230"/>
      <c r="DI880" s="230"/>
      <c r="DJ880" s="230"/>
      <c r="DK880" s="230"/>
      <c r="DL880" s="230"/>
      <c r="DM880" s="230"/>
      <c r="DN880" s="230"/>
      <c r="DO880" s="230"/>
      <c r="DP880" s="230"/>
      <c r="DQ880" s="230"/>
      <c r="DR880" s="230"/>
      <c r="DS880" s="230"/>
      <c r="DT880" s="230"/>
      <c r="DU880" s="230"/>
      <c r="DV880" s="230"/>
      <c r="DW880" s="230"/>
      <c r="DX880" s="230"/>
      <c r="DY880" s="230"/>
      <c r="DZ880" s="230"/>
      <c r="EA880" s="230"/>
      <c r="EB880" s="230"/>
      <c r="EC880" s="230"/>
      <c r="ED880" s="230"/>
      <c r="EE880" s="230"/>
      <c r="EF880" s="230"/>
      <c r="EG880" s="230"/>
      <c r="EH880" s="230"/>
      <c r="EI880" s="230"/>
      <c r="EJ880" s="230"/>
      <c r="EK880" s="230"/>
      <c r="EL880" s="230"/>
      <c r="EM880" s="230"/>
      <c r="EN880" s="230"/>
      <c r="EO880" s="230"/>
      <c r="EP880" s="230"/>
      <c r="EQ880" s="230"/>
      <c r="ER880" s="230"/>
      <c r="ES880" s="230"/>
      <c r="ET880" s="230"/>
      <c r="EU880" s="230"/>
      <c r="EV880" s="230"/>
      <c r="EW880" s="230"/>
      <c r="EX880" s="230"/>
      <c r="EY880" s="230"/>
      <c r="EZ880" s="230"/>
      <c r="FA880" s="230"/>
      <c r="FB880" s="230"/>
      <c r="FC880" s="230"/>
      <c r="FD880" s="230"/>
      <c r="FE880" s="230"/>
      <c r="FF880" s="230"/>
      <c r="FG880" s="230"/>
      <c r="FH880" s="230"/>
      <c r="FI880" s="230"/>
      <c r="FJ880" s="230"/>
      <c r="FK880" s="230"/>
      <c r="FL880" s="230"/>
      <c r="FM880" s="230"/>
      <c r="FN880" s="230"/>
      <c r="FO880" s="230"/>
      <c r="FP880" s="230"/>
      <c r="FQ880" s="230"/>
      <c r="FR880" s="230"/>
      <c r="FS880" s="230"/>
      <c r="FT880" s="230"/>
      <c r="FU880" s="230"/>
      <c r="FV880" s="230"/>
      <c r="FW880" s="230"/>
      <c r="FX880" s="230"/>
      <c r="FY880" s="230"/>
      <c r="FZ880" s="230"/>
      <c r="GA880" s="230"/>
      <c r="GB880" s="230"/>
      <c r="GC880" s="230"/>
      <c r="GD880" s="230"/>
      <c r="GE880" s="230"/>
      <c r="GF880" s="230"/>
      <c r="GG880" s="230"/>
      <c r="GH880" s="230"/>
      <c r="GI880" s="230"/>
      <c r="GJ880" s="230"/>
      <c r="GK880" s="230"/>
      <c r="GL880" s="230"/>
      <c r="GM880" s="230"/>
      <c r="GN880" s="230"/>
      <c r="GO880" s="230"/>
      <c r="GP880" s="230"/>
      <c r="GQ880" s="230"/>
      <c r="GR880" s="230"/>
      <c r="GS880" s="230"/>
      <c r="GT880" s="230"/>
      <c r="GU880" s="230"/>
      <c r="GV880" s="230"/>
      <c r="GW880" s="230"/>
      <c r="GX880" s="230"/>
      <c r="GY880" s="230"/>
      <c r="GZ880" s="230"/>
      <c r="HA880" s="230"/>
      <c r="HB880" s="230"/>
      <c r="HC880" s="230"/>
      <c r="HD880" s="230"/>
      <c r="HE880" s="230"/>
      <c r="HF880" s="230"/>
      <c r="HG880" s="230"/>
      <c r="HH880" s="230"/>
      <c r="HI880" s="230"/>
      <c r="HJ880" s="230"/>
      <c r="HK880" s="230"/>
      <c r="HL880" s="230"/>
      <c r="HM880" s="230"/>
      <c r="HN880" s="230"/>
      <c r="HO880" s="230"/>
      <c r="HP880" s="230"/>
      <c r="HQ880" s="206"/>
      <c r="HR880" s="206"/>
      <c r="HS880" s="206"/>
      <c r="HT880" s="206"/>
      <c r="HU880" s="206"/>
      <c r="HV880" s="206"/>
      <c r="HW880" s="206"/>
      <c r="HX880" s="206"/>
      <c r="HY880" s="206"/>
      <c r="HZ880" s="206"/>
      <c r="IA880" s="206"/>
      <c r="IB880" s="206"/>
      <c r="IC880" s="127"/>
      <c r="ID880" s="127"/>
      <c r="IE880" s="127"/>
      <c r="IF880" s="127"/>
      <c r="IG880" s="127"/>
      <c r="IH880" s="127"/>
    </row>
    <row r="881" spans="1:242" ht="12.75" customHeight="1" x14ac:dyDescent="0.2">
      <c r="A881" s="206"/>
      <c r="B881" s="206"/>
      <c r="C881" s="206"/>
      <c r="D881" s="206"/>
      <c r="E881" s="206"/>
      <c r="F881" s="198"/>
      <c r="G881" s="198"/>
      <c r="H881" s="198"/>
      <c r="I881" s="209"/>
      <c r="J881" s="209"/>
      <c r="K881" s="187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31"/>
      <c r="Y881" s="230"/>
      <c r="Z881" s="230"/>
      <c r="AA881" s="230"/>
      <c r="AB881" s="230"/>
      <c r="AC881" s="230"/>
      <c r="AD881" s="230"/>
      <c r="AE881" s="230"/>
      <c r="AF881" s="230"/>
      <c r="AG881" s="230"/>
      <c r="AH881" s="230"/>
      <c r="AI881" s="230"/>
      <c r="AJ881" s="230"/>
      <c r="AK881" s="230"/>
      <c r="AL881" s="230"/>
      <c r="AM881" s="230"/>
      <c r="AN881" s="230"/>
      <c r="AO881" s="230"/>
      <c r="AP881" s="230"/>
      <c r="AQ881" s="230"/>
      <c r="AR881" s="230"/>
      <c r="AS881" s="230"/>
      <c r="AT881" s="230"/>
      <c r="AU881" s="230"/>
      <c r="AV881" s="230"/>
      <c r="AW881" s="230"/>
      <c r="AX881" s="230"/>
      <c r="AY881" s="230"/>
      <c r="AZ881" s="230"/>
      <c r="BA881" s="230"/>
      <c r="BB881" s="230"/>
      <c r="BC881" s="230"/>
      <c r="BD881" s="230"/>
      <c r="BE881" s="230"/>
      <c r="BF881" s="230"/>
      <c r="BG881" s="230"/>
      <c r="BH881" s="230"/>
      <c r="BI881" s="230"/>
      <c r="BJ881" s="230"/>
      <c r="BK881" s="230"/>
      <c r="BL881" s="230"/>
      <c r="BM881" s="230"/>
      <c r="BN881" s="230"/>
      <c r="BO881" s="230"/>
      <c r="BP881" s="230"/>
      <c r="BQ881" s="230"/>
      <c r="BR881" s="230"/>
      <c r="BS881" s="230"/>
      <c r="BT881" s="230"/>
      <c r="BU881" s="230"/>
      <c r="BV881" s="230"/>
      <c r="BW881" s="230"/>
      <c r="BX881" s="230"/>
      <c r="BY881" s="230"/>
      <c r="BZ881" s="230"/>
      <c r="CA881" s="230"/>
      <c r="CB881" s="230"/>
      <c r="CC881" s="230"/>
      <c r="CD881" s="230"/>
      <c r="CE881" s="230"/>
      <c r="CF881" s="230"/>
      <c r="CG881" s="230"/>
      <c r="CH881" s="230"/>
      <c r="CI881" s="230"/>
      <c r="CJ881" s="230"/>
      <c r="CK881" s="230"/>
      <c r="CL881" s="230"/>
      <c r="CM881" s="230"/>
      <c r="CN881" s="230"/>
      <c r="CO881" s="230"/>
      <c r="CP881" s="230"/>
      <c r="CQ881" s="230"/>
      <c r="CR881" s="230"/>
      <c r="CS881" s="230"/>
      <c r="CT881" s="230"/>
      <c r="CU881" s="230"/>
      <c r="CV881" s="230"/>
      <c r="CW881" s="230"/>
      <c r="CX881" s="230"/>
      <c r="CY881" s="230"/>
      <c r="CZ881" s="230"/>
      <c r="DA881" s="230"/>
      <c r="DB881" s="230"/>
      <c r="DC881" s="230"/>
      <c r="DD881" s="230"/>
      <c r="DE881" s="230"/>
      <c r="DF881" s="230"/>
      <c r="DG881" s="230"/>
      <c r="DH881" s="230"/>
      <c r="DI881" s="230"/>
      <c r="DJ881" s="230"/>
      <c r="DK881" s="230"/>
      <c r="DL881" s="230"/>
      <c r="DM881" s="230"/>
      <c r="DN881" s="230"/>
      <c r="DO881" s="230"/>
      <c r="DP881" s="230"/>
      <c r="DQ881" s="230"/>
      <c r="DR881" s="230"/>
      <c r="DS881" s="230"/>
      <c r="DT881" s="230"/>
      <c r="DU881" s="230"/>
      <c r="DV881" s="230"/>
      <c r="DW881" s="230"/>
      <c r="DX881" s="230"/>
      <c r="DY881" s="230"/>
      <c r="DZ881" s="230"/>
      <c r="EA881" s="230"/>
      <c r="EB881" s="230"/>
      <c r="EC881" s="230"/>
      <c r="ED881" s="230"/>
      <c r="EE881" s="230"/>
      <c r="EF881" s="230"/>
      <c r="EG881" s="230"/>
      <c r="EH881" s="230"/>
      <c r="EI881" s="230"/>
      <c r="EJ881" s="230"/>
      <c r="EK881" s="230"/>
      <c r="EL881" s="230"/>
      <c r="EM881" s="230"/>
      <c r="EN881" s="230"/>
      <c r="EO881" s="230"/>
      <c r="EP881" s="230"/>
      <c r="EQ881" s="230"/>
      <c r="ER881" s="230"/>
      <c r="ES881" s="230"/>
      <c r="ET881" s="230"/>
      <c r="EU881" s="230"/>
      <c r="EV881" s="230"/>
      <c r="EW881" s="230"/>
      <c r="EX881" s="230"/>
      <c r="EY881" s="230"/>
      <c r="EZ881" s="230"/>
      <c r="FA881" s="230"/>
      <c r="FB881" s="230"/>
      <c r="FC881" s="230"/>
      <c r="FD881" s="230"/>
      <c r="FE881" s="230"/>
      <c r="FF881" s="230"/>
      <c r="FG881" s="230"/>
      <c r="FH881" s="230"/>
      <c r="FI881" s="230"/>
      <c r="FJ881" s="230"/>
      <c r="FK881" s="230"/>
      <c r="FL881" s="230"/>
      <c r="FM881" s="230"/>
      <c r="FN881" s="230"/>
      <c r="FO881" s="230"/>
      <c r="FP881" s="230"/>
      <c r="FQ881" s="230"/>
      <c r="FR881" s="230"/>
      <c r="FS881" s="230"/>
      <c r="FT881" s="230"/>
      <c r="FU881" s="230"/>
      <c r="FV881" s="230"/>
      <c r="FW881" s="230"/>
      <c r="FX881" s="230"/>
      <c r="FY881" s="230"/>
      <c r="FZ881" s="230"/>
      <c r="GA881" s="230"/>
      <c r="GB881" s="230"/>
      <c r="GC881" s="230"/>
      <c r="GD881" s="230"/>
      <c r="GE881" s="230"/>
      <c r="GF881" s="230"/>
      <c r="GG881" s="230"/>
      <c r="GH881" s="230"/>
      <c r="GI881" s="230"/>
      <c r="GJ881" s="230"/>
      <c r="GK881" s="230"/>
      <c r="GL881" s="230"/>
      <c r="GM881" s="230"/>
      <c r="GN881" s="230"/>
      <c r="GO881" s="230"/>
      <c r="GP881" s="230"/>
      <c r="GQ881" s="230"/>
      <c r="GR881" s="230"/>
      <c r="GS881" s="230"/>
      <c r="GT881" s="230"/>
      <c r="GU881" s="230"/>
      <c r="GV881" s="230"/>
      <c r="GW881" s="230"/>
      <c r="GX881" s="230"/>
      <c r="GY881" s="230"/>
      <c r="GZ881" s="230"/>
      <c r="HA881" s="230"/>
      <c r="HB881" s="230"/>
      <c r="HC881" s="230"/>
      <c r="HD881" s="230"/>
      <c r="HE881" s="230"/>
      <c r="HF881" s="230"/>
      <c r="HG881" s="230"/>
      <c r="HH881" s="230"/>
      <c r="HI881" s="230"/>
      <c r="HJ881" s="230"/>
      <c r="HK881" s="230"/>
      <c r="HL881" s="230"/>
      <c r="HM881" s="230"/>
      <c r="HN881" s="230"/>
      <c r="HO881" s="230"/>
      <c r="HP881" s="230"/>
      <c r="HQ881" s="206"/>
      <c r="HR881" s="206"/>
      <c r="HS881" s="206"/>
      <c r="HT881" s="206"/>
      <c r="HU881" s="206"/>
      <c r="HV881" s="206"/>
      <c r="HW881" s="206"/>
      <c r="HX881" s="206"/>
      <c r="HY881" s="206"/>
      <c r="HZ881" s="206"/>
      <c r="IA881" s="206"/>
      <c r="IB881" s="206"/>
      <c r="IC881" s="127"/>
      <c r="ID881" s="127"/>
      <c r="IE881" s="127"/>
      <c r="IF881" s="127"/>
      <c r="IG881" s="127"/>
      <c r="IH881" s="127"/>
    </row>
    <row r="882" spans="1:242" ht="12.75" customHeight="1" x14ac:dyDescent="0.2">
      <c r="A882" s="206"/>
      <c r="B882" s="206"/>
      <c r="C882" s="206"/>
      <c r="D882" s="206"/>
      <c r="E882" s="206"/>
      <c r="F882" s="198"/>
      <c r="G882" s="198"/>
      <c r="H882" s="198"/>
      <c r="I882" s="209"/>
      <c r="J882" s="209"/>
      <c r="K882" s="187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31"/>
      <c r="Y882" s="230"/>
      <c r="Z882" s="230"/>
      <c r="AA882" s="230"/>
      <c r="AB882" s="230"/>
      <c r="AC882" s="230"/>
      <c r="AD882" s="230"/>
      <c r="AE882" s="230"/>
      <c r="AF882" s="230"/>
      <c r="AG882" s="230"/>
      <c r="AH882" s="230"/>
      <c r="AI882" s="230"/>
      <c r="AJ882" s="230"/>
      <c r="AK882" s="230"/>
      <c r="AL882" s="230"/>
      <c r="AM882" s="230"/>
      <c r="AN882" s="230"/>
      <c r="AO882" s="230"/>
      <c r="AP882" s="230"/>
      <c r="AQ882" s="230"/>
      <c r="AR882" s="230"/>
      <c r="AS882" s="230"/>
      <c r="AT882" s="230"/>
      <c r="AU882" s="230"/>
      <c r="AV882" s="230"/>
      <c r="AW882" s="230"/>
      <c r="AX882" s="230"/>
      <c r="AY882" s="230"/>
      <c r="AZ882" s="230"/>
      <c r="BA882" s="230"/>
      <c r="BB882" s="230"/>
      <c r="BC882" s="230"/>
      <c r="BD882" s="230"/>
      <c r="BE882" s="230"/>
      <c r="BF882" s="230"/>
      <c r="BG882" s="230"/>
      <c r="BH882" s="230"/>
      <c r="BI882" s="230"/>
      <c r="BJ882" s="230"/>
      <c r="BK882" s="230"/>
      <c r="BL882" s="230"/>
      <c r="BM882" s="230"/>
      <c r="BN882" s="230"/>
      <c r="BO882" s="230"/>
      <c r="BP882" s="230"/>
      <c r="BQ882" s="230"/>
      <c r="BR882" s="230"/>
      <c r="BS882" s="230"/>
      <c r="BT882" s="230"/>
      <c r="BU882" s="230"/>
      <c r="BV882" s="230"/>
      <c r="BW882" s="230"/>
      <c r="BX882" s="230"/>
      <c r="BY882" s="230"/>
      <c r="BZ882" s="230"/>
      <c r="CA882" s="230"/>
      <c r="CB882" s="230"/>
      <c r="CC882" s="230"/>
      <c r="CD882" s="230"/>
      <c r="CE882" s="230"/>
      <c r="CF882" s="230"/>
      <c r="CG882" s="230"/>
      <c r="CH882" s="230"/>
      <c r="CI882" s="230"/>
      <c r="CJ882" s="230"/>
      <c r="CK882" s="230"/>
      <c r="CL882" s="230"/>
      <c r="CM882" s="230"/>
      <c r="CN882" s="230"/>
      <c r="CO882" s="230"/>
      <c r="CP882" s="230"/>
      <c r="CQ882" s="230"/>
      <c r="CR882" s="230"/>
      <c r="CS882" s="230"/>
      <c r="CT882" s="230"/>
      <c r="CU882" s="230"/>
      <c r="CV882" s="230"/>
      <c r="CW882" s="230"/>
      <c r="CX882" s="230"/>
      <c r="CY882" s="230"/>
      <c r="CZ882" s="230"/>
      <c r="DA882" s="230"/>
      <c r="DB882" s="230"/>
      <c r="DC882" s="230"/>
      <c r="DD882" s="230"/>
      <c r="DE882" s="230"/>
      <c r="DF882" s="230"/>
      <c r="DG882" s="230"/>
      <c r="DH882" s="230"/>
      <c r="DI882" s="230"/>
      <c r="DJ882" s="230"/>
      <c r="DK882" s="230"/>
      <c r="DL882" s="230"/>
      <c r="DM882" s="230"/>
      <c r="DN882" s="230"/>
      <c r="DO882" s="230"/>
      <c r="DP882" s="230"/>
      <c r="DQ882" s="230"/>
      <c r="DR882" s="230"/>
      <c r="DS882" s="230"/>
      <c r="DT882" s="230"/>
      <c r="DU882" s="230"/>
      <c r="DV882" s="230"/>
      <c r="DW882" s="230"/>
      <c r="DX882" s="230"/>
      <c r="DY882" s="230"/>
      <c r="DZ882" s="230"/>
      <c r="EA882" s="230"/>
      <c r="EB882" s="230"/>
      <c r="EC882" s="230"/>
      <c r="ED882" s="230"/>
      <c r="EE882" s="230"/>
      <c r="EF882" s="230"/>
      <c r="EG882" s="230"/>
      <c r="EH882" s="230"/>
      <c r="EI882" s="230"/>
      <c r="EJ882" s="230"/>
      <c r="EK882" s="230"/>
      <c r="EL882" s="230"/>
      <c r="EM882" s="230"/>
      <c r="EN882" s="230"/>
      <c r="EO882" s="230"/>
      <c r="EP882" s="230"/>
      <c r="EQ882" s="230"/>
      <c r="ER882" s="230"/>
      <c r="ES882" s="230"/>
      <c r="ET882" s="230"/>
      <c r="EU882" s="230"/>
      <c r="EV882" s="230"/>
      <c r="EW882" s="230"/>
      <c r="EX882" s="230"/>
      <c r="EY882" s="230"/>
      <c r="EZ882" s="230"/>
      <c r="FA882" s="230"/>
      <c r="FB882" s="230"/>
      <c r="FC882" s="230"/>
      <c r="FD882" s="230"/>
      <c r="FE882" s="230"/>
      <c r="FF882" s="230"/>
      <c r="FG882" s="230"/>
      <c r="FH882" s="230"/>
      <c r="FI882" s="230"/>
      <c r="FJ882" s="230"/>
      <c r="FK882" s="230"/>
      <c r="FL882" s="230"/>
      <c r="FM882" s="230"/>
      <c r="FN882" s="230"/>
      <c r="FO882" s="230"/>
      <c r="FP882" s="230"/>
      <c r="FQ882" s="230"/>
      <c r="FR882" s="230"/>
      <c r="FS882" s="230"/>
      <c r="FT882" s="230"/>
      <c r="FU882" s="230"/>
      <c r="FV882" s="230"/>
      <c r="FW882" s="230"/>
      <c r="FX882" s="230"/>
      <c r="FY882" s="230"/>
      <c r="FZ882" s="230"/>
      <c r="GA882" s="230"/>
      <c r="GB882" s="230"/>
      <c r="GC882" s="230"/>
      <c r="GD882" s="230"/>
      <c r="GE882" s="230"/>
      <c r="GF882" s="230"/>
      <c r="GG882" s="230"/>
      <c r="GH882" s="230"/>
      <c r="GI882" s="230"/>
      <c r="GJ882" s="230"/>
      <c r="GK882" s="230"/>
      <c r="GL882" s="230"/>
      <c r="GM882" s="230"/>
      <c r="GN882" s="230"/>
      <c r="GO882" s="230"/>
      <c r="GP882" s="230"/>
      <c r="GQ882" s="230"/>
      <c r="GR882" s="230"/>
      <c r="GS882" s="230"/>
      <c r="GT882" s="230"/>
      <c r="GU882" s="230"/>
      <c r="GV882" s="230"/>
      <c r="GW882" s="230"/>
      <c r="GX882" s="230"/>
      <c r="GY882" s="230"/>
      <c r="GZ882" s="230"/>
      <c r="HA882" s="230"/>
      <c r="HB882" s="230"/>
      <c r="HC882" s="230"/>
      <c r="HD882" s="230"/>
      <c r="HE882" s="230"/>
      <c r="HF882" s="230"/>
      <c r="HG882" s="230"/>
      <c r="HH882" s="230"/>
      <c r="HI882" s="230"/>
      <c r="HJ882" s="230"/>
      <c r="HK882" s="230"/>
      <c r="HL882" s="230"/>
      <c r="HM882" s="230"/>
      <c r="HN882" s="230"/>
      <c r="HO882" s="230"/>
      <c r="HP882" s="230"/>
      <c r="HQ882" s="206"/>
      <c r="HR882" s="206"/>
      <c r="HS882" s="206"/>
      <c r="HT882" s="206"/>
      <c r="HU882" s="206"/>
      <c r="HV882" s="206"/>
      <c r="HW882" s="206"/>
      <c r="HX882" s="206"/>
      <c r="HY882" s="206"/>
      <c r="HZ882" s="206"/>
      <c r="IA882" s="206"/>
      <c r="IB882" s="206"/>
      <c r="IC882" s="127"/>
      <c r="ID882" s="127"/>
      <c r="IE882" s="127"/>
      <c r="IF882" s="127"/>
      <c r="IG882" s="127"/>
      <c r="IH882" s="127"/>
    </row>
    <row r="883" spans="1:242" ht="12.75" customHeight="1" x14ac:dyDescent="0.2">
      <c r="A883" s="206"/>
      <c r="B883" s="206"/>
      <c r="C883" s="206"/>
      <c r="D883" s="206"/>
      <c r="E883" s="206"/>
      <c r="F883" s="198"/>
      <c r="G883" s="198"/>
      <c r="H883" s="198"/>
      <c r="I883" s="209"/>
      <c r="J883" s="209"/>
      <c r="K883" s="187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31"/>
      <c r="Y883" s="230"/>
      <c r="Z883" s="230"/>
      <c r="AA883" s="230"/>
      <c r="AB883" s="230"/>
      <c r="AC883" s="230"/>
      <c r="AD883" s="230"/>
      <c r="AE883" s="230"/>
      <c r="AF883" s="230"/>
      <c r="AG883" s="230"/>
      <c r="AH883" s="230"/>
      <c r="AI883" s="230"/>
      <c r="AJ883" s="230"/>
      <c r="AK883" s="230"/>
      <c r="AL883" s="230"/>
      <c r="AM883" s="230"/>
      <c r="AN883" s="230"/>
      <c r="AO883" s="230"/>
      <c r="AP883" s="230"/>
      <c r="AQ883" s="230"/>
      <c r="AR883" s="230"/>
      <c r="AS883" s="230"/>
      <c r="AT883" s="230"/>
      <c r="AU883" s="230"/>
      <c r="AV883" s="230"/>
      <c r="AW883" s="230"/>
      <c r="AX883" s="230"/>
      <c r="AY883" s="230"/>
      <c r="AZ883" s="230"/>
      <c r="BA883" s="230"/>
      <c r="BB883" s="230"/>
      <c r="BC883" s="230"/>
      <c r="BD883" s="230"/>
      <c r="BE883" s="230"/>
      <c r="BF883" s="230"/>
      <c r="BG883" s="230"/>
      <c r="BH883" s="230"/>
      <c r="BI883" s="230"/>
      <c r="BJ883" s="230"/>
      <c r="BK883" s="230"/>
      <c r="BL883" s="230"/>
      <c r="BM883" s="230"/>
      <c r="BN883" s="230"/>
      <c r="BO883" s="230"/>
      <c r="BP883" s="230"/>
      <c r="BQ883" s="230"/>
      <c r="BR883" s="230"/>
      <c r="BS883" s="230"/>
      <c r="BT883" s="230"/>
      <c r="BU883" s="230"/>
      <c r="BV883" s="230"/>
      <c r="BW883" s="230"/>
      <c r="BX883" s="230"/>
      <c r="BY883" s="230"/>
      <c r="BZ883" s="230"/>
      <c r="CA883" s="230"/>
      <c r="CB883" s="230"/>
      <c r="CC883" s="230"/>
      <c r="CD883" s="230"/>
      <c r="CE883" s="230"/>
      <c r="CF883" s="230"/>
      <c r="CG883" s="230"/>
      <c r="CH883" s="230"/>
      <c r="CI883" s="230"/>
      <c r="CJ883" s="230"/>
      <c r="CK883" s="230"/>
      <c r="CL883" s="230"/>
      <c r="CM883" s="230"/>
      <c r="CN883" s="230"/>
      <c r="CO883" s="230"/>
      <c r="CP883" s="230"/>
      <c r="CQ883" s="230"/>
      <c r="CR883" s="230"/>
      <c r="CS883" s="230"/>
      <c r="CT883" s="230"/>
      <c r="CU883" s="230"/>
      <c r="CV883" s="230"/>
      <c r="CW883" s="230"/>
      <c r="CX883" s="230"/>
      <c r="CY883" s="230"/>
      <c r="CZ883" s="230"/>
      <c r="DA883" s="230"/>
      <c r="DB883" s="230"/>
      <c r="DC883" s="230"/>
      <c r="DD883" s="230"/>
      <c r="DE883" s="230"/>
      <c r="DF883" s="230"/>
      <c r="DG883" s="230"/>
      <c r="DH883" s="230"/>
      <c r="DI883" s="230"/>
      <c r="DJ883" s="230"/>
      <c r="DK883" s="230"/>
      <c r="DL883" s="230"/>
      <c r="DM883" s="230"/>
      <c r="DN883" s="230"/>
      <c r="DO883" s="230"/>
      <c r="DP883" s="230"/>
      <c r="DQ883" s="230"/>
      <c r="DR883" s="230"/>
      <c r="DS883" s="230"/>
      <c r="DT883" s="230"/>
      <c r="DU883" s="230"/>
      <c r="DV883" s="230"/>
      <c r="DW883" s="230"/>
      <c r="DX883" s="230"/>
      <c r="DY883" s="230"/>
      <c r="DZ883" s="230"/>
      <c r="EA883" s="230"/>
      <c r="EB883" s="230"/>
      <c r="EC883" s="230"/>
      <c r="ED883" s="230"/>
      <c r="EE883" s="230"/>
      <c r="EF883" s="230"/>
      <c r="EG883" s="230"/>
      <c r="EH883" s="230"/>
      <c r="EI883" s="230"/>
      <c r="EJ883" s="230"/>
      <c r="EK883" s="230"/>
      <c r="EL883" s="230"/>
      <c r="EM883" s="230"/>
      <c r="EN883" s="230"/>
      <c r="EO883" s="230"/>
      <c r="EP883" s="230"/>
      <c r="EQ883" s="230"/>
      <c r="ER883" s="230"/>
      <c r="ES883" s="230"/>
      <c r="ET883" s="230"/>
      <c r="EU883" s="230"/>
      <c r="EV883" s="230"/>
      <c r="EW883" s="230"/>
      <c r="EX883" s="230"/>
      <c r="EY883" s="230"/>
      <c r="EZ883" s="230"/>
      <c r="FA883" s="230"/>
      <c r="FB883" s="230"/>
      <c r="FC883" s="230"/>
      <c r="FD883" s="230"/>
      <c r="FE883" s="230"/>
      <c r="FF883" s="230"/>
      <c r="FG883" s="230"/>
      <c r="FH883" s="230"/>
      <c r="FI883" s="230"/>
      <c r="FJ883" s="230"/>
      <c r="FK883" s="230"/>
      <c r="FL883" s="230"/>
      <c r="FM883" s="230"/>
      <c r="FN883" s="230"/>
      <c r="FO883" s="230"/>
      <c r="FP883" s="230"/>
      <c r="FQ883" s="230"/>
      <c r="FR883" s="230"/>
      <c r="FS883" s="230"/>
      <c r="FT883" s="230"/>
      <c r="FU883" s="230"/>
      <c r="FV883" s="230"/>
      <c r="FW883" s="230"/>
      <c r="FX883" s="230"/>
      <c r="FY883" s="230"/>
      <c r="FZ883" s="230"/>
      <c r="GA883" s="230"/>
      <c r="GB883" s="230"/>
      <c r="GC883" s="230"/>
      <c r="GD883" s="230"/>
      <c r="GE883" s="230"/>
      <c r="GF883" s="230"/>
      <c r="GG883" s="230"/>
      <c r="GH883" s="230"/>
      <c r="GI883" s="230"/>
      <c r="GJ883" s="230"/>
      <c r="GK883" s="230"/>
      <c r="GL883" s="230"/>
      <c r="GM883" s="230"/>
      <c r="GN883" s="230"/>
      <c r="GO883" s="230"/>
      <c r="GP883" s="230"/>
      <c r="GQ883" s="230"/>
      <c r="GR883" s="230"/>
      <c r="GS883" s="230"/>
      <c r="GT883" s="230"/>
      <c r="GU883" s="230"/>
      <c r="GV883" s="230"/>
      <c r="GW883" s="230"/>
      <c r="GX883" s="230"/>
      <c r="GY883" s="230"/>
      <c r="GZ883" s="230"/>
      <c r="HA883" s="230"/>
      <c r="HB883" s="230"/>
      <c r="HC883" s="230"/>
      <c r="HD883" s="230"/>
      <c r="HE883" s="230"/>
      <c r="HF883" s="230"/>
      <c r="HG883" s="230"/>
      <c r="HH883" s="230"/>
      <c r="HI883" s="230"/>
      <c r="HJ883" s="230"/>
      <c r="HK883" s="230"/>
      <c r="HL883" s="230"/>
      <c r="HM883" s="230"/>
      <c r="HN883" s="230"/>
      <c r="HO883" s="230"/>
      <c r="HP883" s="230"/>
      <c r="HQ883" s="206"/>
      <c r="HR883" s="206"/>
      <c r="HS883" s="206"/>
      <c r="HT883" s="206"/>
      <c r="HU883" s="206"/>
      <c r="HV883" s="206"/>
      <c r="HW883" s="206"/>
      <c r="HX883" s="206"/>
      <c r="HY883" s="206"/>
      <c r="HZ883" s="206"/>
      <c r="IA883" s="206"/>
      <c r="IB883" s="206"/>
      <c r="IC883" s="127"/>
      <c r="ID883" s="127"/>
      <c r="IE883" s="127"/>
      <c r="IF883" s="127"/>
      <c r="IG883" s="127"/>
      <c r="IH883" s="127"/>
    </row>
    <row r="884" spans="1:242" ht="12.75" customHeight="1" x14ac:dyDescent="0.2">
      <c r="A884" s="206"/>
      <c r="B884" s="206"/>
      <c r="C884" s="206"/>
      <c r="D884" s="206"/>
      <c r="E884" s="206"/>
      <c r="F884" s="198"/>
      <c r="G884" s="198"/>
      <c r="H884" s="198"/>
      <c r="I884" s="209"/>
      <c r="J884" s="209"/>
      <c r="K884" s="187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31"/>
      <c r="Y884" s="230"/>
      <c r="Z884" s="230"/>
      <c r="AA884" s="230"/>
      <c r="AB884" s="230"/>
      <c r="AC884" s="230"/>
      <c r="AD884" s="230"/>
      <c r="AE884" s="230"/>
      <c r="AF884" s="230"/>
      <c r="AG884" s="230"/>
      <c r="AH884" s="230"/>
      <c r="AI884" s="230"/>
      <c r="AJ884" s="230"/>
      <c r="AK884" s="230"/>
      <c r="AL884" s="230"/>
      <c r="AM884" s="230"/>
      <c r="AN884" s="230"/>
      <c r="AO884" s="230"/>
      <c r="AP884" s="230"/>
      <c r="AQ884" s="230"/>
      <c r="AR884" s="230"/>
      <c r="AS884" s="230"/>
      <c r="AT884" s="230"/>
      <c r="AU884" s="230"/>
      <c r="AV884" s="230"/>
      <c r="AW884" s="230"/>
      <c r="AX884" s="230"/>
      <c r="AY884" s="230"/>
      <c r="AZ884" s="230"/>
      <c r="BA884" s="230"/>
      <c r="BB884" s="230"/>
      <c r="BC884" s="230"/>
      <c r="BD884" s="230"/>
      <c r="BE884" s="230"/>
      <c r="BF884" s="230"/>
      <c r="BG884" s="230"/>
      <c r="BH884" s="230"/>
      <c r="BI884" s="230"/>
      <c r="BJ884" s="230"/>
      <c r="BK884" s="230"/>
      <c r="BL884" s="230"/>
      <c r="BM884" s="230"/>
      <c r="BN884" s="230"/>
      <c r="BO884" s="230"/>
      <c r="BP884" s="230"/>
      <c r="BQ884" s="230"/>
      <c r="BR884" s="230"/>
      <c r="BS884" s="230"/>
      <c r="BT884" s="230"/>
      <c r="BU884" s="230"/>
      <c r="BV884" s="230"/>
      <c r="BW884" s="230"/>
      <c r="BX884" s="230"/>
      <c r="BY884" s="230"/>
      <c r="BZ884" s="230"/>
      <c r="CA884" s="230"/>
      <c r="CB884" s="230"/>
      <c r="CC884" s="230"/>
      <c r="CD884" s="230"/>
      <c r="CE884" s="230"/>
      <c r="CF884" s="230"/>
      <c r="CG884" s="230"/>
      <c r="CH884" s="230"/>
      <c r="CI884" s="230"/>
      <c r="CJ884" s="230"/>
      <c r="CK884" s="230"/>
      <c r="CL884" s="230"/>
      <c r="CM884" s="230"/>
      <c r="CN884" s="230"/>
      <c r="CO884" s="230"/>
      <c r="CP884" s="230"/>
      <c r="CQ884" s="230"/>
      <c r="CR884" s="230"/>
      <c r="CS884" s="230"/>
      <c r="CT884" s="230"/>
      <c r="CU884" s="230"/>
      <c r="CV884" s="230"/>
      <c r="CW884" s="230"/>
      <c r="CX884" s="230"/>
      <c r="CY884" s="230"/>
      <c r="CZ884" s="230"/>
      <c r="DA884" s="230"/>
      <c r="DB884" s="230"/>
      <c r="DC884" s="230"/>
      <c r="DD884" s="230"/>
      <c r="DE884" s="230"/>
      <c r="DF884" s="230"/>
      <c r="DG884" s="230"/>
      <c r="DH884" s="230"/>
      <c r="DI884" s="230"/>
      <c r="DJ884" s="230"/>
      <c r="DK884" s="230"/>
      <c r="DL884" s="230"/>
      <c r="DM884" s="230"/>
      <c r="DN884" s="230"/>
      <c r="DO884" s="230"/>
      <c r="DP884" s="230"/>
      <c r="DQ884" s="230"/>
      <c r="DR884" s="230"/>
      <c r="DS884" s="230"/>
      <c r="DT884" s="230"/>
      <c r="DU884" s="230"/>
      <c r="DV884" s="230"/>
      <c r="DW884" s="230"/>
      <c r="DX884" s="230"/>
      <c r="DY884" s="230"/>
      <c r="DZ884" s="230"/>
      <c r="EA884" s="230"/>
      <c r="EB884" s="230"/>
      <c r="EC884" s="230"/>
      <c r="ED884" s="230"/>
      <c r="EE884" s="230"/>
      <c r="EF884" s="230"/>
      <c r="EG884" s="230"/>
      <c r="EH884" s="230"/>
      <c r="EI884" s="230"/>
      <c r="EJ884" s="230"/>
      <c r="EK884" s="230"/>
      <c r="EL884" s="230"/>
      <c r="EM884" s="230"/>
      <c r="EN884" s="230"/>
      <c r="EO884" s="230"/>
      <c r="EP884" s="230"/>
      <c r="EQ884" s="230"/>
      <c r="ER884" s="230"/>
      <c r="ES884" s="230"/>
      <c r="ET884" s="230"/>
      <c r="EU884" s="230"/>
      <c r="EV884" s="230"/>
      <c r="EW884" s="230"/>
      <c r="EX884" s="230"/>
      <c r="EY884" s="230"/>
      <c r="EZ884" s="230"/>
      <c r="FA884" s="230"/>
      <c r="FB884" s="230"/>
      <c r="FC884" s="230"/>
      <c r="FD884" s="230"/>
      <c r="FE884" s="230"/>
      <c r="FF884" s="230"/>
      <c r="FG884" s="230"/>
      <c r="FH884" s="230"/>
      <c r="FI884" s="230"/>
      <c r="FJ884" s="230"/>
      <c r="FK884" s="230"/>
      <c r="FL884" s="230"/>
      <c r="FM884" s="230"/>
      <c r="FN884" s="230"/>
      <c r="FO884" s="230"/>
      <c r="FP884" s="230"/>
      <c r="FQ884" s="230"/>
      <c r="FR884" s="230"/>
      <c r="FS884" s="230"/>
      <c r="FT884" s="230"/>
      <c r="FU884" s="230"/>
      <c r="FV884" s="230"/>
      <c r="FW884" s="230"/>
      <c r="FX884" s="230"/>
      <c r="FY884" s="230"/>
      <c r="FZ884" s="230"/>
      <c r="GA884" s="230"/>
      <c r="GB884" s="230"/>
      <c r="GC884" s="230"/>
      <c r="GD884" s="230"/>
      <c r="GE884" s="230"/>
      <c r="GF884" s="230"/>
      <c r="GG884" s="230"/>
      <c r="GH884" s="230"/>
      <c r="GI884" s="230"/>
      <c r="GJ884" s="230"/>
      <c r="GK884" s="230"/>
      <c r="GL884" s="230"/>
      <c r="GM884" s="230"/>
      <c r="GN884" s="230"/>
      <c r="GO884" s="230"/>
      <c r="GP884" s="230"/>
      <c r="GQ884" s="230"/>
      <c r="GR884" s="230"/>
      <c r="GS884" s="230"/>
      <c r="GT884" s="230"/>
      <c r="GU884" s="230"/>
      <c r="GV884" s="230"/>
      <c r="GW884" s="230"/>
      <c r="GX884" s="230"/>
      <c r="GY884" s="230"/>
      <c r="GZ884" s="230"/>
      <c r="HA884" s="230"/>
      <c r="HB884" s="230"/>
      <c r="HC884" s="230"/>
      <c r="HD884" s="230"/>
      <c r="HE884" s="230"/>
      <c r="HF884" s="230"/>
      <c r="HG884" s="230"/>
      <c r="HH884" s="230"/>
      <c r="HI884" s="230"/>
      <c r="HJ884" s="230"/>
      <c r="HK884" s="230"/>
      <c r="HL884" s="230"/>
      <c r="HM884" s="230"/>
      <c r="HN884" s="230"/>
      <c r="HO884" s="230"/>
      <c r="HP884" s="230"/>
      <c r="HQ884" s="206"/>
      <c r="HR884" s="206"/>
      <c r="HS884" s="206"/>
      <c r="HT884" s="206"/>
      <c r="HU884" s="206"/>
      <c r="HV884" s="206"/>
      <c r="HW884" s="206"/>
      <c r="HX884" s="206"/>
      <c r="HY884" s="206"/>
      <c r="HZ884" s="206"/>
      <c r="IA884" s="206"/>
      <c r="IB884" s="206"/>
      <c r="IC884" s="127"/>
      <c r="ID884" s="127"/>
      <c r="IE884" s="127"/>
      <c r="IF884" s="127"/>
      <c r="IG884" s="127"/>
      <c r="IH884" s="127"/>
    </row>
    <row r="885" spans="1:242" ht="12.75" customHeight="1" x14ac:dyDescent="0.2">
      <c r="A885" s="206"/>
      <c r="B885" s="206"/>
      <c r="C885" s="206"/>
      <c r="D885" s="206"/>
      <c r="E885" s="206"/>
      <c r="F885" s="198"/>
      <c r="G885" s="198"/>
      <c r="H885" s="198"/>
      <c r="I885" s="209"/>
      <c r="J885" s="209"/>
      <c r="K885" s="187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31"/>
      <c r="Y885" s="230"/>
      <c r="Z885" s="230"/>
      <c r="AA885" s="230"/>
      <c r="AB885" s="230"/>
      <c r="AC885" s="230"/>
      <c r="AD885" s="230"/>
      <c r="AE885" s="230"/>
      <c r="AF885" s="230"/>
      <c r="AG885" s="230"/>
      <c r="AH885" s="230"/>
      <c r="AI885" s="230"/>
      <c r="AJ885" s="230"/>
      <c r="AK885" s="230"/>
      <c r="AL885" s="230"/>
      <c r="AM885" s="230"/>
      <c r="AN885" s="230"/>
      <c r="AO885" s="230"/>
      <c r="AP885" s="230"/>
      <c r="AQ885" s="230"/>
      <c r="AR885" s="230"/>
      <c r="AS885" s="230"/>
      <c r="AT885" s="230"/>
      <c r="AU885" s="230"/>
      <c r="AV885" s="230"/>
      <c r="AW885" s="230"/>
      <c r="AX885" s="230"/>
      <c r="AY885" s="230"/>
      <c r="AZ885" s="230"/>
      <c r="BA885" s="230"/>
      <c r="BB885" s="230"/>
      <c r="BC885" s="230"/>
      <c r="BD885" s="230"/>
      <c r="BE885" s="230"/>
      <c r="BF885" s="230"/>
      <c r="BG885" s="230"/>
      <c r="BH885" s="230"/>
      <c r="BI885" s="230"/>
      <c r="BJ885" s="230"/>
      <c r="BK885" s="230"/>
      <c r="BL885" s="230"/>
      <c r="BM885" s="230"/>
      <c r="BN885" s="230"/>
      <c r="BO885" s="230"/>
      <c r="BP885" s="230"/>
      <c r="BQ885" s="230"/>
      <c r="BR885" s="230"/>
      <c r="BS885" s="230"/>
      <c r="BT885" s="230"/>
      <c r="BU885" s="230"/>
      <c r="BV885" s="230"/>
      <c r="BW885" s="230"/>
      <c r="BX885" s="230"/>
      <c r="BY885" s="230"/>
      <c r="BZ885" s="230"/>
      <c r="CA885" s="230"/>
      <c r="CB885" s="230"/>
      <c r="CC885" s="230"/>
      <c r="CD885" s="230"/>
      <c r="CE885" s="230"/>
      <c r="CF885" s="230"/>
      <c r="CG885" s="230"/>
      <c r="CH885" s="230"/>
      <c r="CI885" s="230"/>
      <c r="CJ885" s="230"/>
      <c r="CK885" s="230"/>
      <c r="CL885" s="230"/>
      <c r="CM885" s="230"/>
      <c r="CN885" s="230"/>
      <c r="CO885" s="230"/>
      <c r="CP885" s="230"/>
      <c r="CQ885" s="230"/>
      <c r="CR885" s="230"/>
      <c r="CS885" s="230"/>
      <c r="CT885" s="230"/>
      <c r="CU885" s="230"/>
      <c r="CV885" s="230"/>
      <c r="CW885" s="230"/>
      <c r="CX885" s="230"/>
      <c r="CY885" s="230"/>
      <c r="CZ885" s="230"/>
      <c r="DA885" s="230"/>
      <c r="DB885" s="230"/>
      <c r="DC885" s="230"/>
      <c r="DD885" s="230"/>
      <c r="DE885" s="230"/>
      <c r="DF885" s="230"/>
      <c r="DG885" s="230"/>
      <c r="DH885" s="230"/>
      <c r="DI885" s="230"/>
      <c r="DJ885" s="230"/>
      <c r="DK885" s="230"/>
      <c r="DL885" s="230"/>
      <c r="DM885" s="230"/>
      <c r="DN885" s="230"/>
      <c r="DO885" s="230"/>
      <c r="DP885" s="230"/>
      <c r="DQ885" s="230"/>
      <c r="DR885" s="230"/>
      <c r="DS885" s="230"/>
      <c r="DT885" s="230"/>
      <c r="DU885" s="230"/>
      <c r="DV885" s="230"/>
      <c r="DW885" s="230"/>
      <c r="DX885" s="230"/>
      <c r="DY885" s="230"/>
      <c r="DZ885" s="230"/>
      <c r="EA885" s="230"/>
      <c r="EB885" s="230"/>
      <c r="EC885" s="230"/>
      <c r="ED885" s="230"/>
      <c r="EE885" s="230"/>
      <c r="EF885" s="230"/>
      <c r="EG885" s="230"/>
      <c r="EH885" s="230"/>
      <c r="EI885" s="230"/>
      <c r="EJ885" s="230"/>
      <c r="EK885" s="230"/>
      <c r="EL885" s="230"/>
      <c r="EM885" s="230"/>
      <c r="EN885" s="230"/>
      <c r="EO885" s="230"/>
      <c r="EP885" s="230"/>
      <c r="EQ885" s="230"/>
      <c r="ER885" s="230"/>
      <c r="ES885" s="230"/>
      <c r="ET885" s="230"/>
      <c r="EU885" s="230"/>
      <c r="EV885" s="230"/>
      <c r="EW885" s="230"/>
      <c r="EX885" s="230"/>
      <c r="EY885" s="230"/>
      <c r="EZ885" s="230"/>
      <c r="FA885" s="230"/>
      <c r="FB885" s="230"/>
      <c r="FC885" s="230"/>
      <c r="FD885" s="230"/>
      <c r="FE885" s="230"/>
      <c r="FF885" s="230"/>
      <c r="FG885" s="230"/>
      <c r="FH885" s="230"/>
      <c r="FI885" s="230"/>
      <c r="FJ885" s="230"/>
      <c r="FK885" s="230"/>
      <c r="FL885" s="230"/>
      <c r="FM885" s="230"/>
      <c r="FN885" s="230"/>
      <c r="FO885" s="230"/>
      <c r="FP885" s="230"/>
      <c r="FQ885" s="230"/>
      <c r="FR885" s="230"/>
      <c r="FS885" s="230"/>
      <c r="FT885" s="230"/>
      <c r="FU885" s="230"/>
      <c r="FV885" s="230"/>
      <c r="FW885" s="230"/>
      <c r="FX885" s="230"/>
      <c r="FY885" s="230"/>
      <c r="FZ885" s="230"/>
      <c r="GA885" s="230"/>
      <c r="GB885" s="230"/>
      <c r="GC885" s="230"/>
      <c r="GD885" s="230"/>
      <c r="GE885" s="230"/>
      <c r="GF885" s="230"/>
      <c r="GG885" s="230"/>
      <c r="GH885" s="230"/>
      <c r="GI885" s="230"/>
      <c r="GJ885" s="230"/>
      <c r="GK885" s="230"/>
      <c r="GL885" s="230"/>
      <c r="GM885" s="230"/>
      <c r="GN885" s="230"/>
      <c r="GO885" s="230"/>
      <c r="GP885" s="230"/>
      <c r="GQ885" s="230"/>
      <c r="GR885" s="230"/>
      <c r="GS885" s="230"/>
      <c r="GT885" s="230"/>
      <c r="GU885" s="230"/>
      <c r="GV885" s="230"/>
      <c r="GW885" s="230"/>
      <c r="GX885" s="230"/>
      <c r="GY885" s="230"/>
      <c r="GZ885" s="230"/>
      <c r="HA885" s="230"/>
      <c r="HB885" s="230"/>
      <c r="HC885" s="230"/>
      <c r="HD885" s="230"/>
      <c r="HE885" s="230"/>
      <c r="HF885" s="230"/>
      <c r="HG885" s="230"/>
      <c r="HH885" s="230"/>
      <c r="HI885" s="230"/>
      <c r="HJ885" s="230"/>
      <c r="HK885" s="230"/>
      <c r="HL885" s="230"/>
      <c r="HM885" s="230"/>
      <c r="HN885" s="230"/>
      <c r="HO885" s="230"/>
      <c r="HP885" s="230"/>
      <c r="HQ885" s="206"/>
      <c r="HR885" s="206"/>
      <c r="HS885" s="206"/>
      <c r="HT885" s="206"/>
      <c r="HU885" s="206"/>
      <c r="HV885" s="206"/>
      <c r="HW885" s="206"/>
      <c r="HX885" s="206"/>
      <c r="HY885" s="206"/>
      <c r="HZ885" s="206"/>
      <c r="IA885" s="206"/>
      <c r="IB885" s="206"/>
      <c r="IC885" s="127"/>
      <c r="ID885" s="127"/>
      <c r="IE885" s="127"/>
      <c r="IF885" s="127"/>
      <c r="IG885" s="127"/>
      <c r="IH885" s="127"/>
    </row>
    <row r="886" spans="1:242" ht="12.75" customHeight="1" x14ac:dyDescent="0.2">
      <c r="A886" s="206"/>
      <c r="B886" s="206"/>
      <c r="C886" s="206"/>
      <c r="D886" s="206"/>
      <c r="E886" s="206"/>
      <c r="F886" s="198"/>
      <c r="G886" s="198"/>
      <c r="H886" s="198"/>
      <c r="I886" s="209"/>
      <c r="J886" s="209"/>
      <c r="K886" s="187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31"/>
      <c r="Y886" s="230"/>
      <c r="Z886" s="230"/>
      <c r="AA886" s="230"/>
      <c r="AB886" s="230"/>
      <c r="AC886" s="230"/>
      <c r="AD886" s="230"/>
      <c r="AE886" s="230"/>
      <c r="AF886" s="230"/>
      <c r="AG886" s="230"/>
      <c r="AH886" s="230"/>
      <c r="AI886" s="230"/>
      <c r="AJ886" s="230"/>
      <c r="AK886" s="230"/>
      <c r="AL886" s="230"/>
      <c r="AM886" s="230"/>
      <c r="AN886" s="230"/>
      <c r="AO886" s="230"/>
      <c r="AP886" s="230"/>
      <c r="AQ886" s="230"/>
      <c r="AR886" s="230"/>
      <c r="AS886" s="230"/>
      <c r="AT886" s="230"/>
      <c r="AU886" s="230"/>
      <c r="AV886" s="230"/>
      <c r="AW886" s="230"/>
      <c r="AX886" s="230"/>
      <c r="AY886" s="230"/>
      <c r="AZ886" s="230"/>
      <c r="BA886" s="230"/>
      <c r="BB886" s="230"/>
      <c r="BC886" s="230"/>
      <c r="BD886" s="230"/>
      <c r="BE886" s="230"/>
      <c r="BF886" s="230"/>
      <c r="BG886" s="230"/>
      <c r="BH886" s="230"/>
      <c r="BI886" s="230"/>
      <c r="BJ886" s="230"/>
      <c r="BK886" s="230"/>
      <c r="BL886" s="230"/>
      <c r="BM886" s="230"/>
      <c r="BN886" s="230"/>
      <c r="BO886" s="230"/>
      <c r="BP886" s="230"/>
      <c r="BQ886" s="230"/>
      <c r="BR886" s="230"/>
      <c r="BS886" s="230"/>
      <c r="BT886" s="230"/>
      <c r="BU886" s="230"/>
      <c r="BV886" s="230"/>
      <c r="BW886" s="230"/>
      <c r="BX886" s="230"/>
      <c r="BY886" s="230"/>
      <c r="BZ886" s="230"/>
      <c r="CA886" s="230"/>
      <c r="CB886" s="230"/>
      <c r="CC886" s="230"/>
      <c r="CD886" s="230"/>
      <c r="CE886" s="230"/>
      <c r="CF886" s="230"/>
      <c r="CG886" s="230"/>
      <c r="CH886" s="230"/>
      <c r="CI886" s="230"/>
      <c r="CJ886" s="230"/>
      <c r="CK886" s="230"/>
      <c r="CL886" s="230"/>
      <c r="CM886" s="230"/>
      <c r="CN886" s="230"/>
      <c r="CO886" s="230"/>
      <c r="CP886" s="230"/>
      <c r="CQ886" s="230"/>
      <c r="CR886" s="230"/>
      <c r="CS886" s="230"/>
      <c r="CT886" s="230"/>
      <c r="CU886" s="230"/>
      <c r="CV886" s="230"/>
      <c r="CW886" s="230"/>
      <c r="CX886" s="230"/>
      <c r="CY886" s="230"/>
      <c r="CZ886" s="230"/>
      <c r="DA886" s="230"/>
      <c r="DB886" s="230"/>
      <c r="DC886" s="230"/>
      <c r="DD886" s="230"/>
      <c r="DE886" s="230"/>
      <c r="DF886" s="230"/>
      <c r="DG886" s="230"/>
      <c r="DH886" s="230"/>
      <c r="DI886" s="230"/>
      <c r="DJ886" s="230"/>
      <c r="DK886" s="230"/>
      <c r="DL886" s="230"/>
      <c r="DM886" s="230"/>
      <c r="DN886" s="230"/>
      <c r="DO886" s="230"/>
      <c r="DP886" s="230"/>
      <c r="DQ886" s="230"/>
      <c r="DR886" s="230"/>
      <c r="DS886" s="230"/>
      <c r="DT886" s="230"/>
      <c r="DU886" s="230"/>
      <c r="DV886" s="230"/>
      <c r="DW886" s="230"/>
      <c r="DX886" s="230"/>
      <c r="DY886" s="230"/>
      <c r="DZ886" s="230"/>
      <c r="EA886" s="230"/>
      <c r="EB886" s="230"/>
      <c r="EC886" s="230"/>
      <c r="ED886" s="230"/>
      <c r="EE886" s="230"/>
      <c r="EF886" s="230"/>
      <c r="EG886" s="230"/>
      <c r="EH886" s="230"/>
      <c r="EI886" s="230"/>
      <c r="EJ886" s="230"/>
      <c r="EK886" s="230"/>
      <c r="EL886" s="230"/>
      <c r="EM886" s="230"/>
      <c r="EN886" s="230"/>
      <c r="EO886" s="230"/>
      <c r="EP886" s="230"/>
      <c r="EQ886" s="230"/>
      <c r="ER886" s="230"/>
      <c r="ES886" s="230"/>
      <c r="ET886" s="230"/>
      <c r="EU886" s="230"/>
      <c r="EV886" s="230"/>
      <c r="EW886" s="230"/>
      <c r="EX886" s="230"/>
      <c r="EY886" s="230"/>
      <c r="EZ886" s="230"/>
      <c r="FA886" s="230"/>
      <c r="FB886" s="230"/>
      <c r="FC886" s="230"/>
      <c r="FD886" s="230"/>
      <c r="FE886" s="230"/>
      <c r="FF886" s="230"/>
      <c r="FG886" s="230"/>
      <c r="FH886" s="230"/>
      <c r="FI886" s="230"/>
      <c r="FJ886" s="230"/>
      <c r="FK886" s="230"/>
      <c r="FL886" s="230"/>
      <c r="FM886" s="230"/>
      <c r="FN886" s="230"/>
      <c r="FO886" s="230"/>
      <c r="FP886" s="230"/>
      <c r="FQ886" s="230"/>
      <c r="FR886" s="230"/>
      <c r="FS886" s="230"/>
      <c r="FT886" s="230"/>
      <c r="FU886" s="230"/>
      <c r="FV886" s="230"/>
      <c r="FW886" s="230"/>
      <c r="FX886" s="230"/>
      <c r="FY886" s="230"/>
      <c r="FZ886" s="230"/>
      <c r="GA886" s="230"/>
      <c r="GB886" s="230"/>
      <c r="GC886" s="230"/>
      <c r="GD886" s="230"/>
      <c r="GE886" s="230"/>
      <c r="GF886" s="230"/>
      <c r="GG886" s="230"/>
      <c r="GH886" s="230"/>
      <c r="GI886" s="230"/>
      <c r="GJ886" s="230"/>
      <c r="GK886" s="230"/>
      <c r="GL886" s="230"/>
      <c r="GM886" s="230"/>
      <c r="GN886" s="230"/>
      <c r="GO886" s="230"/>
      <c r="GP886" s="230"/>
      <c r="GQ886" s="230"/>
      <c r="GR886" s="230"/>
      <c r="GS886" s="230"/>
      <c r="GT886" s="230"/>
      <c r="GU886" s="230"/>
      <c r="GV886" s="230"/>
      <c r="GW886" s="230"/>
      <c r="GX886" s="230"/>
      <c r="GY886" s="230"/>
      <c r="GZ886" s="230"/>
      <c r="HA886" s="230"/>
      <c r="HB886" s="230"/>
      <c r="HC886" s="230"/>
      <c r="HD886" s="230"/>
      <c r="HE886" s="230"/>
      <c r="HF886" s="230"/>
      <c r="HG886" s="230"/>
      <c r="HH886" s="230"/>
      <c r="HI886" s="230"/>
      <c r="HJ886" s="230"/>
      <c r="HK886" s="230"/>
      <c r="HL886" s="230"/>
      <c r="HM886" s="230"/>
      <c r="HN886" s="230"/>
      <c r="HO886" s="230"/>
      <c r="HP886" s="230"/>
      <c r="HQ886" s="206"/>
      <c r="HR886" s="206"/>
      <c r="HS886" s="206"/>
      <c r="HT886" s="206"/>
      <c r="HU886" s="206"/>
      <c r="HV886" s="206"/>
      <c r="HW886" s="206"/>
      <c r="HX886" s="206"/>
      <c r="HY886" s="206"/>
      <c r="HZ886" s="206"/>
      <c r="IA886" s="206"/>
      <c r="IB886" s="206"/>
      <c r="IC886" s="127"/>
      <c r="ID886" s="127"/>
      <c r="IE886" s="127"/>
      <c r="IF886" s="127"/>
      <c r="IG886" s="127"/>
      <c r="IH886" s="127"/>
    </row>
    <row r="887" spans="1:242" ht="12.75" customHeight="1" x14ac:dyDescent="0.2">
      <c r="A887" s="206"/>
      <c r="B887" s="206"/>
      <c r="C887" s="206"/>
      <c r="D887" s="206"/>
      <c r="E887" s="206"/>
      <c r="F887" s="198"/>
      <c r="G887" s="198"/>
      <c r="H887" s="198"/>
      <c r="I887" s="209"/>
      <c r="J887" s="209"/>
      <c r="K887" s="187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31"/>
      <c r="Y887" s="230"/>
      <c r="Z887" s="230"/>
      <c r="AA887" s="230"/>
      <c r="AB887" s="230"/>
      <c r="AC887" s="230"/>
      <c r="AD887" s="230"/>
      <c r="AE887" s="230"/>
      <c r="AF887" s="230"/>
      <c r="AG887" s="230"/>
      <c r="AH887" s="230"/>
      <c r="AI887" s="230"/>
      <c r="AJ887" s="230"/>
      <c r="AK887" s="230"/>
      <c r="AL887" s="230"/>
      <c r="AM887" s="230"/>
      <c r="AN887" s="230"/>
      <c r="AO887" s="230"/>
      <c r="AP887" s="230"/>
      <c r="AQ887" s="230"/>
      <c r="AR887" s="230"/>
      <c r="AS887" s="230"/>
      <c r="AT887" s="230"/>
      <c r="AU887" s="230"/>
      <c r="AV887" s="230"/>
      <c r="AW887" s="230"/>
      <c r="AX887" s="230"/>
      <c r="AY887" s="230"/>
      <c r="AZ887" s="230"/>
      <c r="BA887" s="230"/>
      <c r="BB887" s="230"/>
      <c r="BC887" s="230"/>
      <c r="BD887" s="230"/>
      <c r="BE887" s="230"/>
      <c r="BF887" s="230"/>
      <c r="BG887" s="230"/>
      <c r="BH887" s="230"/>
      <c r="BI887" s="230"/>
      <c r="BJ887" s="230"/>
      <c r="BK887" s="230"/>
      <c r="BL887" s="230"/>
      <c r="BM887" s="230"/>
      <c r="BN887" s="230"/>
      <c r="BO887" s="230"/>
      <c r="BP887" s="230"/>
      <c r="BQ887" s="230"/>
      <c r="BR887" s="230"/>
      <c r="BS887" s="230"/>
      <c r="BT887" s="230"/>
      <c r="BU887" s="230"/>
      <c r="BV887" s="230"/>
      <c r="BW887" s="230"/>
      <c r="BX887" s="230"/>
      <c r="BY887" s="230"/>
      <c r="BZ887" s="230"/>
      <c r="CA887" s="230"/>
      <c r="CB887" s="230"/>
      <c r="CC887" s="230"/>
      <c r="CD887" s="230"/>
      <c r="CE887" s="230"/>
      <c r="CF887" s="230"/>
      <c r="CG887" s="230"/>
      <c r="CH887" s="230"/>
      <c r="CI887" s="230"/>
      <c r="CJ887" s="230"/>
      <c r="CK887" s="230"/>
      <c r="CL887" s="230"/>
      <c r="CM887" s="230"/>
      <c r="CN887" s="230"/>
      <c r="CO887" s="230"/>
      <c r="CP887" s="230"/>
      <c r="CQ887" s="230"/>
      <c r="CR887" s="230"/>
      <c r="CS887" s="230"/>
      <c r="CT887" s="230"/>
      <c r="CU887" s="230"/>
      <c r="CV887" s="230"/>
      <c r="CW887" s="230"/>
      <c r="CX887" s="230"/>
      <c r="CY887" s="230"/>
      <c r="CZ887" s="230"/>
      <c r="DA887" s="230"/>
      <c r="DB887" s="230"/>
      <c r="DC887" s="230"/>
      <c r="DD887" s="230"/>
      <c r="DE887" s="230"/>
      <c r="DF887" s="230"/>
      <c r="DG887" s="230"/>
      <c r="DH887" s="230"/>
      <c r="DI887" s="230"/>
      <c r="DJ887" s="230"/>
      <c r="DK887" s="230"/>
      <c r="DL887" s="230"/>
      <c r="DM887" s="230"/>
      <c r="DN887" s="230"/>
      <c r="DO887" s="230"/>
      <c r="DP887" s="230"/>
      <c r="DQ887" s="230"/>
      <c r="DR887" s="230"/>
      <c r="DS887" s="230"/>
      <c r="DT887" s="230"/>
      <c r="DU887" s="230"/>
      <c r="DV887" s="230"/>
      <c r="DW887" s="230"/>
      <c r="DX887" s="230"/>
      <c r="DY887" s="230"/>
      <c r="DZ887" s="230"/>
      <c r="EA887" s="230"/>
      <c r="EB887" s="230"/>
      <c r="EC887" s="230"/>
      <c r="ED887" s="230"/>
      <c r="EE887" s="230"/>
      <c r="EF887" s="230"/>
      <c r="EG887" s="230"/>
      <c r="EH887" s="230"/>
      <c r="EI887" s="230"/>
      <c r="EJ887" s="230"/>
      <c r="EK887" s="230"/>
      <c r="EL887" s="230"/>
      <c r="EM887" s="230"/>
      <c r="EN887" s="230"/>
      <c r="EO887" s="230"/>
      <c r="EP887" s="230"/>
      <c r="EQ887" s="230"/>
      <c r="ER887" s="230"/>
      <c r="ES887" s="230"/>
      <c r="ET887" s="230"/>
      <c r="EU887" s="230"/>
      <c r="EV887" s="230"/>
      <c r="EW887" s="230"/>
      <c r="EX887" s="230"/>
      <c r="EY887" s="230"/>
      <c r="EZ887" s="230"/>
      <c r="FA887" s="230"/>
      <c r="FB887" s="230"/>
      <c r="FC887" s="230"/>
      <c r="FD887" s="230"/>
      <c r="FE887" s="230"/>
      <c r="FF887" s="230"/>
      <c r="FG887" s="230"/>
      <c r="FH887" s="230"/>
      <c r="FI887" s="230"/>
      <c r="FJ887" s="230"/>
      <c r="FK887" s="230"/>
      <c r="FL887" s="230"/>
      <c r="FM887" s="230"/>
      <c r="FN887" s="230"/>
      <c r="FO887" s="230"/>
      <c r="FP887" s="230"/>
      <c r="FQ887" s="230"/>
      <c r="FR887" s="230"/>
      <c r="FS887" s="230"/>
      <c r="FT887" s="230"/>
      <c r="FU887" s="230"/>
      <c r="FV887" s="230"/>
      <c r="FW887" s="230"/>
      <c r="FX887" s="230"/>
      <c r="FY887" s="230"/>
      <c r="FZ887" s="230"/>
      <c r="GA887" s="230"/>
      <c r="GB887" s="230"/>
      <c r="GC887" s="230"/>
      <c r="GD887" s="230"/>
      <c r="GE887" s="230"/>
      <c r="GF887" s="230"/>
      <c r="GG887" s="230"/>
      <c r="GH887" s="230"/>
      <c r="GI887" s="230"/>
      <c r="GJ887" s="230"/>
      <c r="GK887" s="230"/>
      <c r="GL887" s="230"/>
      <c r="GM887" s="230"/>
      <c r="GN887" s="230"/>
      <c r="GO887" s="230"/>
      <c r="GP887" s="230"/>
      <c r="GQ887" s="230"/>
      <c r="GR887" s="230"/>
      <c r="GS887" s="230"/>
      <c r="GT887" s="230"/>
      <c r="GU887" s="230"/>
      <c r="GV887" s="230"/>
      <c r="GW887" s="230"/>
      <c r="GX887" s="230"/>
      <c r="GY887" s="230"/>
      <c r="GZ887" s="230"/>
      <c r="HA887" s="230"/>
      <c r="HB887" s="230"/>
      <c r="HC887" s="230"/>
      <c r="HD887" s="230"/>
      <c r="HE887" s="230"/>
      <c r="HF887" s="230"/>
      <c r="HG887" s="230"/>
      <c r="HH887" s="230"/>
      <c r="HI887" s="230"/>
      <c r="HJ887" s="230"/>
      <c r="HK887" s="230"/>
      <c r="HL887" s="230"/>
      <c r="HM887" s="230"/>
      <c r="HN887" s="230"/>
      <c r="HO887" s="230"/>
      <c r="HP887" s="230"/>
      <c r="HQ887" s="185"/>
      <c r="HR887" s="185"/>
      <c r="HS887" s="185"/>
      <c r="HT887" s="185"/>
      <c r="HU887" s="185"/>
      <c r="HV887" s="185"/>
      <c r="HW887" s="185"/>
      <c r="HX887" s="206"/>
      <c r="HY887" s="206"/>
      <c r="HZ887" s="206"/>
      <c r="IA887" s="206"/>
      <c r="IB887" s="206"/>
      <c r="IC887" s="127"/>
      <c r="ID887" s="127"/>
      <c r="IE887" s="127"/>
      <c r="IF887" s="127"/>
      <c r="IG887" s="127"/>
      <c r="IH887" s="127"/>
    </row>
    <row r="888" spans="1:242" ht="12.75" customHeight="1" x14ac:dyDescent="0.2">
      <c r="A888" s="206"/>
      <c r="B888" s="206"/>
      <c r="C888" s="206"/>
      <c r="D888" s="206"/>
      <c r="E888" s="206"/>
      <c r="F888" s="198"/>
      <c r="G888" s="198"/>
      <c r="H888" s="198"/>
      <c r="I888" s="209"/>
      <c r="J888" s="209"/>
      <c r="K888" s="187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31"/>
      <c r="Y888" s="230"/>
      <c r="Z888" s="230"/>
      <c r="AA888" s="230"/>
      <c r="AB888" s="230"/>
      <c r="AC888" s="230"/>
      <c r="AD888" s="230"/>
      <c r="AE888" s="230"/>
      <c r="AF888" s="230"/>
      <c r="AG888" s="230"/>
      <c r="AH888" s="230"/>
      <c r="AI888" s="230"/>
      <c r="AJ888" s="230"/>
      <c r="AK888" s="230"/>
      <c r="AL888" s="230"/>
      <c r="AM888" s="230"/>
      <c r="AN888" s="230"/>
      <c r="AO888" s="230"/>
      <c r="AP888" s="230"/>
      <c r="AQ888" s="230"/>
      <c r="AR888" s="230"/>
      <c r="AS888" s="230"/>
      <c r="AT888" s="230"/>
      <c r="AU888" s="230"/>
      <c r="AV888" s="230"/>
      <c r="AW888" s="230"/>
      <c r="AX888" s="230"/>
      <c r="AY888" s="230"/>
      <c r="AZ888" s="230"/>
      <c r="BA888" s="230"/>
      <c r="BB888" s="230"/>
      <c r="BC888" s="230"/>
      <c r="BD888" s="230"/>
      <c r="BE888" s="230"/>
      <c r="BF888" s="230"/>
      <c r="BG888" s="230"/>
      <c r="BH888" s="230"/>
      <c r="BI888" s="230"/>
      <c r="BJ888" s="230"/>
      <c r="BK888" s="230"/>
      <c r="BL888" s="230"/>
      <c r="BM888" s="230"/>
      <c r="BN888" s="230"/>
      <c r="BO888" s="230"/>
      <c r="BP888" s="230"/>
      <c r="BQ888" s="230"/>
      <c r="BR888" s="230"/>
      <c r="BS888" s="230"/>
      <c r="BT888" s="230"/>
      <c r="BU888" s="230"/>
      <c r="BV888" s="230"/>
      <c r="BW888" s="230"/>
      <c r="BX888" s="230"/>
      <c r="BY888" s="230"/>
      <c r="BZ888" s="230"/>
      <c r="CA888" s="230"/>
      <c r="CB888" s="230"/>
      <c r="CC888" s="230"/>
      <c r="CD888" s="230"/>
      <c r="CE888" s="230"/>
      <c r="CF888" s="230"/>
      <c r="CG888" s="230"/>
      <c r="CH888" s="230"/>
      <c r="CI888" s="230"/>
      <c r="CJ888" s="230"/>
      <c r="CK888" s="230"/>
      <c r="CL888" s="230"/>
      <c r="CM888" s="230"/>
      <c r="CN888" s="230"/>
      <c r="CO888" s="230"/>
      <c r="CP888" s="230"/>
      <c r="CQ888" s="230"/>
      <c r="CR888" s="230"/>
      <c r="CS888" s="230"/>
      <c r="CT888" s="230"/>
      <c r="CU888" s="230"/>
      <c r="CV888" s="230"/>
      <c r="CW888" s="230"/>
      <c r="CX888" s="230"/>
      <c r="CY888" s="230"/>
      <c r="CZ888" s="230"/>
      <c r="DA888" s="230"/>
      <c r="DB888" s="230"/>
      <c r="DC888" s="230"/>
      <c r="DD888" s="230"/>
      <c r="DE888" s="230"/>
      <c r="DF888" s="230"/>
      <c r="DG888" s="230"/>
      <c r="DH888" s="230"/>
      <c r="DI888" s="230"/>
      <c r="DJ888" s="230"/>
      <c r="DK888" s="230"/>
      <c r="DL888" s="230"/>
      <c r="DM888" s="230"/>
      <c r="DN888" s="230"/>
      <c r="DO888" s="230"/>
      <c r="DP888" s="230"/>
      <c r="DQ888" s="230"/>
      <c r="DR888" s="230"/>
      <c r="DS888" s="230"/>
      <c r="DT888" s="230"/>
      <c r="DU888" s="230"/>
      <c r="DV888" s="230"/>
      <c r="DW888" s="230"/>
      <c r="DX888" s="230"/>
      <c r="DY888" s="230"/>
      <c r="DZ888" s="230"/>
      <c r="EA888" s="230"/>
      <c r="EB888" s="230"/>
      <c r="EC888" s="230"/>
      <c r="ED888" s="230"/>
      <c r="EE888" s="230"/>
      <c r="EF888" s="230"/>
      <c r="EG888" s="230"/>
      <c r="EH888" s="230"/>
      <c r="EI888" s="230"/>
      <c r="EJ888" s="230"/>
      <c r="EK888" s="230"/>
      <c r="EL888" s="230"/>
      <c r="EM888" s="230"/>
      <c r="EN888" s="230"/>
      <c r="EO888" s="230"/>
      <c r="EP888" s="230"/>
      <c r="EQ888" s="230"/>
      <c r="ER888" s="230"/>
      <c r="ES888" s="230"/>
      <c r="ET888" s="230"/>
      <c r="EU888" s="230"/>
      <c r="EV888" s="230"/>
      <c r="EW888" s="230"/>
      <c r="EX888" s="230"/>
      <c r="EY888" s="230"/>
      <c r="EZ888" s="230"/>
      <c r="FA888" s="230"/>
      <c r="FB888" s="230"/>
      <c r="FC888" s="230"/>
      <c r="FD888" s="230"/>
      <c r="FE888" s="230"/>
      <c r="FF888" s="230"/>
      <c r="FG888" s="230"/>
      <c r="FH888" s="230"/>
      <c r="FI888" s="230"/>
      <c r="FJ888" s="230"/>
      <c r="FK888" s="230"/>
      <c r="FL888" s="230"/>
      <c r="FM888" s="230"/>
      <c r="FN888" s="230"/>
      <c r="FO888" s="230"/>
      <c r="FP888" s="230"/>
      <c r="FQ888" s="230"/>
      <c r="FR888" s="230"/>
      <c r="FS888" s="230"/>
      <c r="FT888" s="230"/>
      <c r="FU888" s="230"/>
      <c r="FV888" s="230"/>
      <c r="FW888" s="230"/>
      <c r="FX888" s="230"/>
      <c r="FY888" s="230"/>
      <c r="FZ888" s="230"/>
      <c r="GA888" s="230"/>
      <c r="GB888" s="230"/>
      <c r="GC888" s="230"/>
      <c r="GD888" s="230"/>
      <c r="GE888" s="230"/>
      <c r="GF888" s="230"/>
      <c r="GG888" s="230"/>
      <c r="GH888" s="230"/>
      <c r="GI888" s="230"/>
      <c r="GJ888" s="230"/>
      <c r="GK888" s="230"/>
      <c r="GL888" s="230"/>
      <c r="GM888" s="230"/>
      <c r="GN888" s="230"/>
      <c r="GO888" s="230"/>
      <c r="GP888" s="230"/>
      <c r="GQ888" s="230"/>
      <c r="GR888" s="230"/>
      <c r="GS888" s="230"/>
      <c r="GT888" s="230"/>
      <c r="GU888" s="230"/>
      <c r="GV888" s="230"/>
      <c r="GW888" s="230"/>
      <c r="GX888" s="230"/>
      <c r="GY888" s="230"/>
      <c r="GZ888" s="230"/>
      <c r="HA888" s="230"/>
      <c r="HB888" s="230"/>
      <c r="HC888" s="230"/>
      <c r="HD888" s="230"/>
      <c r="HE888" s="230"/>
      <c r="HF888" s="230"/>
      <c r="HG888" s="230"/>
      <c r="HH888" s="230"/>
      <c r="HI888" s="230"/>
      <c r="HJ888" s="230"/>
      <c r="HK888" s="230"/>
      <c r="HL888" s="230"/>
      <c r="HM888" s="230"/>
      <c r="HN888" s="230"/>
      <c r="HO888" s="230"/>
      <c r="HP888" s="230"/>
      <c r="HQ888" s="206"/>
      <c r="HR888" s="206"/>
      <c r="HS888" s="206"/>
      <c r="HT888" s="206"/>
      <c r="HU888" s="206"/>
      <c r="HV888" s="206"/>
      <c r="HW888" s="206"/>
      <c r="HX888" s="206"/>
      <c r="HY888" s="206"/>
      <c r="HZ888" s="206"/>
      <c r="IA888" s="206"/>
      <c r="IB888" s="206"/>
      <c r="IC888" s="127"/>
      <c r="ID888" s="127"/>
      <c r="IE888" s="127"/>
      <c r="IF888" s="127"/>
      <c r="IG888" s="127"/>
      <c r="IH888" s="127"/>
    </row>
    <row r="889" spans="1:242" ht="12.75" customHeight="1" x14ac:dyDescent="0.2">
      <c r="A889" s="206"/>
      <c r="B889" s="206"/>
      <c r="C889" s="206"/>
      <c r="D889" s="206"/>
      <c r="E889" s="206"/>
      <c r="F889" s="198"/>
      <c r="G889" s="198"/>
      <c r="H889" s="198"/>
      <c r="I889" s="209"/>
      <c r="J889" s="209"/>
      <c r="K889" s="187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31"/>
      <c r="Y889" s="230"/>
      <c r="Z889" s="230"/>
      <c r="AA889" s="230"/>
      <c r="AB889" s="230"/>
      <c r="AC889" s="230"/>
      <c r="AD889" s="230"/>
      <c r="AE889" s="230"/>
      <c r="AF889" s="230"/>
      <c r="AG889" s="230"/>
      <c r="AH889" s="230"/>
      <c r="AI889" s="230"/>
      <c r="AJ889" s="230"/>
      <c r="AK889" s="230"/>
      <c r="AL889" s="230"/>
      <c r="AM889" s="230"/>
      <c r="AN889" s="230"/>
      <c r="AO889" s="230"/>
      <c r="AP889" s="230"/>
      <c r="AQ889" s="230"/>
      <c r="AR889" s="230"/>
      <c r="AS889" s="230"/>
      <c r="AT889" s="230"/>
      <c r="AU889" s="230"/>
      <c r="AV889" s="230"/>
      <c r="AW889" s="230"/>
      <c r="AX889" s="230"/>
      <c r="AY889" s="230"/>
      <c r="AZ889" s="230"/>
      <c r="BA889" s="230"/>
      <c r="BB889" s="230"/>
      <c r="BC889" s="230"/>
      <c r="BD889" s="230"/>
      <c r="BE889" s="230"/>
      <c r="BF889" s="230"/>
      <c r="BG889" s="230"/>
      <c r="BH889" s="230"/>
      <c r="BI889" s="230"/>
      <c r="BJ889" s="230"/>
      <c r="BK889" s="230"/>
      <c r="BL889" s="230"/>
      <c r="BM889" s="230"/>
      <c r="BN889" s="230"/>
      <c r="BO889" s="230"/>
      <c r="BP889" s="230"/>
      <c r="BQ889" s="230"/>
      <c r="BR889" s="230"/>
      <c r="BS889" s="230"/>
      <c r="BT889" s="230"/>
      <c r="BU889" s="230"/>
      <c r="BV889" s="230"/>
      <c r="BW889" s="230"/>
      <c r="BX889" s="230"/>
      <c r="BY889" s="230"/>
      <c r="BZ889" s="230"/>
      <c r="CA889" s="230"/>
      <c r="CB889" s="230"/>
      <c r="CC889" s="230"/>
      <c r="CD889" s="230"/>
      <c r="CE889" s="230"/>
      <c r="CF889" s="230"/>
      <c r="CG889" s="230"/>
      <c r="CH889" s="230"/>
      <c r="CI889" s="230"/>
      <c r="CJ889" s="230"/>
      <c r="CK889" s="230"/>
      <c r="CL889" s="230"/>
      <c r="CM889" s="230"/>
      <c r="CN889" s="230"/>
      <c r="CO889" s="230"/>
      <c r="CP889" s="230"/>
      <c r="CQ889" s="230"/>
      <c r="CR889" s="230"/>
      <c r="CS889" s="230"/>
      <c r="CT889" s="230"/>
      <c r="CU889" s="230"/>
      <c r="CV889" s="230"/>
      <c r="CW889" s="230"/>
      <c r="CX889" s="230"/>
      <c r="CY889" s="230"/>
      <c r="CZ889" s="230"/>
      <c r="DA889" s="230"/>
      <c r="DB889" s="230"/>
      <c r="DC889" s="230"/>
      <c r="DD889" s="230"/>
      <c r="DE889" s="230"/>
      <c r="DF889" s="230"/>
      <c r="DG889" s="230"/>
      <c r="DH889" s="230"/>
      <c r="DI889" s="230"/>
      <c r="DJ889" s="230"/>
      <c r="DK889" s="230"/>
      <c r="DL889" s="230"/>
      <c r="DM889" s="230"/>
      <c r="DN889" s="230"/>
      <c r="DO889" s="230"/>
      <c r="DP889" s="230"/>
      <c r="DQ889" s="230"/>
      <c r="DR889" s="230"/>
      <c r="DS889" s="230"/>
      <c r="DT889" s="230"/>
      <c r="DU889" s="230"/>
      <c r="DV889" s="230"/>
      <c r="DW889" s="230"/>
      <c r="DX889" s="230"/>
      <c r="DY889" s="230"/>
      <c r="DZ889" s="230"/>
      <c r="EA889" s="230"/>
      <c r="EB889" s="230"/>
      <c r="EC889" s="230"/>
      <c r="ED889" s="230"/>
      <c r="EE889" s="230"/>
      <c r="EF889" s="230"/>
      <c r="EG889" s="230"/>
      <c r="EH889" s="230"/>
      <c r="EI889" s="230"/>
      <c r="EJ889" s="230"/>
      <c r="EK889" s="230"/>
      <c r="EL889" s="230"/>
      <c r="EM889" s="230"/>
      <c r="EN889" s="230"/>
      <c r="EO889" s="230"/>
      <c r="EP889" s="230"/>
      <c r="EQ889" s="230"/>
      <c r="ER889" s="230"/>
      <c r="ES889" s="230"/>
      <c r="ET889" s="230"/>
      <c r="EU889" s="230"/>
      <c r="EV889" s="230"/>
      <c r="EW889" s="230"/>
      <c r="EX889" s="230"/>
      <c r="EY889" s="230"/>
      <c r="EZ889" s="230"/>
      <c r="FA889" s="230"/>
      <c r="FB889" s="230"/>
      <c r="FC889" s="230"/>
      <c r="FD889" s="230"/>
      <c r="FE889" s="230"/>
      <c r="FF889" s="230"/>
      <c r="FG889" s="230"/>
      <c r="FH889" s="230"/>
      <c r="FI889" s="230"/>
      <c r="FJ889" s="230"/>
      <c r="FK889" s="230"/>
      <c r="FL889" s="230"/>
      <c r="FM889" s="230"/>
      <c r="FN889" s="230"/>
      <c r="FO889" s="230"/>
      <c r="FP889" s="230"/>
      <c r="FQ889" s="230"/>
      <c r="FR889" s="230"/>
      <c r="FS889" s="230"/>
      <c r="FT889" s="230"/>
      <c r="FU889" s="230"/>
      <c r="FV889" s="230"/>
      <c r="FW889" s="230"/>
      <c r="FX889" s="230"/>
      <c r="FY889" s="230"/>
      <c r="FZ889" s="230"/>
      <c r="GA889" s="230"/>
      <c r="GB889" s="230"/>
      <c r="GC889" s="230"/>
      <c r="GD889" s="230"/>
      <c r="GE889" s="230"/>
      <c r="GF889" s="230"/>
      <c r="GG889" s="230"/>
      <c r="GH889" s="230"/>
      <c r="GI889" s="230"/>
      <c r="GJ889" s="230"/>
      <c r="GK889" s="230"/>
      <c r="GL889" s="230"/>
      <c r="GM889" s="230"/>
      <c r="GN889" s="230"/>
      <c r="GO889" s="230"/>
      <c r="GP889" s="230"/>
      <c r="GQ889" s="230"/>
      <c r="GR889" s="230"/>
      <c r="GS889" s="230"/>
      <c r="GT889" s="230"/>
      <c r="GU889" s="230"/>
      <c r="GV889" s="230"/>
      <c r="GW889" s="230"/>
      <c r="GX889" s="230"/>
      <c r="GY889" s="230"/>
      <c r="GZ889" s="230"/>
      <c r="HA889" s="230"/>
      <c r="HB889" s="230"/>
      <c r="HC889" s="230"/>
      <c r="HD889" s="230"/>
      <c r="HE889" s="230"/>
      <c r="HF889" s="230"/>
      <c r="HG889" s="230"/>
      <c r="HH889" s="230"/>
      <c r="HI889" s="230"/>
      <c r="HJ889" s="230"/>
      <c r="HK889" s="230"/>
      <c r="HL889" s="230"/>
      <c r="HM889" s="230"/>
      <c r="HN889" s="230"/>
      <c r="HO889" s="230"/>
      <c r="HP889" s="230"/>
      <c r="HQ889" s="206"/>
      <c r="HR889" s="206"/>
      <c r="HS889" s="206"/>
      <c r="HT889" s="206"/>
      <c r="HU889" s="206"/>
      <c r="HV889" s="206"/>
      <c r="HW889" s="206"/>
      <c r="HX889" s="206"/>
      <c r="HY889" s="206"/>
      <c r="HZ889" s="206"/>
      <c r="IA889" s="206"/>
      <c r="IB889" s="206"/>
      <c r="IC889" s="127"/>
      <c r="ID889" s="127"/>
      <c r="IE889" s="127"/>
      <c r="IF889" s="127"/>
      <c r="IG889" s="127"/>
      <c r="IH889" s="127"/>
    </row>
    <row r="890" spans="1:242" ht="12.75" customHeight="1" x14ac:dyDescent="0.2">
      <c r="A890" s="206"/>
      <c r="B890" s="206"/>
      <c r="C890" s="206"/>
      <c r="D890" s="206"/>
      <c r="E890" s="206"/>
      <c r="F890" s="198"/>
      <c r="G890" s="198"/>
      <c r="H890" s="198"/>
      <c r="I890" s="209"/>
      <c r="J890" s="209"/>
      <c r="K890" s="187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31"/>
      <c r="Y890" s="230"/>
      <c r="Z890" s="230"/>
      <c r="AA890" s="230"/>
      <c r="AB890" s="230"/>
      <c r="AC890" s="230"/>
      <c r="AD890" s="230"/>
      <c r="AE890" s="230"/>
      <c r="AF890" s="230"/>
      <c r="AG890" s="230"/>
      <c r="AH890" s="230"/>
      <c r="AI890" s="230"/>
      <c r="AJ890" s="230"/>
      <c r="AK890" s="230"/>
      <c r="AL890" s="230"/>
      <c r="AM890" s="230"/>
      <c r="AN890" s="230"/>
      <c r="AO890" s="230"/>
      <c r="AP890" s="230"/>
      <c r="AQ890" s="230"/>
      <c r="AR890" s="230"/>
      <c r="AS890" s="230"/>
      <c r="AT890" s="230"/>
      <c r="AU890" s="230"/>
      <c r="AV890" s="230"/>
      <c r="AW890" s="230"/>
      <c r="AX890" s="230"/>
      <c r="AY890" s="230"/>
      <c r="AZ890" s="230"/>
      <c r="BA890" s="230"/>
      <c r="BB890" s="230"/>
      <c r="BC890" s="230"/>
      <c r="BD890" s="230"/>
      <c r="BE890" s="230"/>
      <c r="BF890" s="230"/>
      <c r="BG890" s="230"/>
      <c r="BH890" s="230"/>
      <c r="BI890" s="230"/>
      <c r="BJ890" s="230"/>
      <c r="BK890" s="230"/>
      <c r="BL890" s="230"/>
      <c r="BM890" s="230"/>
      <c r="BN890" s="230"/>
      <c r="BO890" s="230"/>
      <c r="BP890" s="230"/>
      <c r="BQ890" s="230"/>
      <c r="BR890" s="230"/>
      <c r="BS890" s="230"/>
      <c r="BT890" s="230"/>
      <c r="BU890" s="230"/>
      <c r="BV890" s="230"/>
      <c r="BW890" s="230"/>
      <c r="BX890" s="230"/>
      <c r="BY890" s="230"/>
      <c r="BZ890" s="230"/>
      <c r="CA890" s="230"/>
      <c r="CB890" s="230"/>
      <c r="CC890" s="230"/>
      <c r="CD890" s="230"/>
      <c r="CE890" s="230"/>
      <c r="CF890" s="230"/>
      <c r="CG890" s="230"/>
      <c r="CH890" s="230"/>
      <c r="CI890" s="230"/>
      <c r="CJ890" s="230"/>
      <c r="CK890" s="230"/>
      <c r="CL890" s="230"/>
      <c r="CM890" s="230"/>
      <c r="CN890" s="230"/>
      <c r="CO890" s="230"/>
      <c r="CP890" s="230"/>
      <c r="CQ890" s="230"/>
      <c r="CR890" s="230"/>
      <c r="CS890" s="230"/>
      <c r="CT890" s="230"/>
      <c r="CU890" s="230"/>
      <c r="CV890" s="230"/>
      <c r="CW890" s="230"/>
      <c r="CX890" s="230"/>
      <c r="CY890" s="230"/>
      <c r="CZ890" s="230"/>
      <c r="DA890" s="230"/>
      <c r="DB890" s="230"/>
      <c r="DC890" s="230"/>
      <c r="DD890" s="230"/>
      <c r="DE890" s="230"/>
      <c r="DF890" s="230"/>
      <c r="DG890" s="230"/>
      <c r="DH890" s="230"/>
      <c r="DI890" s="230"/>
      <c r="DJ890" s="230"/>
      <c r="DK890" s="230"/>
      <c r="DL890" s="230"/>
      <c r="DM890" s="230"/>
      <c r="DN890" s="230"/>
      <c r="DO890" s="230"/>
      <c r="DP890" s="230"/>
      <c r="DQ890" s="230"/>
      <c r="DR890" s="230"/>
      <c r="DS890" s="230"/>
      <c r="DT890" s="230"/>
      <c r="DU890" s="230"/>
      <c r="DV890" s="230"/>
      <c r="DW890" s="230"/>
      <c r="DX890" s="230"/>
      <c r="DY890" s="230"/>
      <c r="DZ890" s="230"/>
      <c r="EA890" s="230"/>
      <c r="EB890" s="230"/>
      <c r="EC890" s="230"/>
      <c r="ED890" s="230"/>
      <c r="EE890" s="230"/>
      <c r="EF890" s="230"/>
      <c r="EG890" s="230"/>
      <c r="EH890" s="230"/>
      <c r="EI890" s="230"/>
      <c r="EJ890" s="230"/>
      <c r="EK890" s="230"/>
      <c r="EL890" s="230"/>
      <c r="EM890" s="230"/>
      <c r="EN890" s="230"/>
      <c r="EO890" s="230"/>
      <c r="EP890" s="230"/>
      <c r="EQ890" s="230"/>
      <c r="ER890" s="230"/>
      <c r="ES890" s="230"/>
      <c r="ET890" s="230"/>
      <c r="EU890" s="230"/>
      <c r="EV890" s="230"/>
      <c r="EW890" s="230"/>
      <c r="EX890" s="230"/>
      <c r="EY890" s="230"/>
      <c r="EZ890" s="230"/>
      <c r="FA890" s="230"/>
      <c r="FB890" s="230"/>
      <c r="FC890" s="230"/>
      <c r="FD890" s="230"/>
      <c r="FE890" s="230"/>
      <c r="FF890" s="230"/>
      <c r="FG890" s="230"/>
      <c r="FH890" s="230"/>
      <c r="FI890" s="230"/>
      <c r="FJ890" s="230"/>
      <c r="FK890" s="230"/>
      <c r="FL890" s="230"/>
      <c r="FM890" s="230"/>
      <c r="FN890" s="230"/>
      <c r="FO890" s="230"/>
      <c r="FP890" s="230"/>
      <c r="FQ890" s="230"/>
      <c r="FR890" s="230"/>
      <c r="FS890" s="230"/>
      <c r="FT890" s="230"/>
      <c r="FU890" s="230"/>
      <c r="FV890" s="230"/>
      <c r="FW890" s="230"/>
      <c r="FX890" s="230"/>
      <c r="FY890" s="230"/>
      <c r="FZ890" s="230"/>
      <c r="GA890" s="230"/>
      <c r="GB890" s="230"/>
      <c r="GC890" s="230"/>
      <c r="GD890" s="230"/>
      <c r="GE890" s="230"/>
      <c r="GF890" s="230"/>
      <c r="GG890" s="230"/>
      <c r="GH890" s="230"/>
      <c r="GI890" s="230"/>
      <c r="GJ890" s="230"/>
      <c r="GK890" s="230"/>
      <c r="GL890" s="230"/>
      <c r="GM890" s="230"/>
      <c r="GN890" s="230"/>
      <c r="GO890" s="230"/>
      <c r="GP890" s="230"/>
      <c r="GQ890" s="230"/>
      <c r="GR890" s="230"/>
      <c r="GS890" s="230"/>
      <c r="GT890" s="230"/>
      <c r="GU890" s="230"/>
      <c r="GV890" s="230"/>
      <c r="GW890" s="230"/>
      <c r="GX890" s="230"/>
      <c r="GY890" s="230"/>
      <c r="GZ890" s="230"/>
      <c r="HA890" s="230"/>
      <c r="HB890" s="230"/>
      <c r="HC890" s="230"/>
      <c r="HD890" s="230"/>
      <c r="HE890" s="230"/>
      <c r="HF890" s="230"/>
      <c r="HG890" s="230"/>
      <c r="HH890" s="230"/>
      <c r="HI890" s="230"/>
      <c r="HJ890" s="230"/>
      <c r="HK890" s="230"/>
      <c r="HL890" s="230"/>
      <c r="HM890" s="230"/>
      <c r="HN890" s="230"/>
      <c r="HO890" s="230"/>
      <c r="HP890" s="230"/>
      <c r="HQ890" s="206"/>
      <c r="HR890" s="206"/>
      <c r="HS890" s="206"/>
      <c r="HT890" s="206"/>
      <c r="HU890" s="206"/>
      <c r="HV890" s="206"/>
      <c r="HW890" s="206"/>
      <c r="HX890" s="206"/>
      <c r="HY890" s="206"/>
      <c r="HZ890" s="206"/>
      <c r="IA890" s="206"/>
      <c r="IB890" s="206"/>
      <c r="IC890" s="127"/>
      <c r="ID890" s="127"/>
      <c r="IE890" s="127"/>
      <c r="IF890" s="127"/>
      <c r="IG890" s="127"/>
      <c r="IH890" s="127"/>
    </row>
    <row r="891" spans="1:242" ht="12.75" customHeight="1" x14ac:dyDescent="0.2">
      <c r="A891" s="206"/>
      <c r="B891" s="206"/>
      <c r="C891" s="206"/>
      <c r="D891" s="206"/>
      <c r="E891" s="206"/>
      <c r="F891" s="198"/>
      <c r="G891" s="198"/>
      <c r="H891" s="198"/>
      <c r="I891" s="209"/>
      <c r="J891" s="209"/>
      <c r="K891" s="187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31"/>
      <c r="Y891" s="230"/>
      <c r="Z891" s="230"/>
      <c r="AA891" s="230"/>
      <c r="AB891" s="230"/>
      <c r="AC891" s="230"/>
      <c r="AD891" s="230"/>
      <c r="AE891" s="230"/>
      <c r="AF891" s="230"/>
      <c r="AG891" s="230"/>
      <c r="AH891" s="230"/>
      <c r="AI891" s="230"/>
      <c r="AJ891" s="230"/>
      <c r="AK891" s="230"/>
      <c r="AL891" s="230"/>
      <c r="AM891" s="230"/>
      <c r="AN891" s="230"/>
      <c r="AO891" s="230"/>
      <c r="AP891" s="230"/>
      <c r="AQ891" s="230"/>
      <c r="AR891" s="230"/>
      <c r="AS891" s="230"/>
      <c r="AT891" s="230"/>
      <c r="AU891" s="230"/>
      <c r="AV891" s="230"/>
      <c r="AW891" s="230"/>
      <c r="AX891" s="230"/>
      <c r="AY891" s="230"/>
      <c r="AZ891" s="230"/>
      <c r="BA891" s="230"/>
      <c r="BB891" s="230"/>
      <c r="BC891" s="230"/>
      <c r="BD891" s="230"/>
      <c r="BE891" s="230"/>
      <c r="BF891" s="230"/>
      <c r="BG891" s="230"/>
      <c r="BH891" s="230"/>
      <c r="BI891" s="230"/>
      <c r="BJ891" s="230"/>
      <c r="BK891" s="230"/>
      <c r="BL891" s="230"/>
      <c r="BM891" s="230"/>
      <c r="BN891" s="230"/>
      <c r="BO891" s="230"/>
      <c r="BP891" s="230"/>
      <c r="BQ891" s="230"/>
      <c r="BR891" s="230"/>
      <c r="BS891" s="230"/>
      <c r="BT891" s="230"/>
      <c r="BU891" s="230"/>
      <c r="BV891" s="230"/>
      <c r="BW891" s="230"/>
      <c r="BX891" s="230"/>
      <c r="BY891" s="230"/>
      <c r="BZ891" s="230"/>
      <c r="CA891" s="230"/>
      <c r="CB891" s="230"/>
      <c r="CC891" s="230"/>
      <c r="CD891" s="230"/>
      <c r="CE891" s="230"/>
      <c r="CF891" s="230"/>
      <c r="CG891" s="230"/>
      <c r="CH891" s="230"/>
      <c r="CI891" s="230"/>
      <c r="CJ891" s="230"/>
      <c r="CK891" s="230"/>
      <c r="CL891" s="230"/>
      <c r="CM891" s="230"/>
      <c r="CN891" s="230"/>
      <c r="CO891" s="230"/>
      <c r="CP891" s="230"/>
      <c r="CQ891" s="230"/>
      <c r="CR891" s="230"/>
      <c r="CS891" s="230"/>
      <c r="CT891" s="230"/>
      <c r="CU891" s="230"/>
      <c r="CV891" s="230"/>
      <c r="CW891" s="230"/>
      <c r="CX891" s="230"/>
      <c r="CY891" s="230"/>
      <c r="CZ891" s="230"/>
      <c r="DA891" s="230"/>
      <c r="DB891" s="230"/>
      <c r="DC891" s="230"/>
      <c r="DD891" s="230"/>
      <c r="DE891" s="230"/>
      <c r="DF891" s="230"/>
      <c r="DG891" s="230"/>
      <c r="DH891" s="230"/>
      <c r="DI891" s="230"/>
      <c r="DJ891" s="230"/>
      <c r="DK891" s="230"/>
      <c r="DL891" s="230"/>
      <c r="DM891" s="230"/>
      <c r="DN891" s="230"/>
      <c r="DO891" s="230"/>
      <c r="DP891" s="230"/>
      <c r="DQ891" s="230"/>
      <c r="DR891" s="230"/>
      <c r="DS891" s="230"/>
      <c r="DT891" s="230"/>
      <c r="DU891" s="230"/>
      <c r="DV891" s="230"/>
      <c r="DW891" s="230"/>
      <c r="DX891" s="230"/>
      <c r="DY891" s="230"/>
      <c r="DZ891" s="230"/>
      <c r="EA891" s="230"/>
      <c r="EB891" s="230"/>
      <c r="EC891" s="230"/>
      <c r="ED891" s="230"/>
      <c r="EE891" s="230"/>
      <c r="EF891" s="230"/>
      <c r="EG891" s="230"/>
      <c r="EH891" s="230"/>
      <c r="EI891" s="230"/>
      <c r="EJ891" s="230"/>
      <c r="EK891" s="230"/>
      <c r="EL891" s="230"/>
      <c r="EM891" s="230"/>
      <c r="EN891" s="230"/>
      <c r="EO891" s="230"/>
      <c r="EP891" s="230"/>
      <c r="EQ891" s="230"/>
      <c r="ER891" s="230"/>
      <c r="ES891" s="230"/>
      <c r="ET891" s="230"/>
      <c r="EU891" s="230"/>
      <c r="EV891" s="230"/>
      <c r="EW891" s="230"/>
      <c r="EX891" s="230"/>
      <c r="EY891" s="230"/>
      <c r="EZ891" s="230"/>
      <c r="FA891" s="230"/>
      <c r="FB891" s="230"/>
      <c r="FC891" s="230"/>
      <c r="FD891" s="230"/>
      <c r="FE891" s="230"/>
      <c r="FF891" s="230"/>
      <c r="FG891" s="230"/>
      <c r="FH891" s="230"/>
      <c r="FI891" s="230"/>
      <c r="FJ891" s="230"/>
      <c r="FK891" s="230"/>
      <c r="FL891" s="230"/>
      <c r="FM891" s="230"/>
      <c r="FN891" s="230"/>
      <c r="FO891" s="230"/>
      <c r="FP891" s="230"/>
      <c r="FQ891" s="230"/>
      <c r="FR891" s="230"/>
      <c r="FS891" s="230"/>
      <c r="FT891" s="230"/>
      <c r="FU891" s="230"/>
      <c r="FV891" s="230"/>
      <c r="FW891" s="230"/>
      <c r="FX891" s="230"/>
      <c r="FY891" s="230"/>
      <c r="FZ891" s="230"/>
      <c r="GA891" s="230"/>
      <c r="GB891" s="230"/>
      <c r="GC891" s="230"/>
      <c r="GD891" s="230"/>
      <c r="GE891" s="230"/>
      <c r="GF891" s="230"/>
      <c r="GG891" s="230"/>
      <c r="GH891" s="230"/>
      <c r="GI891" s="230"/>
      <c r="GJ891" s="230"/>
      <c r="GK891" s="230"/>
      <c r="GL891" s="230"/>
      <c r="GM891" s="230"/>
      <c r="GN891" s="230"/>
      <c r="GO891" s="230"/>
      <c r="GP891" s="230"/>
      <c r="GQ891" s="230"/>
      <c r="GR891" s="230"/>
      <c r="GS891" s="230"/>
      <c r="GT891" s="230"/>
      <c r="GU891" s="230"/>
      <c r="GV891" s="230"/>
      <c r="GW891" s="230"/>
      <c r="GX891" s="230"/>
      <c r="GY891" s="230"/>
      <c r="GZ891" s="230"/>
      <c r="HA891" s="230"/>
      <c r="HB891" s="230"/>
      <c r="HC891" s="230"/>
      <c r="HD891" s="230"/>
      <c r="HE891" s="230"/>
      <c r="HF891" s="230"/>
      <c r="HG891" s="230"/>
      <c r="HH891" s="230"/>
      <c r="HI891" s="230"/>
      <c r="HJ891" s="230"/>
      <c r="HK891" s="230"/>
      <c r="HL891" s="230"/>
      <c r="HM891" s="230"/>
      <c r="HN891" s="230"/>
      <c r="HO891" s="230"/>
      <c r="HP891" s="230"/>
      <c r="HQ891" s="206"/>
      <c r="HR891" s="206"/>
      <c r="HS891" s="206"/>
      <c r="HT891" s="206"/>
      <c r="HU891" s="206"/>
      <c r="HV891" s="206"/>
      <c r="HW891" s="206"/>
      <c r="HX891" s="206"/>
      <c r="HY891" s="206"/>
      <c r="HZ891" s="206"/>
      <c r="IA891" s="206"/>
      <c r="IB891" s="206"/>
      <c r="IC891" s="127"/>
      <c r="ID891" s="127"/>
      <c r="IE891" s="127"/>
      <c r="IF891" s="127"/>
      <c r="IG891" s="127"/>
      <c r="IH891" s="127"/>
    </row>
    <row r="892" spans="1:242" ht="12.75" customHeight="1" x14ac:dyDescent="0.2">
      <c r="A892" s="206"/>
      <c r="B892" s="206"/>
      <c r="C892" s="206"/>
      <c r="D892" s="206"/>
      <c r="E892" s="206"/>
      <c r="F892" s="198"/>
      <c r="G892" s="198"/>
      <c r="H892" s="198"/>
      <c r="I892" s="209"/>
      <c r="J892" s="209"/>
      <c r="K892" s="187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31"/>
      <c r="Y892" s="230"/>
      <c r="Z892" s="230"/>
      <c r="AA892" s="230"/>
      <c r="AB892" s="230"/>
      <c r="AC892" s="230"/>
      <c r="AD892" s="230"/>
      <c r="AE892" s="230"/>
      <c r="AF892" s="230"/>
      <c r="AG892" s="230"/>
      <c r="AH892" s="230"/>
      <c r="AI892" s="230"/>
      <c r="AJ892" s="230"/>
      <c r="AK892" s="230"/>
      <c r="AL892" s="230"/>
      <c r="AM892" s="230"/>
      <c r="AN892" s="230"/>
      <c r="AO892" s="230"/>
      <c r="AP892" s="230"/>
      <c r="AQ892" s="230"/>
      <c r="AR892" s="230"/>
      <c r="AS892" s="230"/>
      <c r="AT892" s="230"/>
      <c r="AU892" s="230"/>
      <c r="AV892" s="230"/>
      <c r="AW892" s="230"/>
      <c r="AX892" s="230"/>
      <c r="AY892" s="230"/>
      <c r="AZ892" s="230"/>
      <c r="BA892" s="230"/>
      <c r="BB892" s="230"/>
      <c r="BC892" s="230"/>
      <c r="BD892" s="230"/>
      <c r="BE892" s="230"/>
      <c r="BF892" s="230"/>
      <c r="BG892" s="230"/>
      <c r="BH892" s="230"/>
      <c r="BI892" s="230"/>
      <c r="BJ892" s="230"/>
      <c r="BK892" s="230"/>
      <c r="BL892" s="230"/>
      <c r="BM892" s="230"/>
      <c r="BN892" s="230"/>
      <c r="BO892" s="230"/>
      <c r="BP892" s="230"/>
      <c r="BQ892" s="230"/>
      <c r="BR892" s="230"/>
      <c r="BS892" s="230"/>
      <c r="BT892" s="230"/>
      <c r="BU892" s="230"/>
      <c r="BV892" s="230"/>
      <c r="BW892" s="230"/>
      <c r="BX892" s="230"/>
      <c r="BY892" s="230"/>
      <c r="BZ892" s="230"/>
      <c r="CA892" s="230"/>
      <c r="CB892" s="230"/>
      <c r="CC892" s="230"/>
      <c r="CD892" s="230"/>
      <c r="CE892" s="230"/>
      <c r="CF892" s="230"/>
      <c r="CG892" s="230"/>
      <c r="CH892" s="230"/>
      <c r="CI892" s="230"/>
      <c r="CJ892" s="230"/>
      <c r="CK892" s="230"/>
      <c r="CL892" s="230"/>
      <c r="CM892" s="230"/>
      <c r="CN892" s="230"/>
      <c r="CO892" s="230"/>
      <c r="CP892" s="230"/>
      <c r="CQ892" s="230"/>
      <c r="CR892" s="230"/>
      <c r="CS892" s="230"/>
      <c r="CT892" s="230"/>
      <c r="CU892" s="230"/>
      <c r="CV892" s="230"/>
      <c r="CW892" s="230"/>
      <c r="CX892" s="230"/>
      <c r="CY892" s="230"/>
      <c r="CZ892" s="230"/>
      <c r="DA892" s="230"/>
      <c r="DB892" s="230"/>
      <c r="DC892" s="230"/>
      <c r="DD892" s="230"/>
      <c r="DE892" s="230"/>
      <c r="DF892" s="230"/>
      <c r="DG892" s="230"/>
      <c r="DH892" s="230"/>
      <c r="DI892" s="230"/>
      <c r="DJ892" s="230"/>
      <c r="DK892" s="230"/>
      <c r="DL892" s="230"/>
      <c r="DM892" s="230"/>
      <c r="DN892" s="230"/>
      <c r="DO892" s="230"/>
      <c r="DP892" s="230"/>
      <c r="DQ892" s="230"/>
      <c r="DR892" s="230"/>
      <c r="DS892" s="230"/>
      <c r="DT892" s="230"/>
      <c r="DU892" s="230"/>
      <c r="DV892" s="230"/>
      <c r="DW892" s="230"/>
      <c r="DX892" s="230"/>
      <c r="DY892" s="230"/>
      <c r="DZ892" s="230"/>
      <c r="EA892" s="230"/>
      <c r="EB892" s="230"/>
      <c r="EC892" s="230"/>
      <c r="ED892" s="230"/>
      <c r="EE892" s="230"/>
      <c r="EF892" s="230"/>
      <c r="EG892" s="230"/>
      <c r="EH892" s="230"/>
      <c r="EI892" s="230"/>
      <c r="EJ892" s="230"/>
      <c r="EK892" s="230"/>
      <c r="EL892" s="230"/>
      <c r="EM892" s="230"/>
      <c r="EN892" s="230"/>
      <c r="EO892" s="230"/>
      <c r="EP892" s="230"/>
      <c r="EQ892" s="230"/>
      <c r="ER892" s="230"/>
      <c r="ES892" s="230"/>
      <c r="ET892" s="230"/>
      <c r="EU892" s="230"/>
      <c r="EV892" s="230"/>
      <c r="EW892" s="230"/>
      <c r="EX892" s="230"/>
      <c r="EY892" s="230"/>
      <c r="EZ892" s="230"/>
      <c r="FA892" s="230"/>
      <c r="FB892" s="230"/>
      <c r="FC892" s="230"/>
      <c r="FD892" s="230"/>
      <c r="FE892" s="230"/>
      <c r="FF892" s="230"/>
      <c r="FG892" s="230"/>
      <c r="FH892" s="230"/>
      <c r="FI892" s="230"/>
      <c r="FJ892" s="230"/>
      <c r="FK892" s="230"/>
      <c r="FL892" s="230"/>
      <c r="FM892" s="230"/>
      <c r="FN892" s="230"/>
      <c r="FO892" s="230"/>
      <c r="FP892" s="230"/>
      <c r="FQ892" s="230"/>
      <c r="FR892" s="230"/>
      <c r="FS892" s="230"/>
      <c r="FT892" s="230"/>
      <c r="FU892" s="230"/>
      <c r="FV892" s="230"/>
      <c r="FW892" s="230"/>
      <c r="FX892" s="230"/>
      <c r="FY892" s="230"/>
      <c r="FZ892" s="230"/>
      <c r="GA892" s="230"/>
      <c r="GB892" s="230"/>
      <c r="GC892" s="230"/>
      <c r="GD892" s="230"/>
      <c r="GE892" s="230"/>
      <c r="GF892" s="230"/>
      <c r="GG892" s="230"/>
      <c r="GH892" s="230"/>
      <c r="GI892" s="230"/>
      <c r="GJ892" s="230"/>
      <c r="GK892" s="230"/>
      <c r="GL892" s="230"/>
      <c r="GM892" s="230"/>
      <c r="GN892" s="230"/>
      <c r="GO892" s="230"/>
      <c r="GP892" s="230"/>
      <c r="GQ892" s="230"/>
      <c r="GR892" s="230"/>
      <c r="GS892" s="230"/>
      <c r="GT892" s="230"/>
      <c r="GU892" s="230"/>
      <c r="GV892" s="230"/>
      <c r="GW892" s="230"/>
      <c r="GX892" s="230"/>
      <c r="GY892" s="230"/>
      <c r="GZ892" s="230"/>
      <c r="HA892" s="230"/>
      <c r="HB892" s="230"/>
      <c r="HC892" s="230"/>
      <c r="HD892" s="230"/>
      <c r="HE892" s="230"/>
      <c r="HF892" s="230"/>
      <c r="HG892" s="230"/>
      <c r="HH892" s="230"/>
      <c r="HI892" s="230"/>
      <c r="HJ892" s="230"/>
      <c r="HK892" s="230"/>
      <c r="HL892" s="230"/>
      <c r="HM892" s="230"/>
      <c r="HN892" s="230"/>
      <c r="HO892" s="230"/>
      <c r="HP892" s="230"/>
      <c r="HQ892" s="206"/>
      <c r="HR892" s="206"/>
      <c r="HS892" s="206"/>
      <c r="HT892" s="206"/>
      <c r="HU892" s="206"/>
      <c r="HV892" s="206"/>
      <c r="HW892" s="206"/>
      <c r="HX892" s="206"/>
      <c r="HY892" s="206"/>
      <c r="HZ892" s="206"/>
      <c r="IA892" s="206"/>
      <c r="IB892" s="206"/>
      <c r="IC892" s="127"/>
      <c r="ID892" s="127"/>
      <c r="IE892" s="127"/>
      <c r="IF892" s="127"/>
      <c r="IG892" s="127"/>
      <c r="IH892" s="127"/>
    </row>
    <row r="893" spans="1:242" ht="12.75" customHeight="1" x14ac:dyDescent="0.2">
      <c r="A893" s="206"/>
      <c r="B893" s="206"/>
      <c r="C893" s="206"/>
      <c r="D893" s="206"/>
      <c r="E893" s="206"/>
      <c r="F893" s="198"/>
      <c r="G893" s="198"/>
      <c r="H893" s="198"/>
      <c r="I893" s="209"/>
      <c r="J893" s="209"/>
      <c r="K893" s="187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31"/>
      <c r="Y893" s="230"/>
      <c r="Z893" s="230"/>
      <c r="AA893" s="230"/>
      <c r="AB893" s="230"/>
      <c r="AC893" s="230"/>
      <c r="AD893" s="230"/>
      <c r="AE893" s="230"/>
      <c r="AF893" s="230"/>
      <c r="AG893" s="230"/>
      <c r="AH893" s="230"/>
      <c r="AI893" s="230"/>
      <c r="AJ893" s="230"/>
      <c r="AK893" s="230"/>
      <c r="AL893" s="230"/>
      <c r="AM893" s="230"/>
      <c r="AN893" s="230"/>
      <c r="AO893" s="230"/>
      <c r="AP893" s="230"/>
      <c r="AQ893" s="230"/>
      <c r="AR893" s="230"/>
      <c r="AS893" s="230"/>
      <c r="AT893" s="230"/>
      <c r="AU893" s="230"/>
      <c r="AV893" s="230"/>
      <c r="AW893" s="230"/>
      <c r="AX893" s="230"/>
      <c r="AY893" s="230"/>
      <c r="AZ893" s="230"/>
      <c r="BA893" s="230"/>
      <c r="BB893" s="230"/>
      <c r="BC893" s="230"/>
      <c r="BD893" s="230"/>
      <c r="BE893" s="230"/>
      <c r="BF893" s="230"/>
      <c r="BG893" s="230"/>
      <c r="BH893" s="230"/>
      <c r="BI893" s="230"/>
      <c r="BJ893" s="230"/>
      <c r="BK893" s="230"/>
      <c r="BL893" s="230"/>
      <c r="BM893" s="230"/>
      <c r="BN893" s="230"/>
      <c r="BO893" s="230"/>
      <c r="BP893" s="230"/>
      <c r="BQ893" s="230"/>
      <c r="BR893" s="230"/>
      <c r="BS893" s="230"/>
      <c r="BT893" s="230"/>
      <c r="BU893" s="230"/>
      <c r="BV893" s="230"/>
      <c r="BW893" s="230"/>
      <c r="BX893" s="230"/>
      <c r="BY893" s="230"/>
      <c r="BZ893" s="230"/>
      <c r="CA893" s="230"/>
      <c r="CB893" s="230"/>
      <c r="CC893" s="230"/>
      <c r="CD893" s="230"/>
      <c r="CE893" s="230"/>
      <c r="CF893" s="230"/>
      <c r="CG893" s="230"/>
      <c r="CH893" s="230"/>
      <c r="CI893" s="230"/>
      <c r="CJ893" s="230"/>
      <c r="CK893" s="230"/>
      <c r="CL893" s="230"/>
      <c r="CM893" s="230"/>
      <c r="CN893" s="230"/>
      <c r="CO893" s="230"/>
      <c r="CP893" s="230"/>
      <c r="CQ893" s="230"/>
      <c r="CR893" s="230"/>
      <c r="CS893" s="230"/>
      <c r="CT893" s="230"/>
      <c r="CU893" s="230"/>
      <c r="CV893" s="230"/>
      <c r="CW893" s="230"/>
      <c r="CX893" s="230"/>
      <c r="CY893" s="230"/>
      <c r="CZ893" s="230"/>
      <c r="DA893" s="230"/>
      <c r="DB893" s="230"/>
      <c r="DC893" s="230"/>
      <c r="DD893" s="230"/>
      <c r="DE893" s="230"/>
      <c r="DF893" s="230"/>
      <c r="DG893" s="230"/>
      <c r="DH893" s="230"/>
      <c r="DI893" s="230"/>
      <c r="DJ893" s="230"/>
      <c r="DK893" s="230"/>
      <c r="DL893" s="230"/>
      <c r="DM893" s="230"/>
      <c r="DN893" s="230"/>
      <c r="DO893" s="230"/>
      <c r="DP893" s="230"/>
      <c r="DQ893" s="230"/>
      <c r="DR893" s="230"/>
      <c r="DS893" s="230"/>
      <c r="DT893" s="230"/>
      <c r="DU893" s="230"/>
      <c r="DV893" s="230"/>
      <c r="DW893" s="230"/>
      <c r="DX893" s="230"/>
      <c r="DY893" s="230"/>
      <c r="DZ893" s="230"/>
      <c r="EA893" s="230"/>
      <c r="EB893" s="230"/>
      <c r="EC893" s="230"/>
      <c r="ED893" s="230"/>
      <c r="EE893" s="230"/>
      <c r="EF893" s="230"/>
      <c r="EG893" s="230"/>
      <c r="EH893" s="230"/>
      <c r="EI893" s="230"/>
      <c r="EJ893" s="230"/>
      <c r="EK893" s="230"/>
      <c r="EL893" s="230"/>
      <c r="EM893" s="230"/>
      <c r="EN893" s="230"/>
      <c r="EO893" s="230"/>
      <c r="EP893" s="230"/>
      <c r="EQ893" s="230"/>
      <c r="ER893" s="230"/>
      <c r="ES893" s="230"/>
      <c r="ET893" s="230"/>
      <c r="EU893" s="230"/>
      <c r="EV893" s="230"/>
      <c r="EW893" s="230"/>
      <c r="EX893" s="230"/>
      <c r="EY893" s="230"/>
      <c r="EZ893" s="230"/>
      <c r="FA893" s="230"/>
      <c r="FB893" s="230"/>
      <c r="FC893" s="230"/>
      <c r="FD893" s="230"/>
      <c r="FE893" s="230"/>
      <c r="FF893" s="230"/>
      <c r="FG893" s="230"/>
      <c r="FH893" s="230"/>
      <c r="FI893" s="230"/>
      <c r="FJ893" s="230"/>
      <c r="FK893" s="230"/>
      <c r="FL893" s="230"/>
      <c r="FM893" s="230"/>
      <c r="FN893" s="230"/>
      <c r="FO893" s="230"/>
      <c r="FP893" s="230"/>
      <c r="FQ893" s="230"/>
      <c r="FR893" s="230"/>
      <c r="FS893" s="230"/>
      <c r="FT893" s="230"/>
      <c r="FU893" s="230"/>
      <c r="FV893" s="230"/>
      <c r="FW893" s="230"/>
      <c r="FX893" s="230"/>
      <c r="FY893" s="230"/>
      <c r="FZ893" s="230"/>
      <c r="GA893" s="230"/>
      <c r="GB893" s="230"/>
      <c r="GC893" s="230"/>
      <c r="GD893" s="230"/>
      <c r="GE893" s="230"/>
      <c r="GF893" s="230"/>
      <c r="GG893" s="230"/>
      <c r="GH893" s="230"/>
      <c r="GI893" s="230"/>
      <c r="GJ893" s="230"/>
      <c r="GK893" s="230"/>
      <c r="GL893" s="230"/>
      <c r="GM893" s="230"/>
      <c r="GN893" s="230"/>
      <c r="GO893" s="230"/>
      <c r="GP893" s="230"/>
      <c r="GQ893" s="230"/>
      <c r="GR893" s="230"/>
      <c r="GS893" s="230"/>
      <c r="GT893" s="230"/>
      <c r="GU893" s="230"/>
      <c r="GV893" s="230"/>
      <c r="GW893" s="230"/>
      <c r="GX893" s="230"/>
      <c r="GY893" s="230"/>
      <c r="GZ893" s="230"/>
      <c r="HA893" s="230"/>
      <c r="HB893" s="230"/>
      <c r="HC893" s="230"/>
      <c r="HD893" s="230"/>
      <c r="HE893" s="230"/>
      <c r="HF893" s="230"/>
      <c r="HG893" s="230"/>
      <c r="HH893" s="230"/>
      <c r="HI893" s="230"/>
      <c r="HJ893" s="230"/>
      <c r="HK893" s="230"/>
      <c r="HL893" s="230"/>
      <c r="HM893" s="230"/>
      <c r="HN893" s="230"/>
      <c r="HO893" s="230"/>
      <c r="HP893" s="230"/>
      <c r="HQ893" s="206"/>
      <c r="HR893" s="206"/>
      <c r="HS893" s="206"/>
      <c r="HT893" s="206"/>
      <c r="HU893" s="206"/>
      <c r="HV893" s="206"/>
      <c r="HW893" s="206"/>
      <c r="HX893" s="206"/>
      <c r="HY893" s="206"/>
      <c r="HZ893" s="206"/>
      <c r="IA893" s="206"/>
      <c r="IB893" s="206"/>
      <c r="IC893" s="127"/>
      <c r="ID893" s="127"/>
      <c r="IE893" s="127"/>
      <c r="IF893" s="127"/>
      <c r="IG893" s="127"/>
      <c r="IH893" s="127"/>
    </row>
    <row r="894" spans="1:242" ht="12.75" customHeight="1" x14ac:dyDescent="0.2">
      <c r="A894" s="206"/>
      <c r="B894" s="206"/>
      <c r="C894" s="206"/>
      <c r="D894" s="206"/>
      <c r="E894" s="206"/>
      <c r="F894" s="198"/>
      <c r="G894" s="198"/>
      <c r="H894" s="198"/>
      <c r="I894" s="209"/>
      <c r="J894" s="209"/>
      <c r="K894" s="187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31"/>
      <c r="Y894" s="230"/>
      <c r="Z894" s="230"/>
      <c r="AA894" s="230"/>
      <c r="AB894" s="230"/>
      <c r="AC894" s="230"/>
      <c r="AD894" s="230"/>
      <c r="AE894" s="230"/>
      <c r="AF894" s="230"/>
      <c r="AG894" s="230"/>
      <c r="AH894" s="230"/>
      <c r="AI894" s="230"/>
      <c r="AJ894" s="230"/>
      <c r="AK894" s="230"/>
      <c r="AL894" s="230"/>
      <c r="AM894" s="230"/>
      <c r="AN894" s="230"/>
      <c r="AO894" s="230"/>
      <c r="AP894" s="230"/>
      <c r="AQ894" s="230"/>
      <c r="AR894" s="230"/>
      <c r="AS894" s="230"/>
      <c r="AT894" s="230"/>
      <c r="AU894" s="230"/>
      <c r="AV894" s="230"/>
      <c r="AW894" s="230"/>
      <c r="AX894" s="230"/>
      <c r="AY894" s="230"/>
      <c r="AZ894" s="230"/>
      <c r="BA894" s="230"/>
      <c r="BB894" s="230"/>
      <c r="BC894" s="230"/>
      <c r="BD894" s="230"/>
      <c r="BE894" s="230"/>
      <c r="BF894" s="230"/>
      <c r="BG894" s="230"/>
      <c r="BH894" s="230"/>
      <c r="BI894" s="230"/>
      <c r="BJ894" s="230"/>
      <c r="BK894" s="230"/>
      <c r="BL894" s="230"/>
      <c r="BM894" s="230"/>
      <c r="BN894" s="230"/>
      <c r="BO894" s="230"/>
      <c r="BP894" s="230"/>
      <c r="BQ894" s="230"/>
      <c r="BR894" s="230"/>
      <c r="BS894" s="230"/>
      <c r="BT894" s="230"/>
      <c r="BU894" s="230"/>
      <c r="BV894" s="230"/>
      <c r="BW894" s="230"/>
      <c r="BX894" s="230"/>
      <c r="BY894" s="230"/>
      <c r="BZ894" s="230"/>
      <c r="CA894" s="230"/>
      <c r="CB894" s="230"/>
      <c r="CC894" s="230"/>
      <c r="CD894" s="230"/>
      <c r="CE894" s="230"/>
      <c r="CF894" s="230"/>
      <c r="CG894" s="230"/>
      <c r="CH894" s="230"/>
      <c r="CI894" s="230"/>
      <c r="CJ894" s="230"/>
      <c r="CK894" s="230"/>
      <c r="CL894" s="230"/>
      <c r="CM894" s="230"/>
      <c r="CN894" s="230"/>
      <c r="CO894" s="230"/>
      <c r="CP894" s="230"/>
      <c r="CQ894" s="230"/>
      <c r="CR894" s="230"/>
      <c r="CS894" s="230"/>
      <c r="CT894" s="230"/>
      <c r="CU894" s="230"/>
      <c r="CV894" s="230"/>
      <c r="CW894" s="230"/>
      <c r="CX894" s="230"/>
      <c r="CY894" s="230"/>
      <c r="CZ894" s="230"/>
      <c r="DA894" s="230"/>
      <c r="DB894" s="230"/>
      <c r="DC894" s="230"/>
      <c r="DD894" s="230"/>
      <c r="DE894" s="230"/>
      <c r="DF894" s="230"/>
      <c r="DG894" s="230"/>
      <c r="DH894" s="230"/>
      <c r="DI894" s="230"/>
      <c r="DJ894" s="230"/>
      <c r="DK894" s="230"/>
      <c r="DL894" s="230"/>
      <c r="DM894" s="230"/>
      <c r="DN894" s="230"/>
      <c r="DO894" s="230"/>
      <c r="DP894" s="230"/>
      <c r="DQ894" s="230"/>
      <c r="DR894" s="230"/>
      <c r="DS894" s="230"/>
      <c r="DT894" s="230"/>
      <c r="DU894" s="230"/>
      <c r="DV894" s="230"/>
      <c r="DW894" s="230"/>
      <c r="DX894" s="230"/>
      <c r="DY894" s="230"/>
      <c r="DZ894" s="230"/>
      <c r="EA894" s="230"/>
      <c r="EB894" s="230"/>
      <c r="EC894" s="230"/>
      <c r="ED894" s="230"/>
      <c r="EE894" s="230"/>
      <c r="EF894" s="230"/>
      <c r="EG894" s="230"/>
      <c r="EH894" s="230"/>
      <c r="EI894" s="230"/>
      <c r="EJ894" s="230"/>
      <c r="EK894" s="230"/>
      <c r="EL894" s="230"/>
      <c r="EM894" s="230"/>
      <c r="EN894" s="230"/>
      <c r="EO894" s="230"/>
      <c r="EP894" s="230"/>
      <c r="EQ894" s="230"/>
      <c r="ER894" s="230"/>
      <c r="ES894" s="230"/>
      <c r="ET894" s="230"/>
      <c r="EU894" s="230"/>
      <c r="EV894" s="230"/>
      <c r="EW894" s="230"/>
      <c r="EX894" s="230"/>
      <c r="EY894" s="230"/>
      <c r="EZ894" s="230"/>
      <c r="FA894" s="230"/>
      <c r="FB894" s="230"/>
      <c r="FC894" s="230"/>
      <c r="FD894" s="230"/>
      <c r="FE894" s="230"/>
      <c r="FF894" s="230"/>
      <c r="FG894" s="230"/>
      <c r="FH894" s="230"/>
      <c r="FI894" s="230"/>
      <c r="FJ894" s="230"/>
      <c r="FK894" s="230"/>
      <c r="FL894" s="230"/>
      <c r="FM894" s="230"/>
      <c r="FN894" s="230"/>
      <c r="FO894" s="230"/>
      <c r="FP894" s="230"/>
      <c r="FQ894" s="230"/>
      <c r="FR894" s="230"/>
      <c r="FS894" s="230"/>
      <c r="FT894" s="230"/>
      <c r="FU894" s="230"/>
      <c r="FV894" s="230"/>
      <c r="FW894" s="230"/>
      <c r="FX894" s="230"/>
      <c r="FY894" s="230"/>
      <c r="FZ894" s="230"/>
      <c r="GA894" s="230"/>
      <c r="GB894" s="230"/>
      <c r="GC894" s="230"/>
      <c r="GD894" s="230"/>
      <c r="GE894" s="230"/>
      <c r="GF894" s="230"/>
      <c r="GG894" s="230"/>
      <c r="GH894" s="230"/>
      <c r="GI894" s="230"/>
      <c r="GJ894" s="230"/>
      <c r="GK894" s="230"/>
      <c r="GL894" s="230"/>
      <c r="GM894" s="230"/>
      <c r="GN894" s="230"/>
      <c r="GO894" s="230"/>
      <c r="GP894" s="230"/>
      <c r="GQ894" s="230"/>
      <c r="GR894" s="230"/>
      <c r="GS894" s="230"/>
      <c r="GT894" s="230"/>
      <c r="GU894" s="230"/>
      <c r="GV894" s="230"/>
      <c r="GW894" s="230"/>
      <c r="GX894" s="230"/>
      <c r="GY894" s="230"/>
      <c r="GZ894" s="230"/>
      <c r="HA894" s="230"/>
      <c r="HB894" s="230"/>
      <c r="HC894" s="230"/>
      <c r="HD894" s="230"/>
      <c r="HE894" s="230"/>
      <c r="HF894" s="230"/>
      <c r="HG894" s="230"/>
      <c r="HH894" s="230"/>
      <c r="HI894" s="230"/>
      <c r="HJ894" s="230"/>
      <c r="HK894" s="230"/>
      <c r="HL894" s="230"/>
      <c r="HM894" s="230"/>
      <c r="HN894" s="230"/>
      <c r="HO894" s="230"/>
      <c r="HP894" s="230"/>
      <c r="HQ894" s="206"/>
      <c r="HR894" s="206"/>
      <c r="HS894" s="206"/>
      <c r="HT894" s="206"/>
      <c r="HU894" s="206"/>
      <c r="HV894" s="206"/>
      <c r="HW894" s="206"/>
      <c r="HX894" s="206"/>
      <c r="HY894" s="206"/>
      <c r="HZ894" s="206"/>
      <c r="IA894" s="206"/>
      <c r="IB894" s="206"/>
      <c r="IC894" s="127"/>
      <c r="ID894" s="127"/>
      <c r="IE894" s="127"/>
      <c r="IF894" s="127"/>
      <c r="IG894" s="127"/>
      <c r="IH894" s="127"/>
    </row>
    <row r="895" spans="1:242" ht="12.75" customHeight="1" x14ac:dyDescent="0.2">
      <c r="A895" s="206"/>
      <c r="B895" s="206"/>
      <c r="C895" s="206"/>
      <c r="D895" s="206"/>
      <c r="E895" s="206"/>
      <c r="F895" s="198"/>
      <c r="G895" s="198"/>
      <c r="H895" s="198"/>
      <c r="I895" s="209"/>
      <c r="J895" s="209"/>
      <c r="K895" s="187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31"/>
      <c r="Y895" s="230"/>
      <c r="Z895" s="230"/>
      <c r="AA895" s="230"/>
      <c r="AB895" s="230"/>
      <c r="AC895" s="230"/>
      <c r="AD895" s="230"/>
      <c r="AE895" s="230"/>
      <c r="AF895" s="230"/>
      <c r="AG895" s="230"/>
      <c r="AH895" s="230"/>
      <c r="AI895" s="230"/>
      <c r="AJ895" s="230"/>
      <c r="AK895" s="230"/>
      <c r="AL895" s="230"/>
      <c r="AM895" s="230"/>
      <c r="AN895" s="230"/>
      <c r="AO895" s="230"/>
      <c r="AP895" s="230"/>
      <c r="AQ895" s="230"/>
      <c r="AR895" s="230"/>
      <c r="AS895" s="230"/>
      <c r="AT895" s="230"/>
      <c r="AU895" s="230"/>
      <c r="AV895" s="230"/>
      <c r="AW895" s="230"/>
      <c r="AX895" s="230"/>
      <c r="AY895" s="230"/>
      <c r="AZ895" s="230"/>
      <c r="BA895" s="230"/>
      <c r="BB895" s="230"/>
      <c r="BC895" s="230"/>
      <c r="BD895" s="230"/>
      <c r="BE895" s="230"/>
      <c r="BF895" s="230"/>
      <c r="BG895" s="230"/>
      <c r="BH895" s="230"/>
      <c r="BI895" s="230"/>
      <c r="BJ895" s="230"/>
      <c r="BK895" s="230"/>
      <c r="BL895" s="230"/>
      <c r="BM895" s="230"/>
      <c r="BN895" s="230"/>
      <c r="BO895" s="230"/>
      <c r="BP895" s="230"/>
      <c r="BQ895" s="230"/>
      <c r="BR895" s="230"/>
      <c r="BS895" s="230"/>
      <c r="BT895" s="230"/>
      <c r="BU895" s="230"/>
      <c r="BV895" s="230"/>
      <c r="BW895" s="230"/>
      <c r="BX895" s="230"/>
      <c r="BY895" s="230"/>
      <c r="BZ895" s="230"/>
      <c r="CA895" s="230"/>
      <c r="CB895" s="230"/>
      <c r="CC895" s="230"/>
      <c r="CD895" s="230"/>
      <c r="CE895" s="230"/>
      <c r="CF895" s="230"/>
      <c r="CG895" s="230"/>
      <c r="CH895" s="230"/>
      <c r="CI895" s="230"/>
      <c r="CJ895" s="230"/>
      <c r="CK895" s="230"/>
      <c r="CL895" s="230"/>
      <c r="CM895" s="230"/>
      <c r="CN895" s="230"/>
      <c r="CO895" s="230"/>
      <c r="CP895" s="230"/>
      <c r="CQ895" s="230"/>
      <c r="CR895" s="230"/>
      <c r="CS895" s="230"/>
      <c r="CT895" s="230"/>
      <c r="CU895" s="230"/>
      <c r="CV895" s="230"/>
      <c r="CW895" s="230"/>
      <c r="CX895" s="230"/>
      <c r="CY895" s="230"/>
      <c r="CZ895" s="230"/>
      <c r="DA895" s="230"/>
      <c r="DB895" s="230"/>
      <c r="DC895" s="230"/>
      <c r="DD895" s="230"/>
      <c r="DE895" s="230"/>
      <c r="DF895" s="230"/>
      <c r="DG895" s="230"/>
      <c r="DH895" s="230"/>
      <c r="DI895" s="230"/>
      <c r="DJ895" s="230"/>
      <c r="DK895" s="230"/>
      <c r="DL895" s="230"/>
      <c r="DM895" s="230"/>
      <c r="DN895" s="230"/>
      <c r="DO895" s="230"/>
      <c r="DP895" s="230"/>
      <c r="DQ895" s="230"/>
      <c r="DR895" s="230"/>
      <c r="DS895" s="230"/>
      <c r="DT895" s="230"/>
      <c r="DU895" s="230"/>
      <c r="DV895" s="230"/>
      <c r="DW895" s="230"/>
      <c r="DX895" s="230"/>
      <c r="DY895" s="230"/>
      <c r="DZ895" s="230"/>
      <c r="EA895" s="230"/>
      <c r="EB895" s="230"/>
      <c r="EC895" s="230"/>
      <c r="ED895" s="230"/>
      <c r="EE895" s="230"/>
      <c r="EF895" s="230"/>
      <c r="EG895" s="230"/>
      <c r="EH895" s="230"/>
      <c r="EI895" s="230"/>
      <c r="EJ895" s="230"/>
      <c r="EK895" s="230"/>
      <c r="EL895" s="230"/>
      <c r="EM895" s="230"/>
      <c r="EN895" s="230"/>
      <c r="EO895" s="230"/>
      <c r="EP895" s="230"/>
      <c r="EQ895" s="230"/>
      <c r="ER895" s="230"/>
      <c r="ES895" s="230"/>
      <c r="ET895" s="230"/>
      <c r="EU895" s="230"/>
      <c r="EV895" s="230"/>
      <c r="EW895" s="230"/>
      <c r="EX895" s="230"/>
      <c r="EY895" s="230"/>
      <c r="EZ895" s="230"/>
      <c r="FA895" s="230"/>
      <c r="FB895" s="230"/>
      <c r="FC895" s="230"/>
      <c r="FD895" s="230"/>
      <c r="FE895" s="230"/>
      <c r="FF895" s="230"/>
      <c r="FG895" s="230"/>
      <c r="FH895" s="230"/>
      <c r="FI895" s="230"/>
      <c r="FJ895" s="230"/>
      <c r="FK895" s="230"/>
      <c r="FL895" s="230"/>
      <c r="FM895" s="230"/>
      <c r="FN895" s="230"/>
      <c r="FO895" s="230"/>
      <c r="FP895" s="230"/>
      <c r="FQ895" s="230"/>
      <c r="FR895" s="230"/>
      <c r="FS895" s="230"/>
      <c r="FT895" s="230"/>
      <c r="FU895" s="230"/>
      <c r="FV895" s="230"/>
      <c r="FW895" s="230"/>
      <c r="FX895" s="230"/>
      <c r="FY895" s="230"/>
      <c r="FZ895" s="230"/>
      <c r="GA895" s="230"/>
      <c r="GB895" s="230"/>
      <c r="GC895" s="230"/>
      <c r="GD895" s="230"/>
      <c r="GE895" s="230"/>
      <c r="GF895" s="230"/>
      <c r="GG895" s="230"/>
      <c r="GH895" s="230"/>
      <c r="GI895" s="230"/>
      <c r="GJ895" s="230"/>
      <c r="GK895" s="230"/>
      <c r="GL895" s="230"/>
      <c r="GM895" s="230"/>
      <c r="GN895" s="230"/>
      <c r="GO895" s="230"/>
      <c r="GP895" s="230"/>
      <c r="GQ895" s="230"/>
      <c r="GR895" s="230"/>
      <c r="GS895" s="230"/>
      <c r="GT895" s="230"/>
      <c r="GU895" s="230"/>
      <c r="GV895" s="230"/>
      <c r="GW895" s="230"/>
      <c r="GX895" s="230"/>
      <c r="GY895" s="230"/>
      <c r="GZ895" s="230"/>
      <c r="HA895" s="230"/>
      <c r="HB895" s="230"/>
      <c r="HC895" s="230"/>
      <c r="HD895" s="230"/>
      <c r="HE895" s="230"/>
      <c r="HF895" s="230"/>
      <c r="HG895" s="230"/>
      <c r="HH895" s="230"/>
      <c r="HI895" s="230"/>
      <c r="HJ895" s="230"/>
      <c r="HK895" s="230"/>
      <c r="HL895" s="230"/>
      <c r="HM895" s="230"/>
      <c r="HN895" s="230"/>
      <c r="HO895" s="230"/>
      <c r="HP895" s="230"/>
      <c r="HQ895" s="206"/>
      <c r="HR895" s="206"/>
      <c r="HS895" s="206"/>
      <c r="HT895" s="206"/>
      <c r="HU895" s="206"/>
      <c r="HV895" s="206"/>
      <c r="HW895" s="206"/>
      <c r="HX895" s="206"/>
      <c r="HY895" s="206"/>
      <c r="HZ895" s="206"/>
      <c r="IA895" s="206"/>
      <c r="IB895" s="206"/>
      <c r="IC895" s="127"/>
      <c r="ID895" s="127"/>
      <c r="IE895" s="127"/>
      <c r="IF895" s="127"/>
      <c r="IG895" s="127"/>
      <c r="IH895" s="127"/>
    </row>
    <row r="896" spans="1:242" ht="12.75" customHeight="1" x14ac:dyDescent="0.2">
      <c r="A896" s="206"/>
      <c r="B896" s="206"/>
      <c r="C896" s="206"/>
      <c r="D896" s="206"/>
      <c r="E896" s="206"/>
      <c r="F896" s="198"/>
      <c r="G896" s="198"/>
      <c r="H896" s="198"/>
      <c r="I896" s="209"/>
      <c r="J896" s="209"/>
      <c r="K896" s="187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31"/>
      <c r="Y896" s="230"/>
      <c r="Z896" s="230"/>
      <c r="AA896" s="230"/>
      <c r="AB896" s="230"/>
      <c r="AC896" s="230"/>
      <c r="AD896" s="230"/>
      <c r="AE896" s="230"/>
      <c r="AF896" s="230"/>
      <c r="AG896" s="230"/>
      <c r="AH896" s="230"/>
      <c r="AI896" s="230"/>
      <c r="AJ896" s="230"/>
      <c r="AK896" s="230"/>
      <c r="AL896" s="230"/>
      <c r="AM896" s="230"/>
      <c r="AN896" s="230"/>
      <c r="AO896" s="230"/>
      <c r="AP896" s="230"/>
      <c r="AQ896" s="230"/>
      <c r="AR896" s="230"/>
      <c r="AS896" s="230"/>
      <c r="AT896" s="230"/>
      <c r="AU896" s="230"/>
      <c r="AV896" s="230"/>
      <c r="AW896" s="230"/>
      <c r="AX896" s="230"/>
      <c r="AY896" s="230"/>
      <c r="AZ896" s="230"/>
      <c r="BA896" s="230"/>
      <c r="BB896" s="230"/>
      <c r="BC896" s="230"/>
      <c r="BD896" s="230"/>
      <c r="BE896" s="230"/>
      <c r="BF896" s="230"/>
      <c r="BG896" s="230"/>
      <c r="BH896" s="230"/>
      <c r="BI896" s="230"/>
      <c r="BJ896" s="230"/>
      <c r="BK896" s="230"/>
      <c r="BL896" s="230"/>
      <c r="BM896" s="230"/>
      <c r="BN896" s="230"/>
      <c r="BO896" s="230"/>
      <c r="BP896" s="230"/>
      <c r="BQ896" s="230"/>
      <c r="BR896" s="230"/>
      <c r="BS896" s="230"/>
      <c r="BT896" s="230"/>
      <c r="BU896" s="230"/>
      <c r="BV896" s="230"/>
      <c r="BW896" s="230"/>
      <c r="BX896" s="230"/>
      <c r="BY896" s="230"/>
      <c r="BZ896" s="230"/>
      <c r="CA896" s="230"/>
      <c r="CB896" s="230"/>
      <c r="CC896" s="230"/>
      <c r="CD896" s="230"/>
      <c r="CE896" s="230"/>
      <c r="CF896" s="230"/>
      <c r="CG896" s="230"/>
      <c r="CH896" s="230"/>
      <c r="CI896" s="230"/>
      <c r="CJ896" s="230"/>
      <c r="CK896" s="230"/>
      <c r="CL896" s="230"/>
      <c r="CM896" s="230"/>
      <c r="CN896" s="230"/>
      <c r="CO896" s="230"/>
      <c r="CP896" s="230"/>
      <c r="CQ896" s="230"/>
      <c r="CR896" s="230"/>
      <c r="CS896" s="230"/>
      <c r="CT896" s="230"/>
      <c r="CU896" s="230"/>
      <c r="CV896" s="230"/>
      <c r="CW896" s="230"/>
      <c r="CX896" s="230"/>
      <c r="CY896" s="230"/>
      <c r="CZ896" s="230"/>
      <c r="DA896" s="230"/>
      <c r="DB896" s="230"/>
      <c r="DC896" s="230"/>
      <c r="DD896" s="230"/>
      <c r="DE896" s="230"/>
      <c r="DF896" s="230"/>
      <c r="DG896" s="230"/>
      <c r="DH896" s="230"/>
      <c r="DI896" s="230"/>
      <c r="DJ896" s="230"/>
      <c r="DK896" s="230"/>
      <c r="DL896" s="230"/>
      <c r="DM896" s="230"/>
      <c r="DN896" s="230"/>
      <c r="DO896" s="230"/>
      <c r="DP896" s="230"/>
      <c r="DQ896" s="230"/>
      <c r="DR896" s="230"/>
      <c r="DS896" s="230"/>
      <c r="DT896" s="230"/>
      <c r="DU896" s="230"/>
      <c r="DV896" s="230"/>
      <c r="DW896" s="230"/>
      <c r="DX896" s="230"/>
      <c r="DY896" s="230"/>
      <c r="DZ896" s="230"/>
      <c r="EA896" s="230"/>
      <c r="EB896" s="230"/>
      <c r="EC896" s="230"/>
      <c r="ED896" s="230"/>
      <c r="EE896" s="230"/>
      <c r="EF896" s="230"/>
      <c r="EG896" s="230"/>
      <c r="EH896" s="230"/>
      <c r="EI896" s="230"/>
      <c r="EJ896" s="230"/>
      <c r="EK896" s="230"/>
      <c r="EL896" s="230"/>
      <c r="EM896" s="230"/>
      <c r="EN896" s="230"/>
      <c r="EO896" s="230"/>
      <c r="EP896" s="230"/>
      <c r="EQ896" s="230"/>
      <c r="ER896" s="230"/>
      <c r="ES896" s="230"/>
      <c r="ET896" s="230"/>
      <c r="EU896" s="230"/>
      <c r="EV896" s="230"/>
      <c r="EW896" s="230"/>
      <c r="EX896" s="230"/>
      <c r="EY896" s="230"/>
      <c r="EZ896" s="230"/>
      <c r="FA896" s="230"/>
      <c r="FB896" s="230"/>
      <c r="FC896" s="230"/>
      <c r="FD896" s="230"/>
      <c r="FE896" s="230"/>
      <c r="FF896" s="230"/>
      <c r="FG896" s="230"/>
      <c r="FH896" s="230"/>
      <c r="FI896" s="230"/>
      <c r="FJ896" s="230"/>
      <c r="FK896" s="230"/>
      <c r="FL896" s="230"/>
      <c r="FM896" s="230"/>
      <c r="FN896" s="230"/>
      <c r="FO896" s="230"/>
      <c r="FP896" s="230"/>
      <c r="FQ896" s="230"/>
      <c r="FR896" s="230"/>
      <c r="FS896" s="230"/>
      <c r="FT896" s="230"/>
      <c r="FU896" s="230"/>
      <c r="FV896" s="230"/>
      <c r="FW896" s="230"/>
      <c r="FX896" s="230"/>
      <c r="FY896" s="230"/>
      <c r="FZ896" s="230"/>
      <c r="GA896" s="230"/>
      <c r="GB896" s="230"/>
      <c r="GC896" s="230"/>
      <c r="GD896" s="230"/>
      <c r="GE896" s="230"/>
      <c r="GF896" s="230"/>
      <c r="GG896" s="230"/>
      <c r="GH896" s="230"/>
      <c r="GI896" s="230"/>
      <c r="GJ896" s="230"/>
      <c r="GK896" s="230"/>
      <c r="GL896" s="230"/>
      <c r="GM896" s="230"/>
      <c r="GN896" s="230"/>
      <c r="GO896" s="230"/>
      <c r="GP896" s="230"/>
      <c r="GQ896" s="230"/>
      <c r="GR896" s="230"/>
      <c r="GS896" s="230"/>
      <c r="GT896" s="230"/>
      <c r="GU896" s="230"/>
      <c r="GV896" s="230"/>
      <c r="GW896" s="230"/>
      <c r="GX896" s="230"/>
      <c r="GY896" s="230"/>
      <c r="GZ896" s="230"/>
      <c r="HA896" s="230"/>
      <c r="HB896" s="230"/>
      <c r="HC896" s="230"/>
      <c r="HD896" s="230"/>
      <c r="HE896" s="230"/>
      <c r="HF896" s="230"/>
      <c r="HG896" s="230"/>
      <c r="HH896" s="230"/>
      <c r="HI896" s="230"/>
      <c r="HJ896" s="230"/>
      <c r="HK896" s="230"/>
      <c r="HL896" s="230"/>
      <c r="HM896" s="230"/>
      <c r="HN896" s="230"/>
      <c r="HO896" s="230"/>
      <c r="HP896" s="230"/>
      <c r="HQ896" s="206"/>
      <c r="HR896" s="206"/>
      <c r="HS896" s="206"/>
      <c r="HT896" s="206"/>
      <c r="HU896" s="206"/>
      <c r="HV896" s="206"/>
      <c r="HW896" s="206"/>
      <c r="HX896" s="206"/>
      <c r="HY896" s="206"/>
      <c r="HZ896" s="206"/>
      <c r="IA896" s="206"/>
      <c r="IB896" s="206"/>
      <c r="IC896" s="127"/>
      <c r="ID896" s="127"/>
      <c r="IE896" s="127"/>
      <c r="IF896" s="127"/>
      <c r="IG896" s="127"/>
      <c r="IH896" s="127"/>
    </row>
    <row r="897" spans="1:242" ht="12.75" customHeight="1" x14ac:dyDescent="0.2">
      <c r="A897" s="206"/>
      <c r="B897" s="206"/>
      <c r="C897" s="206"/>
      <c r="D897" s="206"/>
      <c r="E897" s="206"/>
      <c r="F897" s="198"/>
      <c r="G897" s="198"/>
      <c r="H897" s="198"/>
      <c r="I897" s="209"/>
      <c r="J897" s="209"/>
      <c r="K897" s="187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31"/>
      <c r="Y897" s="230"/>
      <c r="Z897" s="230"/>
      <c r="AA897" s="230"/>
      <c r="AB897" s="230"/>
      <c r="AC897" s="230"/>
      <c r="AD897" s="230"/>
      <c r="AE897" s="230"/>
      <c r="AF897" s="230"/>
      <c r="AG897" s="230"/>
      <c r="AH897" s="230"/>
      <c r="AI897" s="230"/>
      <c r="AJ897" s="230"/>
      <c r="AK897" s="230"/>
      <c r="AL897" s="230"/>
      <c r="AM897" s="230"/>
      <c r="AN897" s="230"/>
      <c r="AO897" s="230"/>
      <c r="AP897" s="230"/>
      <c r="AQ897" s="230"/>
      <c r="AR897" s="230"/>
      <c r="AS897" s="230"/>
      <c r="AT897" s="230"/>
      <c r="AU897" s="230"/>
      <c r="AV897" s="230"/>
      <c r="AW897" s="230"/>
      <c r="AX897" s="230"/>
      <c r="AY897" s="230"/>
      <c r="AZ897" s="230"/>
      <c r="BA897" s="230"/>
      <c r="BB897" s="230"/>
      <c r="BC897" s="230"/>
      <c r="BD897" s="230"/>
      <c r="BE897" s="230"/>
      <c r="BF897" s="230"/>
      <c r="BG897" s="230"/>
      <c r="BH897" s="230"/>
      <c r="BI897" s="230"/>
      <c r="BJ897" s="230"/>
      <c r="BK897" s="230"/>
      <c r="BL897" s="230"/>
      <c r="BM897" s="230"/>
      <c r="BN897" s="230"/>
      <c r="BO897" s="230"/>
      <c r="BP897" s="230"/>
      <c r="BQ897" s="230"/>
      <c r="BR897" s="230"/>
      <c r="BS897" s="230"/>
      <c r="BT897" s="230"/>
      <c r="BU897" s="230"/>
      <c r="BV897" s="230"/>
      <c r="BW897" s="230"/>
      <c r="BX897" s="230"/>
      <c r="BY897" s="230"/>
      <c r="BZ897" s="230"/>
      <c r="CA897" s="230"/>
      <c r="CB897" s="230"/>
      <c r="CC897" s="230"/>
      <c r="CD897" s="230"/>
      <c r="CE897" s="230"/>
      <c r="CF897" s="230"/>
      <c r="CG897" s="230"/>
      <c r="CH897" s="230"/>
      <c r="CI897" s="230"/>
      <c r="CJ897" s="230"/>
      <c r="CK897" s="230"/>
      <c r="CL897" s="230"/>
      <c r="CM897" s="230"/>
      <c r="CN897" s="230"/>
      <c r="CO897" s="230"/>
      <c r="CP897" s="230"/>
      <c r="CQ897" s="230"/>
      <c r="CR897" s="230"/>
      <c r="CS897" s="230"/>
      <c r="CT897" s="230"/>
      <c r="CU897" s="230"/>
      <c r="CV897" s="230"/>
      <c r="CW897" s="230"/>
      <c r="CX897" s="230"/>
      <c r="CY897" s="230"/>
      <c r="CZ897" s="230"/>
      <c r="DA897" s="230"/>
      <c r="DB897" s="230"/>
      <c r="DC897" s="230"/>
      <c r="DD897" s="230"/>
      <c r="DE897" s="230"/>
      <c r="DF897" s="230"/>
      <c r="DG897" s="230"/>
      <c r="DH897" s="230"/>
      <c r="DI897" s="230"/>
      <c r="DJ897" s="230"/>
      <c r="DK897" s="230"/>
      <c r="DL897" s="230"/>
      <c r="DM897" s="230"/>
      <c r="DN897" s="230"/>
      <c r="DO897" s="230"/>
      <c r="DP897" s="230"/>
      <c r="DQ897" s="230"/>
      <c r="DR897" s="230"/>
      <c r="DS897" s="230"/>
      <c r="DT897" s="230"/>
      <c r="DU897" s="230"/>
      <c r="DV897" s="230"/>
      <c r="DW897" s="230"/>
      <c r="DX897" s="230"/>
      <c r="DY897" s="230"/>
      <c r="DZ897" s="230"/>
      <c r="EA897" s="230"/>
      <c r="EB897" s="230"/>
      <c r="EC897" s="230"/>
      <c r="ED897" s="230"/>
      <c r="EE897" s="230"/>
      <c r="EF897" s="230"/>
      <c r="EG897" s="230"/>
      <c r="EH897" s="230"/>
      <c r="EI897" s="230"/>
      <c r="EJ897" s="230"/>
      <c r="EK897" s="230"/>
      <c r="EL897" s="230"/>
      <c r="EM897" s="230"/>
      <c r="EN897" s="230"/>
      <c r="EO897" s="230"/>
      <c r="EP897" s="230"/>
      <c r="EQ897" s="230"/>
      <c r="ER897" s="230"/>
      <c r="ES897" s="230"/>
      <c r="ET897" s="230"/>
      <c r="EU897" s="230"/>
      <c r="EV897" s="230"/>
      <c r="EW897" s="230"/>
      <c r="EX897" s="230"/>
      <c r="EY897" s="230"/>
      <c r="EZ897" s="230"/>
      <c r="FA897" s="230"/>
      <c r="FB897" s="230"/>
      <c r="FC897" s="230"/>
      <c r="FD897" s="230"/>
      <c r="FE897" s="230"/>
      <c r="FF897" s="230"/>
      <c r="FG897" s="230"/>
      <c r="FH897" s="230"/>
      <c r="FI897" s="230"/>
      <c r="FJ897" s="230"/>
      <c r="FK897" s="230"/>
      <c r="FL897" s="230"/>
      <c r="FM897" s="230"/>
      <c r="FN897" s="230"/>
      <c r="FO897" s="230"/>
      <c r="FP897" s="230"/>
      <c r="FQ897" s="230"/>
      <c r="FR897" s="230"/>
      <c r="FS897" s="230"/>
      <c r="FT897" s="230"/>
      <c r="FU897" s="230"/>
      <c r="FV897" s="230"/>
      <c r="FW897" s="230"/>
      <c r="FX897" s="230"/>
      <c r="FY897" s="230"/>
      <c r="FZ897" s="230"/>
      <c r="GA897" s="230"/>
      <c r="GB897" s="230"/>
      <c r="GC897" s="230"/>
      <c r="GD897" s="230"/>
      <c r="GE897" s="230"/>
      <c r="GF897" s="230"/>
      <c r="GG897" s="230"/>
      <c r="GH897" s="230"/>
      <c r="GI897" s="230"/>
      <c r="GJ897" s="230"/>
      <c r="GK897" s="230"/>
      <c r="GL897" s="230"/>
      <c r="GM897" s="230"/>
      <c r="GN897" s="230"/>
      <c r="GO897" s="230"/>
      <c r="GP897" s="230"/>
      <c r="GQ897" s="230"/>
      <c r="GR897" s="230"/>
      <c r="GS897" s="230"/>
      <c r="GT897" s="230"/>
      <c r="GU897" s="230"/>
      <c r="GV897" s="230"/>
      <c r="GW897" s="230"/>
      <c r="GX897" s="230"/>
      <c r="GY897" s="230"/>
      <c r="GZ897" s="230"/>
      <c r="HA897" s="230"/>
      <c r="HB897" s="230"/>
      <c r="HC897" s="230"/>
      <c r="HD897" s="230"/>
      <c r="HE897" s="230"/>
      <c r="HF897" s="230"/>
      <c r="HG897" s="230"/>
      <c r="HH897" s="230"/>
      <c r="HI897" s="230"/>
      <c r="HJ897" s="230"/>
      <c r="HK897" s="230"/>
      <c r="HL897" s="230"/>
      <c r="HM897" s="230"/>
      <c r="HN897" s="230"/>
      <c r="HO897" s="230"/>
      <c r="HP897" s="230"/>
      <c r="HQ897" s="206"/>
      <c r="HR897" s="206"/>
      <c r="HS897" s="206"/>
      <c r="HT897" s="206"/>
      <c r="HU897" s="206"/>
      <c r="HV897" s="206"/>
      <c r="HW897" s="206"/>
      <c r="HX897" s="206"/>
      <c r="HY897" s="206"/>
      <c r="HZ897" s="206"/>
      <c r="IA897" s="206"/>
      <c r="IB897" s="206"/>
      <c r="IC897" s="127"/>
      <c r="ID897" s="127"/>
      <c r="IE897" s="127"/>
      <c r="IF897" s="127"/>
      <c r="IG897" s="127"/>
      <c r="IH897" s="127"/>
    </row>
    <row r="898" spans="1:242" ht="12.75" customHeight="1" x14ac:dyDescent="0.2">
      <c r="A898" s="206"/>
      <c r="B898" s="206"/>
      <c r="C898" s="206"/>
      <c r="D898" s="206"/>
      <c r="E898" s="206"/>
      <c r="F898" s="198"/>
      <c r="G898" s="198"/>
      <c r="H898" s="198"/>
      <c r="I898" s="209"/>
      <c r="J898" s="209"/>
      <c r="K898" s="187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31"/>
      <c r="Y898" s="230"/>
      <c r="Z898" s="230"/>
      <c r="AA898" s="230"/>
      <c r="AB898" s="230"/>
      <c r="AC898" s="230"/>
      <c r="AD898" s="230"/>
      <c r="AE898" s="230"/>
      <c r="AF898" s="230"/>
      <c r="AG898" s="230"/>
      <c r="AH898" s="230"/>
      <c r="AI898" s="230"/>
      <c r="AJ898" s="230"/>
      <c r="AK898" s="230"/>
      <c r="AL898" s="230"/>
      <c r="AM898" s="230"/>
      <c r="AN898" s="230"/>
      <c r="AO898" s="230"/>
      <c r="AP898" s="230"/>
      <c r="AQ898" s="230"/>
      <c r="AR898" s="230"/>
      <c r="AS898" s="230"/>
      <c r="AT898" s="230"/>
      <c r="AU898" s="230"/>
      <c r="AV898" s="230"/>
      <c r="AW898" s="230"/>
      <c r="AX898" s="230"/>
      <c r="AY898" s="230"/>
      <c r="AZ898" s="230"/>
      <c r="BA898" s="230"/>
      <c r="BB898" s="230"/>
      <c r="BC898" s="230"/>
      <c r="BD898" s="230"/>
      <c r="BE898" s="230"/>
      <c r="BF898" s="230"/>
      <c r="BG898" s="230"/>
      <c r="BH898" s="230"/>
      <c r="BI898" s="230"/>
      <c r="BJ898" s="230"/>
      <c r="BK898" s="230"/>
      <c r="BL898" s="230"/>
      <c r="BM898" s="230"/>
      <c r="BN898" s="230"/>
      <c r="BO898" s="230"/>
      <c r="BP898" s="230"/>
      <c r="BQ898" s="230"/>
      <c r="BR898" s="230"/>
      <c r="BS898" s="230"/>
      <c r="BT898" s="230"/>
      <c r="BU898" s="230"/>
      <c r="BV898" s="230"/>
      <c r="BW898" s="230"/>
      <c r="BX898" s="230"/>
      <c r="BY898" s="230"/>
      <c r="BZ898" s="230"/>
      <c r="CA898" s="230"/>
      <c r="CB898" s="230"/>
      <c r="CC898" s="230"/>
      <c r="CD898" s="230"/>
      <c r="CE898" s="230"/>
      <c r="CF898" s="230"/>
      <c r="CG898" s="230"/>
      <c r="CH898" s="230"/>
      <c r="CI898" s="230"/>
      <c r="CJ898" s="230"/>
      <c r="CK898" s="230"/>
      <c r="CL898" s="230"/>
      <c r="CM898" s="230"/>
      <c r="CN898" s="230"/>
      <c r="CO898" s="230"/>
      <c r="CP898" s="230"/>
      <c r="CQ898" s="230"/>
      <c r="CR898" s="230"/>
      <c r="CS898" s="230"/>
      <c r="CT898" s="230"/>
      <c r="CU898" s="230"/>
      <c r="CV898" s="230"/>
      <c r="CW898" s="230"/>
      <c r="CX898" s="230"/>
      <c r="CY898" s="230"/>
      <c r="CZ898" s="230"/>
      <c r="DA898" s="230"/>
      <c r="DB898" s="230"/>
      <c r="DC898" s="230"/>
      <c r="DD898" s="230"/>
      <c r="DE898" s="230"/>
      <c r="DF898" s="230"/>
      <c r="DG898" s="230"/>
      <c r="DH898" s="230"/>
      <c r="DI898" s="230"/>
      <c r="DJ898" s="230"/>
      <c r="DK898" s="230"/>
      <c r="DL898" s="230"/>
      <c r="DM898" s="230"/>
      <c r="DN898" s="230"/>
      <c r="DO898" s="230"/>
      <c r="DP898" s="230"/>
      <c r="DQ898" s="230"/>
      <c r="DR898" s="230"/>
      <c r="DS898" s="230"/>
      <c r="DT898" s="230"/>
      <c r="DU898" s="230"/>
      <c r="DV898" s="230"/>
      <c r="DW898" s="230"/>
      <c r="DX898" s="230"/>
      <c r="DY898" s="230"/>
      <c r="DZ898" s="230"/>
      <c r="EA898" s="230"/>
      <c r="EB898" s="230"/>
      <c r="EC898" s="230"/>
      <c r="ED898" s="230"/>
      <c r="EE898" s="230"/>
      <c r="EF898" s="230"/>
      <c r="EG898" s="230"/>
      <c r="EH898" s="230"/>
      <c r="EI898" s="230"/>
      <c r="EJ898" s="230"/>
      <c r="EK898" s="230"/>
      <c r="EL898" s="230"/>
      <c r="EM898" s="230"/>
      <c r="EN898" s="230"/>
      <c r="EO898" s="230"/>
      <c r="EP898" s="230"/>
      <c r="EQ898" s="230"/>
      <c r="ER898" s="230"/>
      <c r="ES898" s="230"/>
      <c r="ET898" s="230"/>
      <c r="EU898" s="230"/>
      <c r="EV898" s="230"/>
      <c r="EW898" s="230"/>
      <c r="EX898" s="230"/>
      <c r="EY898" s="230"/>
      <c r="EZ898" s="230"/>
      <c r="FA898" s="230"/>
      <c r="FB898" s="230"/>
      <c r="FC898" s="230"/>
      <c r="FD898" s="230"/>
      <c r="FE898" s="230"/>
      <c r="FF898" s="230"/>
      <c r="FG898" s="230"/>
      <c r="FH898" s="230"/>
      <c r="FI898" s="230"/>
      <c r="FJ898" s="230"/>
      <c r="FK898" s="230"/>
      <c r="FL898" s="230"/>
      <c r="FM898" s="230"/>
      <c r="FN898" s="230"/>
      <c r="FO898" s="230"/>
      <c r="FP898" s="230"/>
      <c r="FQ898" s="230"/>
      <c r="FR898" s="230"/>
      <c r="FS898" s="230"/>
      <c r="FT898" s="230"/>
      <c r="FU898" s="230"/>
      <c r="FV898" s="230"/>
      <c r="FW898" s="230"/>
      <c r="FX898" s="230"/>
      <c r="FY898" s="230"/>
      <c r="FZ898" s="230"/>
      <c r="GA898" s="230"/>
      <c r="GB898" s="230"/>
      <c r="GC898" s="230"/>
      <c r="GD898" s="230"/>
      <c r="GE898" s="230"/>
      <c r="GF898" s="230"/>
      <c r="GG898" s="230"/>
      <c r="GH898" s="230"/>
      <c r="GI898" s="230"/>
      <c r="GJ898" s="230"/>
      <c r="GK898" s="230"/>
      <c r="GL898" s="230"/>
      <c r="GM898" s="230"/>
      <c r="GN898" s="230"/>
      <c r="GO898" s="230"/>
      <c r="GP898" s="230"/>
      <c r="GQ898" s="230"/>
      <c r="GR898" s="230"/>
      <c r="GS898" s="230"/>
      <c r="GT898" s="230"/>
      <c r="GU898" s="230"/>
      <c r="GV898" s="230"/>
      <c r="GW898" s="230"/>
      <c r="GX898" s="230"/>
      <c r="GY898" s="230"/>
      <c r="GZ898" s="230"/>
      <c r="HA898" s="230"/>
      <c r="HB898" s="230"/>
      <c r="HC898" s="230"/>
      <c r="HD898" s="230"/>
      <c r="HE898" s="230"/>
      <c r="HF898" s="230"/>
      <c r="HG898" s="230"/>
      <c r="HH898" s="230"/>
      <c r="HI898" s="230"/>
      <c r="HJ898" s="230"/>
      <c r="HK898" s="230"/>
      <c r="HL898" s="230"/>
      <c r="HM898" s="230"/>
      <c r="HN898" s="230"/>
      <c r="HO898" s="230"/>
      <c r="HP898" s="230"/>
      <c r="HQ898" s="206"/>
      <c r="HR898" s="206"/>
      <c r="HS898" s="206"/>
      <c r="HT898" s="206"/>
      <c r="HU898" s="206"/>
      <c r="HV898" s="206"/>
      <c r="HW898" s="206"/>
      <c r="HX898" s="206"/>
      <c r="HY898" s="206"/>
      <c r="HZ898" s="206"/>
      <c r="IA898" s="206"/>
      <c r="IB898" s="206"/>
      <c r="IC898" s="127"/>
      <c r="ID898" s="127"/>
      <c r="IE898" s="127"/>
      <c r="IF898" s="127"/>
      <c r="IG898" s="127"/>
      <c r="IH898" s="127"/>
    </row>
    <row r="899" spans="1:242" ht="12.75" customHeight="1" x14ac:dyDescent="0.2">
      <c r="A899" s="206"/>
      <c r="B899" s="206"/>
      <c r="C899" s="206"/>
      <c r="D899" s="206"/>
      <c r="E899" s="206"/>
      <c r="F899" s="198"/>
      <c r="G899" s="198"/>
      <c r="H899" s="198"/>
      <c r="I899" s="209"/>
      <c r="J899" s="209"/>
      <c r="K899" s="187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31"/>
      <c r="Y899" s="230"/>
      <c r="Z899" s="230"/>
      <c r="AA899" s="230"/>
      <c r="AB899" s="230"/>
      <c r="AC899" s="230"/>
      <c r="AD899" s="230"/>
      <c r="AE899" s="230"/>
      <c r="AF899" s="230"/>
      <c r="AG899" s="230"/>
      <c r="AH899" s="230"/>
      <c r="AI899" s="230"/>
      <c r="AJ899" s="230"/>
      <c r="AK899" s="230"/>
      <c r="AL899" s="230"/>
      <c r="AM899" s="230"/>
      <c r="AN899" s="230"/>
      <c r="AO899" s="230"/>
      <c r="AP899" s="230"/>
      <c r="AQ899" s="230"/>
      <c r="AR899" s="230"/>
      <c r="AS899" s="230"/>
      <c r="AT899" s="230"/>
      <c r="AU899" s="230"/>
      <c r="AV899" s="230"/>
      <c r="AW899" s="230"/>
      <c r="AX899" s="230"/>
      <c r="AY899" s="230"/>
      <c r="AZ899" s="230"/>
      <c r="BA899" s="230"/>
      <c r="BB899" s="230"/>
      <c r="BC899" s="230"/>
      <c r="BD899" s="230"/>
      <c r="BE899" s="230"/>
      <c r="BF899" s="230"/>
      <c r="BG899" s="230"/>
      <c r="BH899" s="230"/>
      <c r="BI899" s="230"/>
      <c r="BJ899" s="230"/>
      <c r="BK899" s="230"/>
      <c r="BL899" s="230"/>
      <c r="BM899" s="230"/>
      <c r="BN899" s="230"/>
      <c r="BO899" s="230"/>
      <c r="BP899" s="230"/>
      <c r="BQ899" s="230"/>
      <c r="BR899" s="230"/>
      <c r="BS899" s="230"/>
      <c r="BT899" s="230"/>
      <c r="BU899" s="230"/>
      <c r="BV899" s="230"/>
      <c r="BW899" s="230"/>
      <c r="BX899" s="230"/>
      <c r="BY899" s="230"/>
      <c r="BZ899" s="230"/>
      <c r="CA899" s="230"/>
      <c r="CB899" s="230"/>
      <c r="CC899" s="230"/>
      <c r="CD899" s="230"/>
      <c r="CE899" s="230"/>
      <c r="CF899" s="230"/>
      <c r="CG899" s="230"/>
      <c r="CH899" s="230"/>
      <c r="CI899" s="230"/>
      <c r="CJ899" s="230"/>
      <c r="CK899" s="230"/>
      <c r="CL899" s="230"/>
      <c r="CM899" s="230"/>
      <c r="CN899" s="230"/>
      <c r="CO899" s="230"/>
      <c r="CP899" s="230"/>
      <c r="CQ899" s="230"/>
      <c r="CR899" s="230"/>
      <c r="CS899" s="230"/>
      <c r="CT899" s="230"/>
      <c r="CU899" s="230"/>
      <c r="CV899" s="230"/>
      <c r="CW899" s="230"/>
      <c r="CX899" s="230"/>
      <c r="CY899" s="230"/>
      <c r="CZ899" s="230"/>
      <c r="DA899" s="230"/>
      <c r="DB899" s="230"/>
      <c r="DC899" s="230"/>
      <c r="DD899" s="230"/>
      <c r="DE899" s="230"/>
      <c r="DF899" s="230"/>
      <c r="DG899" s="230"/>
      <c r="DH899" s="230"/>
      <c r="DI899" s="230"/>
      <c r="DJ899" s="230"/>
      <c r="DK899" s="230"/>
      <c r="DL899" s="230"/>
      <c r="DM899" s="230"/>
      <c r="DN899" s="230"/>
      <c r="DO899" s="230"/>
      <c r="DP899" s="230"/>
      <c r="DQ899" s="230"/>
      <c r="DR899" s="230"/>
      <c r="DS899" s="230"/>
      <c r="DT899" s="230"/>
      <c r="DU899" s="230"/>
      <c r="DV899" s="230"/>
      <c r="DW899" s="230"/>
      <c r="DX899" s="230"/>
      <c r="DY899" s="230"/>
      <c r="DZ899" s="230"/>
      <c r="EA899" s="230"/>
      <c r="EB899" s="230"/>
      <c r="EC899" s="230"/>
      <c r="ED899" s="230"/>
      <c r="EE899" s="230"/>
      <c r="EF899" s="230"/>
      <c r="EG899" s="230"/>
      <c r="EH899" s="230"/>
      <c r="EI899" s="230"/>
      <c r="EJ899" s="230"/>
      <c r="EK899" s="230"/>
      <c r="EL899" s="230"/>
      <c r="EM899" s="230"/>
      <c r="EN899" s="230"/>
      <c r="EO899" s="230"/>
      <c r="EP899" s="230"/>
      <c r="EQ899" s="230"/>
      <c r="ER899" s="230"/>
      <c r="ES899" s="230"/>
      <c r="ET899" s="230"/>
      <c r="EU899" s="230"/>
      <c r="EV899" s="230"/>
      <c r="EW899" s="230"/>
      <c r="EX899" s="230"/>
      <c r="EY899" s="230"/>
      <c r="EZ899" s="230"/>
      <c r="FA899" s="230"/>
      <c r="FB899" s="230"/>
      <c r="FC899" s="230"/>
      <c r="FD899" s="230"/>
      <c r="FE899" s="230"/>
      <c r="FF899" s="230"/>
      <c r="FG899" s="230"/>
      <c r="FH899" s="230"/>
      <c r="FI899" s="230"/>
      <c r="FJ899" s="230"/>
      <c r="FK899" s="230"/>
      <c r="FL899" s="230"/>
      <c r="FM899" s="230"/>
      <c r="FN899" s="230"/>
      <c r="FO899" s="230"/>
      <c r="FP899" s="230"/>
      <c r="FQ899" s="230"/>
      <c r="FR899" s="230"/>
      <c r="FS899" s="230"/>
      <c r="FT899" s="230"/>
      <c r="FU899" s="230"/>
      <c r="FV899" s="230"/>
      <c r="FW899" s="230"/>
      <c r="FX899" s="230"/>
      <c r="FY899" s="230"/>
      <c r="FZ899" s="230"/>
      <c r="GA899" s="230"/>
      <c r="GB899" s="230"/>
      <c r="GC899" s="230"/>
      <c r="GD899" s="230"/>
      <c r="GE899" s="230"/>
      <c r="GF899" s="230"/>
      <c r="GG899" s="230"/>
      <c r="GH899" s="230"/>
      <c r="GI899" s="230"/>
      <c r="GJ899" s="230"/>
      <c r="GK899" s="230"/>
      <c r="GL899" s="230"/>
      <c r="GM899" s="230"/>
      <c r="GN899" s="230"/>
      <c r="GO899" s="230"/>
      <c r="GP899" s="230"/>
      <c r="GQ899" s="230"/>
      <c r="GR899" s="230"/>
      <c r="GS899" s="230"/>
      <c r="GT899" s="230"/>
      <c r="GU899" s="230"/>
      <c r="GV899" s="230"/>
      <c r="GW899" s="230"/>
      <c r="GX899" s="230"/>
      <c r="GY899" s="230"/>
      <c r="GZ899" s="230"/>
      <c r="HA899" s="230"/>
      <c r="HB899" s="230"/>
      <c r="HC899" s="230"/>
      <c r="HD899" s="230"/>
      <c r="HE899" s="230"/>
      <c r="HF899" s="230"/>
      <c r="HG899" s="230"/>
      <c r="HH899" s="230"/>
      <c r="HI899" s="230"/>
      <c r="HJ899" s="230"/>
      <c r="HK899" s="230"/>
      <c r="HL899" s="230"/>
      <c r="HM899" s="230"/>
      <c r="HN899" s="230"/>
      <c r="HO899" s="230"/>
      <c r="HP899" s="230"/>
      <c r="HQ899" s="206"/>
      <c r="HR899" s="206"/>
      <c r="HS899" s="206"/>
      <c r="HT899" s="206"/>
      <c r="HU899" s="206"/>
      <c r="HV899" s="206"/>
      <c r="HW899" s="206"/>
      <c r="HX899" s="206"/>
      <c r="HY899" s="206"/>
      <c r="HZ899" s="206"/>
      <c r="IA899" s="206"/>
      <c r="IB899" s="206"/>
      <c r="IC899" s="127"/>
      <c r="ID899" s="127"/>
      <c r="IE899" s="127"/>
      <c r="IF899" s="127"/>
      <c r="IG899" s="127"/>
      <c r="IH899" s="127"/>
    </row>
    <row r="900" spans="1:242" ht="12.75" customHeight="1" x14ac:dyDescent="0.2">
      <c r="A900" s="206"/>
      <c r="B900" s="206"/>
      <c r="C900" s="206"/>
      <c r="D900" s="206"/>
      <c r="E900" s="204"/>
      <c r="F900" s="198"/>
      <c r="G900" s="198"/>
      <c r="H900" s="198"/>
      <c r="I900" s="209"/>
      <c r="J900" s="206"/>
      <c r="K900" s="187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12"/>
      <c r="Y900" s="206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AO900" s="206"/>
      <c r="AP900" s="206"/>
      <c r="AQ900" s="206"/>
      <c r="AR900" s="206"/>
      <c r="AS900" s="206"/>
      <c r="AT900" s="206"/>
      <c r="AU900" s="206"/>
      <c r="AV900" s="206"/>
      <c r="AW900" s="206"/>
      <c r="AX900" s="206"/>
      <c r="AY900" s="206"/>
      <c r="AZ900" s="206"/>
      <c r="BA900" s="206"/>
      <c r="BB900" s="206"/>
      <c r="BC900" s="206"/>
      <c r="BD900" s="206"/>
      <c r="BE900" s="206"/>
      <c r="BF900" s="206"/>
      <c r="BG900" s="206"/>
      <c r="BH900" s="206"/>
      <c r="BI900" s="206"/>
      <c r="BJ900" s="206"/>
      <c r="BK900" s="206"/>
      <c r="BL900" s="206"/>
      <c r="BM900" s="206"/>
      <c r="BN900" s="206"/>
      <c r="BO900" s="206"/>
      <c r="BP900" s="206"/>
      <c r="BQ900" s="206"/>
      <c r="BR900" s="206"/>
      <c r="BS900" s="206"/>
      <c r="BT900" s="206"/>
      <c r="BU900" s="206"/>
      <c r="BV900" s="206"/>
      <c r="BW900" s="206"/>
      <c r="BX900" s="206"/>
      <c r="BY900" s="206"/>
      <c r="BZ900" s="206"/>
      <c r="CA900" s="206"/>
      <c r="CB900" s="206"/>
      <c r="CC900" s="206"/>
      <c r="CD900" s="206"/>
      <c r="CE900" s="206"/>
      <c r="CF900" s="206"/>
      <c r="CG900" s="206"/>
      <c r="CH900" s="206"/>
      <c r="CI900" s="206"/>
      <c r="CJ900" s="206"/>
      <c r="CK900" s="206"/>
      <c r="CL900" s="206"/>
      <c r="CM900" s="206"/>
      <c r="CN900" s="206"/>
      <c r="CO900" s="206"/>
      <c r="CP900" s="206"/>
      <c r="CQ900" s="206"/>
      <c r="CR900" s="206"/>
      <c r="CS900" s="206"/>
      <c r="CT900" s="206"/>
      <c r="CU900" s="206"/>
      <c r="CV900" s="206"/>
      <c r="CW900" s="206"/>
      <c r="CX900" s="206"/>
      <c r="CY900" s="206"/>
      <c r="CZ900" s="206"/>
      <c r="DA900" s="206"/>
      <c r="DB900" s="206"/>
      <c r="DC900" s="206"/>
      <c r="DD900" s="206"/>
      <c r="DE900" s="206"/>
      <c r="DF900" s="206"/>
      <c r="DG900" s="206"/>
      <c r="DH900" s="206"/>
      <c r="DI900" s="206"/>
      <c r="DJ900" s="206"/>
      <c r="DK900" s="206"/>
      <c r="DL900" s="206"/>
      <c r="DM900" s="206"/>
      <c r="DN900" s="206"/>
      <c r="DO900" s="206"/>
      <c r="DP900" s="206"/>
      <c r="DQ900" s="206"/>
      <c r="DR900" s="206"/>
      <c r="DS900" s="206"/>
      <c r="DT900" s="206"/>
      <c r="DU900" s="206"/>
      <c r="DV900" s="206"/>
      <c r="DW900" s="206"/>
      <c r="DX900" s="206"/>
      <c r="DY900" s="206"/>
      <c r="DZ900" s="206"/>
      <c r="EA900" s="206"/>
      <c r="EB900" s="206"/>
      <c r="EC900" s="206"/>
      <c r="ED900" s="206"/>
      <c r="EE900" s="206"/>
      <c r="EF900" s="206"/>
      <c r="EG900" s="206"/>
      <c r="EH900" s="206"/>
      <c r="EI900" s="206"/>
      <c r="EJ900" s="206"/>
      <c r="EK900" s="206"/>
      <c r="EL900" s="206"/>
      <c r="EM900" s="206"/>
      <c r="EN900" s="206"/>
      <c r="EO900" s="206"/>
      <c r="EP900" s="206"/>
      <c r="EQ900" s="206"/>
      <c r="ER900" s="206"/>
      <c r="ES900" s="206"/>
      <c r="ET900" s="206"/>
      <c r="EU900" s="206"/>
      <c r="EV900" s="206"/>
      <c r="EW900" s="206"/>
      <c r="EX900" s="206"/>
      <c r="EY900" s="206"/>
      <c r="EZ900" s="206"/>
      <c r="FA900" s="206"/>
      <c r="FB900" s="206"/>
      <c r="FC900" s="206"/>
      <c r="FD900" s="206"/>
      <c r="FE900" s="206"/>
      <c r="FF900" s="206"/>
      <c r="FG900" s="206"/>
      <c r="FH900" s="206"/>
      <c r="FI900" s="206"/>
      <c r="FJ900" s="206"/>
      <c r="FK900" s="206"/>
      <c r="FL900" s="206"/>
      <c r="FM900" s="206"/>
      <c r="FN900" s="206"/>
      <c r="FO900" s="206"/>
      <c r="FP900" s="206"/>
      <c r="FQ900" s="206"/>
      <c r="FR900" s="206"/>
      <c r="FS900" s="206"/>
      <c r="FT900" s="206"/>
      <c r="FU900" s="206"/>
      <c r="FV900" s="206"/>
      <c r="FW900" s="206"/>
      <c r="FX900" s="206"/>
      <c r="FY900" s="206"/>
      <c r="FZ900" s="206"/>
      <c r="GA900" s="206"/>
      <c r="GB900" s="206"/>
      <c r="GC900" s="206"/>
      <c r="GD900" s="206"/>
      <c r="GE900" s="206"/>
      <c r="GF900" s="206"/>
      <c r="GG900" s="206"/>
      <c r="GH900" s="206"/>
      <c r="GI900" s="206"/>
      <c r="GJ900" s="206"/>
      <c r="GK900" s="206"/>
      <c r="GL900" s="206"/>
      <c r="GM900" s="206"/>
      <c r="GN900" s="206"/>
      <c r="GO900" s="206"/>
      <c r="GP900" s="206"/>
      <c r="GQ900" s="206"/>
      <c r="GR900" s="206"/>
      <c r="GS900" s="206"/>
      <c r="GT900" s="206"/>
      <c r="GU900" s="206"/>
      <c r="GV900" s="206"/>
      <c r="GW900" s="206"/>
      <c r="GX900" s="206"/>
      <c r="GY900" s="206"/>
      <c r="GZ900" s="206"/>
      <c r="HA900" s="206"/>
      <c r="HB900" s="206"/>
      <c r="HC900" s="206"/>
      <c r="HD900" s="206"/>
      <c r="HE900" s="206"/>
      <c r="HF900" s="206"/>
      <c r="HG900" s="206"/>
      <c r="HH900" s="206"/>
      <c r="HI900" s="206"/>
      <c r="HJ900" s="206"/>
      <c r="HK900" s="206"/>
      <c r="HL900" s="206"/>
      <c r="HM900" s="206"/>
      <c r="HN900" s="206"/>
      <c r="HO900" s="206"/>
      <c r="HP900" s="206"/>
      <c r="HQ900" s="206"/>
      <c r="HR900" s="206"/>
      <c r="HS900" s="206"/>
      <c r="HT900" s="206"/>
      <c r="HU900" s="206"/>
      <c r="HV900" s="206"/>
      <c r="HW900" s="206"/>
      <c r="HX900" s="206"/>
      <c r="HY900" s="206"/>
      <c r="HZ900" s="206"/>
      <c r="IA900" s="206"/>
      <c r="IB900" s="206"/>
      <c r="IC900" s="127"/>
      <c r="ID900" s="127"/>
      <c r="IE900" s="127"/>
      <c r="IF900" s="127"/>
      <c r="IG900" s="127"/>
      <c r="IH900" s="127"/>
    </row>
    <row r="901" spans="1:242" ht="12.75" customHeight="1" x14ac:dyDescent="0.2">
      <c r="A901" s="206"/>
      <c r="B901" s="206"/>
      <c r="C901" s="206"/>
      <c r="D901" s="206"/>
      <c r="E901" s="204"/>
      <c r="F901" s="198"/>
      <c r="G901" s="198"/>
      <c r="H901" s="198"/>
      <c r="I901" s="209"/>
      <c r="J901" s="206"/>
      <c r="K901" s="187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12"/>
      <c r="Y901" s="206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/>
      <c r="AN901" s="206"/>
      <c r="AO901" s="206"/>
      <c r="AP901" s="206"/>
      <c r="AQ901" s="206"/>
      <c r="AR901" s="206"/>
      <c r="AS901" s="206"/>
      <c r="AT901" s="206"/>
      <c r="AU901" s="206"/>
      <c r="AV901" s="206"/>
      <c r="AW901" s="206"/>
      <c r="AX901" s="206"/>
      <c r="AY901" s="206"/>
      <c r="AZ901" s="206"/>
      <c r="BA901" s="206"/>
      <c r="BB901" s="206"/>
      <c r="BC901" s="206"/>
      <c r="BD901" s="206"/>
      <c r="BE901" s="206"/>
      <c r="BF901" s="206"/>
      <c r="BG901" s="206"/>
      <c r="BH901" s="206"/>
      <c r="BI901" s="206"/>
      <c r="BJ901" s="206"/>
      <c r="BK901" s="206"/>
      <c r="BL901" s="206"/>
      <c r="BM901" s="206"/>
      <c r="BN901" s="206"/>
      <c r="BO901" s="206"/>
      <c r="BP901" s="206"/>
      <c r="BQ901" s="206"/>
      <c r="BR901" s="206"/>
      <c r="BS901" s="206"/>
      <c r="BT901" s="206"/>
      <c r="BU901" s="206"/>
      <c r="BV901" s="206"/>
      <c r="BW901" s="206"/>
      <c r="BX901" s="206"/>
      <c r="BY901" s="206"/>
      <c r="BZ901" s="206"/>
      <c r="CA901" s="206"/>
      <c r="CB901" s="206"/>
      <c r="CC901" s="206"/>
      <c r="CD901" s="206"/>
      <c r="CE901" s="206"/>
      <c r="CF901" s="206"/>
      <c r="CG901" s="206"/>
      <c r="CH901" s="206"/>
      <c r="CI901" s="206"/>
      <c r="CJ901" s="206"/>
      <c r="CK901" s="206"/>
      <c r="CL901" s="206"/>
      <c r="CM901" s="206"/>
      <c r="CN901" s="206"/>
      <c r="CO901" s="206"/>
      <c r="CP901" s="206"/>
      <c r="CQ901" s="206"/>
      <c r="CR901" s="206"/>
      <c r="CS901" s="206"/>
      <c r="CT901" s="206"/>
      <c r="CU901" s="206"/>
      <c r="CV901" s="206"/>
      <c r="CW901" s="206"/>
      <c r="CX901" s="206"/>
      <c r="CY901" s="206"/>
      <c r="CZ901" s="206"/>
      <c r="DA901" s="206"/>
      <c r="DB901" s="206"/>
      <c r="DC901" s="206"/>
      <c r="DD901" s="206"/>
      <c r="DE901" s="206"/>
      <c r="DF901" s="206"/>
      <c r="DG901" s="206"/>
      <c r="DH901" s="206"/>
      <c r="DI901" s="206"/>
      <c r="DJ901" s="206"/>
      <c r="DK901" s="206"/>
      <c r="DL901" s="206"/>
      <c r="DM901" s="206"/>
      <c r="DN901" s="206"/>
      <c r="DO901" s="206"/>
      <c r="DP901" s="206"/>
      <c r="DQ901" s="206"/>
      <c r="DR901" s="206"/>
      <c r="DS901" s="206"/>
      <c r="DT901" s="206"/>
      <c r="DU901" s="206"/>
      <c r="DV901" s="206"/>
      <c r="DW901" s="206"/>
      <c r="DX901" s="206"/>
      <c r="DY901" s="206"/>
      <c r="DZ901" s="206"/>
      <c r="EA901" s="206"/>
      <c r="EB901" s="206"/>
      <c r="EC901" s="206"/>
      <c r="ED901" s="206"/>
      <c r="EE901" s="206"/>
      <c r="EF901" s="206"/>
      <c r="EG901" s="206"/>
      <c r="EH901" s="206"/>
      <c r="EI901" s="206"/>
      <c r="EJ901" s="206"/>
      <c r="EK901" s="206"/>
      <c r="EL901" s="206"/>
      <c r="EM901" s="206"/>
      <c r="EN901" s="206"/>
      <c r="EO901" s="206"/>
      <c r="EP901" s="206"/>
      <c r="EQ901" s="206"/>
      <c r="ER901" s="206"/>
      <c r="ES901" s="206"/>
      <c r="ET901" s="206"/>
      <c r="EU901" s="206"/>
      <c r="EV901" s="206"/>
      <c r="EW901" s="206"/>
      <c r="EX901" s="206"/>
      <c r="EY901" s="206"/>
      <c r="EZ901" s="206"/>
      <c r="FA901" s="206"/>
      <c r="FB901" s="206"/>
      <c r="FC901" s="206"/>
      <c r="FD901" s="206"/>
      <c r="FE901" s="206"/>
      <c r="FF901" s="206"/>
      <c r="FG901" s="206"/>
      <c r="FH901" s="206"/>
      <c r="FI901" s="206"/>
      <c r="FJ901" s="206"/>
      <c r="FK901" s="206"/>
      <c r="FL901" s="206"/>
      <c r="FM901" s="206"/>
      <c r="FN901" s="206"/>
      <c r="FO901" s="206"/>
      <c r="FP901" s="206"/>
      <c r="FQ901" s="206"/>
      <c r="FR901" s="206"/>
      <c r="FS901" s="206"/>
      <c r="FT901" s="206"/>
      <c r="FU901" s="206"/>
      <c r="FV901" s="206"/>
      <c r="FW901" s="206"/>
      <c r="FX901" s="206"/>
      <c r="FY901" s="206"/>
      <c r="FZ901" s="206"/>
      <c r="GA901" s="206"/>
      <c r="GB901" s="206"/>
      <c r="GC901" s="206"/>
      <c r="GD901" s="206"/>
      <c r="GE901" s="206"/>
      <c r="GF901" s="206"/>
      <c r="GG901" s="206"/>
      <c r="GH901" s="206"/>
      <c r="GI901" s="206"/>
      <c r="GJ901" s="206"/>
      <c r="GK901" s="206"/>
      <c r="GL901" s="206"/>
      <c r="GM901" s="206"/>
      <c r="GN901" s="206"/>
      <c r="GO901" s="206"/>
      <c r="GP901" s="206"/>
      <c r="GQ901" s="206"/>
      <c r="GR901" s="206"/>
      <c r="GS901" s="206"/>
      <c r="GT901" s="206"/>
      <c r="GU901" s="206"/>
      <c r="GV901" s="206"/>
      <c r="GW901" s="206"/>
      <c r="GX901" s="206"/>
      <c r="GY901" s="206"/>
      <c r="GZ901" s="206"/>
      <c r="HA901" s="206"/>
      <c r="HB901" s="206"/>
      <c r="HC901" s="206"/>
      <c r="HD901" s="206"/>
      <c r="HE901" s="206"/>
      <c r="HF901" s="206"/>
      <c r="HG901" s="206"/>
      <c r="HH901" s="206"/>
      <c r="HI901" s="206"/>
      <c r="HJ901" s="206"/>
      <c r="HK901" s="206"/>
      <c r="HL901" s="206"/>
      <c r="HM901" s="206"/>
      <c r="HN901" s="206"/>
      <c r="HO901" s="206"/>
      <c r="HP901" s="206"/>
      <c r="HQ901" s="206"/>
      <c r="HR901" s="206"/>
      <c r="HS901" s="206"/>
      <c r="HT901" s="206"/>
      <c r="HU901" s="206"/>
      <c r="HV901" s="206"/>
      <c r="HW901" s="206"/>
      <c r="HX901" s="206"/>
      <c r="HY901" s="206"/>
      <c r="HZ901" s="206"/>
      <c r="IA901" s="206"/>
      <c r="IB901" s="206"/>
      <c r="IC901" s="127"/>
      <c r="ID901" s="127"/>
      <c r="IE901" s="127"/>
      <c r="IF901" s="127"/>
      <c r="IG901" s="127"/>
      <c r="IH901" s="127"/>
    </row>
    <row r="902" spans="1:242" ht="12.75" customHeight="1" x14ac:dyDescent="0.2">
      <c r="A902" s="206"/>
      <c r="B902" s="206"/>
      <c r="C902" s="206"/>
      <c r="D902" s="206"/>
      <c r="E902" s="204"/>
      <c r="F902" s="198"/>
      <c r="G902" s="198"/>
      <c r="H902" s="198"/>
      <c r="I902" s="209"/>
      <c r="J902" s="206"/>
      <c r="K902" s="187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12"/>
      <c r="Y902" s="206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AO902" s="206"/>
      <c r="AP902" s="206"/>
      <c r="AQ902" s="206"/>
      <c r="AR902" s="206"/>
      <c r="AS902" s="206"/>
      <c r="AT902" s="206"/>
      <c r="AU902" s="206"/>
      <c r="AV902" s="206"/>
      <c r="AW902" s="206"/>
      <c r="AX902" s="206"/>
      <c r="AY902" s="206"/>
      <c r="AZ902" s="206"/>
      <c r="BA902" s="206"/>
      <c r="BB902" s="206"/>
      <c r="BC902" s="206"/>
      <c r="BD902" s="206"/>
      <c r="BE902" s="206"/>
      <c r="BF902" s="206"/>
      <c r="BG902" s="206"/>
      <c r="BH902" s="206"/>
      <c r="BI902" s="206"/>
      <c r="BJ902" s="206"/>
      <c r="BK902" s="206"/>
      <c r="BL902" s="206"/>
      <c r="BM902" s="206"/>
      <c r="BN902" s="206"/>
      <c r="BO902" s="206"/>
      <c r="BP902" s="206"/>
      <c r="BQ902" s="206"/>
      <c r="BR902" s="206"/>
      <c r="BS902" s="206"/>
      <c r="BT902" s="206"/>
      <c r="BU902" s="206"/>
      <c r="BV902" s="206"/>
      <c r="BW902" s="206"/>
      <c r="BX902" s="206"/>
      <c r="BY902" s="206"/>
      <c r="BZ902" s="206"/>
      <c r="CA902" s="206"/>
      <c r="CB902" s="206"/>
      <c r="CC902" s="206"/>
      <c r="CD902" s="206"/>
      <c r="CE902" s="206"/>
      <c r="CF902" s="206"/>
      <c r="CG902" s="206"/>
      <c r="CH902" s="206"/>
      <c r="CI902" s="206"/>
      <c r="CJ902" s="206"/>
      <c r="CK902" s="206"/>
      <c r="CL902" s="206"/>
      <c r="CM902" s="206"/>
      <c r="CN902" s="206"/>
      <c r="CO902" s="206"/>
      <c r="CP902" s="206"/>
      <c r="CQ902" s="206"/>
      <c r="CR902" s="206"/>
      <c r="CS902" s="206"/>
      <c r="CT902" s="206"/>
      <c r="CU902" s="206"/>
      <c r="CV902" s="206"/>
      <c r="CW902" s="206"/>
      <c r="CX902" s="206"/>
      <c r="CY902" s="206"/>
      <c r="CZ902" s="206"/>
      <c r="DA902" s="206"/>
      <c r="DB902" s="206"/>
      <c r="DC902" s="206"/>
      <c r="DD902" s="206"/>
      <c r="DE902" s="206"/>
      <c r="DF902" s="206"/>
      <c r="DG902" s="206"/>
      <c r="DH902" s="206"/>
      <c r="DI902" s="206"/>
      <c r="DJ902" s="206"/>
      <c r="DK902" s="206"/>
      <c r="DL902" s="206"/>
      <c r="DM902" s="206"/>
      <c r="DN902" s="206"/>
      <c r="DO902" s="206"/>
      <c r="DP902" s="206"/>
      <c r="DQ902" s="206"/>
      <c r="DR902" s="206"/>
      <c r="DS902" s="206"/>
      <c r="DT902" s="206"/>
      <c r="DU902" s="206"/>
      <c r="DV902" s="206"/>
      <c r="DW902" s="206"/>
      <c r="DX902" s="206"/>
      <c r="DY902" s="206"/>
      <c r="DZ902" s="206"/>
      <c r="EA902" s="206"/>
      <c r="EB902" s="206"/>
      <c r="EC902" s="206"/>
      <c r="ED902" s="206"/>
      <c r="EE902" s="206"/>
      <c r="EF902" s="206"/>
      <c r="EG902" s="206"/>
      <c r="EH902" s="206"/>
      <c r="EI902" s="206"/>
      <c r="EJ902" s="206"/>
      <c r="EK902" s="206"/>
      <c r="EL902" s="206"/>
      <c r="EM902" s="206"/>
      <c r="EN902" s="206"/>
      <c r="EO902" s="206"/>
      <c r="EP902" s="206"/>
      <c r="EQ902" s="206"/>
      <c r="ER902" s="206"/>
      <c r="ES902" s="206"/>
      <c r="ET902" s="206"/>
      <c r="EU902" s="206"/>
      <c r="EV902" s="206"/>
      <c r="EW902" s="206"/>
      <c r="EX902" s="206"/>
      <c r="EY902" s="206"/>
      <c r="EZ902" s="206"/>
      <c r="FA902" s="206"/>
      <c r="FB902" s="206"/>
      <c r="FC902" s="206"/>
      <c r="FD902" s="206"/>
      <c r="FE902" s="206"/>
      <c r="FF902" s="206"/>
      <c r="FG902" s="206"/>
      <c r="FH902" s="206"/>
      <c r="FI902" s="206"/>
      <c r="FJ902" s="206"/>
      <c r="FK902" s="206"/>
      <c r="FL902" s="206"/>
      <c r="FM902" s="206"/>
      <c r="FN902" s="206"/>
      <c r="FO902" s="206"/>
      <c r="FP902" s="206"/>
      <c r="FQ902" s="206"/>
      <c r="FR902" s="206"/>
      <c r="FS902" s="206"/>
      <c r="FT902" s="206"/>
      <c r="FU902" s="206"/>
      <c r="FV902" s="206"/>
      <c r="FW902" s="206"/>
      <c r="FX902" s="206"/>
      <c r="FY902" s="206"/>
      <c r="FZ902" s="206"/>
      <c r="GA902" s="206"/>
      <c r="GB902" s="206"/>
      <c r="GC902" s="206"/>
      <c r="GD902" s="206"/>
      <c r="GE902" s="206"/>
      <c r="GF902" s="206"/>
      <c r="GG902" s="206"/>
      <c r="GH902" s="206"/>
      <c r="GI902" s="206"/>
      <c r="GJ902" s="206"/>
      <c r="GK902" s="206"/>
      <c r="GL902" s="206"/>
      <c r="GM902" s="206"/>
      <c r="GN902" s="206"/>
      <c r="GO902" s="206"/>
      <c r="GP902" s="206"/>
      <c r="GQ902" s="206"/>
      <c r="GR902" s="206"/>
      <c r="GS902" s="206"/>
      <c r="GT902" s="206"/>
      <c r="GU902" s="206"/>
      <c r="GV902" s="206"/>
      <c r="GW902" s="206"/>
      <c r="GX902" s="206"/>
      <c r="GY902" s="206"/>
      <c r="GZ902" s="206"/>
      <c r="HA902" s="206"/>
      <c r="HB902" s="206"/>
      <c r="HC902" s="206"/>
      <c r="HD902" s="206"/>
      <c r="HE902" s="206"/>
      <c r="HF902" s="206"/>
      <c r="HG902" s="206"/>
      <c r="HH902" s="206"/>
      <c r="HI902" s="206"/>
      <c r="HJ902" s="206"/>
      <c r="HK902" s="206"/>
      <c r="HL902" s="206"/>
      <c r="HM902" s="206"/>
      <c r="HN902" s="206"/>
      <c r="HO902" s="206"/>
      <c r="HP902" s="206"/>
      <c r="HQ902" s="206"/>
      <c r="HR902" s="206"/>
      <c r="HS902" s="206"/>
      <c r="HT902" s="206"/>
      <c r="HU902" s="206"/>
      <c r="HV902" s="206"/>
      <c r="HW902" s="206"/>
      <c r="HX902" s="206"/>
      <c r="HY902" s="206"/>
      <c r="HZ902" s="206"/>
      <c r="IA902" s="206"/>
      <c r="IB902" s="206"/>
      <c r="IC902" s="127"/>
      <c r="ID902" s="127"/>
      <c r="IE902" s="127"/>
      <c r="IF902" s="127"/>
      <c r="IG902" s="127"/>
      <c r="IH902" s="127"/>
    </row>
    <row r="903" spans="1:242" ht="12.75" customHeight="1" x14ac:dyDescent="0.2">
      <c r="A903" s="206"/>
      <c r="B903" s="206"/>
      <c r="C903" s="206"/>
      <c r="D903" s="206"/>
      <c r="E903" s="204"/>
      <c r="F903" s="198"/>
      <c r="G903" s="198"/>
      <c r="H903" s="198"/>
      <c r="I903" s="209"/>
      <c r="J903" s="206"/>
      <c r="K903" s="187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12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/>
      <c r="AN903" s="206"/>
      <c r="AO903" s="206"/>
      <c r="AP903" s="206"/>
      <c r="AQ903" s="206"/>
      <c r="AR903" s="206"/>
      <c r="AS903" s="206"/>
      <c r="AT903" s="206"/>
      <c r="AU903" s="206"/>
      <c r="AV903" s="206"/>
      <c r="AW903" s="206"/>
      <c r="AX903" s="206"/>
      <c r="AY903" s="206"/>
      <c r="AZ903" s="206"/>
      <c r="BA903" s="206"/>
      <c r="BB903" s="206"/>
      <c r="BC903" s="206"/>
      <c r="BD903" s="206"/>
      <c r="BE903" s="206"/>
      <c r="BF903" s="206"/>
      <c r="BG903" s="206"/>
      <c r="BH903" s="206"/>
      <c r="BI903" s="206"/>
      <c r="BJ903" s="206"/>
      <c r="BK903" s="206"/>
      <c r="BL903" s="206"/>
      <c r="BM903" s="206"/>
      <c r="BN903" s="206"/>
      <c r="BO903" s="206"/>
      <c r="BP903" s="206"/>
      <c r="BQ903" s="206"/>
      <c r="BR903" s="206"/>
      <c r="BS903" s="206"/>
      <c r="BT903" s="206"/>
      <c r="BU903" s="206"/>
      <c r="BV903" s="206"/>
      <c r="BW903" s="206"/>
      <c r="BX903" s="206"/>
      <c r="BY903" s="206"/>
      <c r="BZ903" s="206"/>
      <c r="CA903" s="206"/>
      <c r="CB903" s="206"/>
      <c r="CC903" s="206"/>
      <c r="CD903" s="206"/>
      <c r="CE903" s="206"/>
      <c r="CF903" s="206"/>
      <c r="CG903" s="206"/>
      <c r="CH903" s="206"/>
      <c r="CI903" s="206"/>
      <c r="CJ903" s="206"/>
      <c r="CK903" s="206"/>
      <c r="CL903" s="206"/>
      <c r="CM903" s="206"/>
      <c r="CN903" s="206"/>
      <c r="CO903" s="206"/>
      <c r="CP903" s="206"/>
      <c r="CQ903" s="206"/>
      <c r="CR903" s="206"/>
      <c r="CS903" s="206"/>
      <c r="CT903" s="206"/>
      <c r="CU903" s="206"/>
      <c r="CV903" s="206"/>
      <c r="CW903" s="206"/>
      <c r="CX903" s="206"/>
      <c r="CY903" s="206"/>
      <c r="CZ903" s="206"/>
      <c r="DA903" s="206"/>
      <c r="DB903" s="206"/>
      <c r="DC903" s="206"/>
      <c r="DD903" s="206"/>
      <c r="DE903" s="206"/>
      <c r="DF903" s="206"/>
      <c r="DG903" s="206"/>
      <c r="DH903" s="206"/>
      <c r="DI903" s="206"/>
      <c r="DJ903" s="206"/>
      <c r="DK903" s="206"/>
      <c r="DL903" s="206"/>
      <c r="DM903" s="206"/>
      <c r="DN903" s="206"/>
      <c r="DO903" s="206"/>
      <c r="DP903" s="206"/>
      <c r="DQ903" s="206"/>
      <c r="DR903" s="206"/>
      <c r="DS903" s="206"/>
      <c r="DT903" s="206"/>
      <c r="DU903" s="206"/>
      <c r="DV903" s="206"/>
      <c r="DW903" s="206"/>
      <c r="DX903" s="206"/>
      <c r="DY903" s="206"/>
      <c r="DZ903" s="206"/>
      <c r="EA903" s="206"/>
      <c r="EB903" s="206"/>
      <c r="EC903" s="206"/>
      <c r="ED903" s="206"/>
      <c r="EE903" s="206"/>
      <c r="EF903" s="206"/>
      <c r="EG903" s="206"/>
      <c r="EH903" s="206"/>
      <c r="EI903" s="206"/>
      <c r="EJ903" s="206"/>
      <c r="EK903" s="206"/>
      <c r="EL903" s="206"/>
      <c r="EM903" s="206"/>
      <c r="EN903" s="206"/>
      <c r="EO903" s="206"/>
      <c r="EP903" s="206"/>
      <c r="EQ903" s="206"/>
      <c r="ER903" s="206"/>
      <c r="ES903" s="206"/>
      <c r="ET903" s="206"/>
      <c r="EU903" s="206"/>
      <c r="EV903" s="206"/>
      <c r="EW903" s="206"/>
      <c r="EX903" s="206"/>
      <c r="EY903" s="206"/>
      <c r="EZ903" s="206"/>
      <c r="FA903" s="206"/>
      <c r="FB903" s="206"/>
      <c r="FC903" s="206"/>
      <c r="FD903" s="206"/>
      <c r="FE903" s="206"/>
      <c r="FF903" s="206"/>
      <c r="FG903" s="206"/>
      <c r="FH903" s="206"/>
      <c r="FI903" s="206"/>
      <c r="FJ903" s="206"/>
      <c r="FK903" s="206"/>
      <c r="FL903" s="206"/>
      <c r="FM903" s="206"/>
      <c r="FN903" s="206"/>
      <c r="FO903" s="206"/>
      <c r="FP903" s="206"/>
      <c r="FQ903" s="206"/>
      <c r="FR903" s="206"/>
      <c r="FS903" s="206"/>
      <c r="FT903" s="206"/>
      <c r="FU903" s="206"/>
      <c r="FV903" s="206"/>
      <c r="FW903" s="206"/>
      <c r="FX903" s="206"/>
      <c r="FY903" s="206"/>
      <c r="FZ903" s="206"/>
      <c r="GA903" s="206"/>
      <c r="GB903" s="206"/>
      <c r="GC903" s="206"/>
      <c r="GD903" s="206"/>
      <c r="GE903" s="206"/>
      <c r="GF903" s="206"/>
      <c r="GG903" s="206"/>
      <c r="GH903" s="206"/>
      <c r="GI903" s="206"/>
      <c r="GJ903" s="206"/>
      <c r="GK903" s="206"/>
      <c r="GL903" s="206"/>
      <c r="GM903" s="206"/>
      <c r="GN903" s="206"/>
      <c r="GO903" s="206"/>
      <c r="GP903" s="206"/>
      <c r="GQ903" s="206"/>
      <c r="GR903" s="206"/>
      <c r="GS903" s="206"/>
      <c r="GT903" s="206"/>
      <c r="GU903" s="206"/>
      <c r="GV903" s="206"/>
      <c r="GW903" s="206"/>
      <c r="GX903" s="206"/>
      <c r="GY903" s="206"/>
      <c r="GZ903" s="206"/>
      <c r="HA903" s="206"/>
      <c r="HB903" s="206"/>
      <c r="HC903" s="206"/>
      <c r="HD903" s="206"/>
      <c r="HE903" s="206"/>
      <c r="HF903" s="206"/>
      <c r="HG903" s="206"/>
      <c r="HH903" s="206"/>
      <c r="HI903" s="206"/>
      <c r="HJ903" s="206"/>
      <c r="HK903" s="206"/>
      <c r="HL903" s="206"/>
      <c r="HM903" s="206"/>
      <c r="HN903" s="206"/>
      <c r="HO903" s="206"/>
      <c r="HP903" s="206"/>
      <c r="HQ903" s="206"/>
      <c r="HR903" s="206"/>
      <c r="HS903" s="206"/>
      <c r="HT903" s="206"/>
      <c r="HU903" s="206"/>
      <c r="HV903" s="206"/>
      <c r="HW903" s="206"/>
      <c r="HX903" s="206"/>
      <c r="HY903" s="206"/>
      <c r="HZ903" s="206"/>
      <c r="IA903" s="206"/>
      <c r="IB903" s="206"/>
      <c r="IC903" s="127"/>
      <c r="ID903" s="127"/>
      <c r="IE903" s="127"/>
      <c r="IF903" s="127"/>
      <c r="IG903" s="127"/>
      <c r="IH903" s="127"/>
    </row>
    <row r="904" spans="1:242" ht="12.75" customHeight="1" x14ac:dyDescent="0.2">
      <c r="A904" s="206"/>
      <c r="B904" s="206"/>
      <c r="C904" s="206"/>
      <c r="D904" s="206"/>
      <c r="E904" s="204"/>
      <c r="F904" s="198"/>
      <c r="G904" s="198"/>
      <c r="H904" s="198"/>
      <c r="I904" s="209"/>
      <c r="J904" s="206"/>
      <c r="K904" s="187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12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AO904" s="206"/>
      <c r="AP904" s="206"/>
      <c r="AQ904" s="206"/>
      <c r="AR904" s="206"/>
      <c r="AS904" s="206"/>
      <c r="AT904" s="206"/>
      <c r="AU904" s="206"/>
      <c r="AV904" s="206"/>
      <c r="AW904" s="206"/>
      <c r="AX904" s="206"/>
      <c r="AY904" s="206"/>
      <c r="AZ904" s="206"/>
      <c r="BA904" s="206"/>
      <c r="BB904" s="206"/>
      <c r="BC904" s="206"/>
      <c r="BD904" s="206"/>
      <c r="BE904" s="206"/>
      <c r="BF904" s="206"/>
      <c r="BG904" s="206"/>
      <c r="BH904" s="206"/>
      <c r="BI904" s="206"/>
      <c r="BJ904" s="206"/>
      <c r="BK904" s="206"/>
      <c r="BL904" s="206"/>
      <c r="BM904" s="206"/>
      <c r="BN904" s="206"/>
      <c r="BO904" s="206"/>
      <c r="BP904" s="206"/>
      <c r="BQ904" s="206"/>
      <c r="BR904" s="206"/>
      <c r="BS904" s="206"/>
      <c r="BT904" s="206"/>
      <c r="BU904" s="206"/>
      <c r="BV904" s="206"/>
      <c r="BW904" s="206"/>
      <c r="BX904" s="206"/>
      <c r="BY904" s="206"/>
      <c r="BZ904" s="206"/>
      <c r="CA904" s="206"/>
      <c r="CB904" s="206"/>
      <c r="CC904" s="206"/>
      <c r="CD904" s="206"/>
      <c r="CE904" s="206"/>
      <c r="CF904" s="206"/>
      <c r="CG904" s="206"/>
      <c r="CH904" s="206"/>
      <c r="CI904" s="206"/>
      <c r="CJ904" s="206"/>
      <c r="CK904" s="206"/>
      <c r="CL904" s="206"/>
      <c r="CM904" s="206"/>
      <c r="CN904" s="206"/>
      <c r="CO904" s="206"/>
      <c r="CP904" s="206"/>
      <c r="CQ904" s="206"/>
      <c r="CR904" s="206"/>
      <c r="CS904" s="206"/>
      <c r="CT904" s="206"/>
      <c r="CU904" s="206"/>
      <c r="CV904" s="206"/>
      <c r="CW904" s="206"/>
      <c r="CX904" s="206"/>
      <c r="CY904" s="206"/>
      <c r="CZ904" s="206"/>
      <c r="DA904" s="206"/>
      <c r="DB904" s="206"/>
      <c r="DC904" s="206"/>
      <c r="DD904" s="206"/>
      <c r="DE904" s="206"/>
      <c r="DF904" s="206"/>
      <c r="DG904" s="206"/>
      <c r="DH904" s="206"/>
      <c r="DI904" s="206"/>
      <c r="DJ904" s="206"/>
      <c r="DK904" s="206"/>
      <c r="DL904" s="206"/>
      <c r="DM904" s="206"/>
      <c r="DN904" s="206"/>
      <c r="DO904" s="206"/>
      <c r="DP904" s="206"/>
      <c r="DQ904" s="206"/>
      <c r="DR904" s="206"/>
      <c r="DS904" s="206"/>
      <c r="DT904" s="206"/>
      <c r="DU904" s="206"/>
      <c r="DV904" s="206"/>
      <c r="DW904" s="206"/>
      <c r="DX904" s="206"/>
      <c r="DY904" s="206"/>
      <c r="DZ904" s="206"/>
      <c r="EA904" s="206"/>
      <c r="EB904" s="206"/>
      <c r="EC904" s="206"/>
      <c r="ED904" s="206"/>
      <c r="EE904" s="206"/>
      <c r="EF904" s="206"/>
      <c r="EG904" s="206"/>
      <c r="EH904" s="206"/>
      <c r="EI904" s="206"/>
      <c r="EJ904" s="206"/>
      <c r="EK904" s="206"/>
      <c r="EL904" s="206"/>
      <c r="EM904" s="206"/>
      <c r="EN904" s="206"/>
      <c r="EO904" s="206"/>
      <c r="EP904" s="206"/>
      <c r="EQ904" s="206"/>
      <c r="ER904" s="206"/>
      <c r="ES904" s="206"/>
      <c r="ET904" s="206"/>
      <c r="EU904" s="206"/>
      <c r="EV904" s="206"/>
      <c r="EW904" s="206"/>
      <c r="EX904" s="206"/>
      <c r="EY904" s="206"/>
      <c r="EZ904" s="206"/>
      <c r="FA904" s="206"/>
      <c r="FB904" s="206"/>
      <c r="FC904" s="206"/>
      <c r="FD904" s="206"/>
      <c r="FE904" s="206"/>
      <c r="FF904" s="206"/>
      <c r="FG904" s="206"/>
      <c r="FH904" s="206"/>
      <c r="FI904" s="206"/>
      <c r="FJ904" s="206"/>
      <c r="FK904" s="206"/>
      <c r="FL904" s="206"/>
      <c r="FM904" s="206"/>
      <c r="FN904" s="206"/>
      <c r="FO904" s="206"/>
      <c r="FP904" s="206"/>
      <c r="FQ904" s="206"/>
      <c r="FR904" s="206"/>
      <c r="FS904" s="206"/>
      <c r="FT904" s="206"/>
      <c r="FU904" s="206"/>
      <c r="FV904" s="206"/>
      <c r="FW904" s="206"/>
      <c r="FX904" s="206"/>
      <c r="FY904" s="206"/>
      <c r="FZ904" s="206"/>
      <c r="GA904" s="206"/>
      <c r="GB904" s="206"/>
      <c r="GC904" s="206"/>
      <c r="GD904" s="206"/>
      <c r="GE904" s="206"/>
      <c r="GF904" s="206"/>
      <c r="GG904" s="206"/>
      <c r="GH904" s="206"/>
      <c r="GI904" s="206"/>
      <c r="GJ904" s="206"/>
      <c r="GK904" s="206"/>
      <c r="GL904" s="206"/>
      <c r="GM904" s="206"/>
      <c r="GN904" s="206"/>
      <c r="GO904" s="206"/>
      <c r="GP904" s="206"/>
      <c r="GQ904" s="206"/>
      <c r="GR904" s="206"/>
      <c r="GS904" s="206"/>
      <c r="GT904" s="206"/>
      <c r="GU904" s="206"/>
      <c r="GV904" s="206"/>
      <c r="GW904" s="206"/>
      <c r="GX904" s="206"/>
      <c r="GY904" s="206"/>
      <c r="GZ904" s="206"/>
      <c r="HA904" s="206"/>
      <c r="HB904" s="206"/>
      <c r="HC904" s="206"/>
      <c r="HD904" s="206"/>
      <c r="HE904" s="206"/>
      <c r="HF904" s="206"/>
      <c r="HG904" s="206"/>
      <c r="HH904" s="206"/>
      <c r="HI904" s="206"/>
      <c r="HJ904" s="206"/>
      <c r="HK904" s="206"/>
      <c r="HL904" s="206"/>
      <c r="HM904" s="206"/>
      <c r="HN904" s="206"/>
      <c r="HO904" s="206"/>
      <c r="HP904" s="206"/>
      <c r="HQ904" s="206"/>
      <c r="HR904" s="206"/>
      <c r="HS904" s="206"/>
      <c r="HT904" s="206"/>
      <c r="HU904" s="206"/>
      <c r="HV904" s="206"/>
      <c r="HW904" s="206"/>
      <c r="HX904" s="206"/>
      <c r="HY904" s="206"/>
      <c r="HZ904" s="206"/>
      <c r="IA904" s="206"/>
      <c r="IB904" s="206"/>
      <c r="IC904" s="127"/>
      <c r="ID904" s="127"/>
      <c r="IE904" s="127"/>
      <c r="IF904" s="127"/>
      <c r="IG904" s="127"/>
      <c r="IH904" s="127"/>
    </row>
    <row r="905" spans="1:242" ht="12.75" customHeight="1" x14ac:dyDescent="0.2">
      <c r="A905" s="206"/>
      <c r="B905" s="206"/>
      <c r="C905" s="206"/>
      <c r="D905" s="206"/>
      <c r="E905" s="204"/>
      <c r="F905" s="198"/>
      <c r="G905" s="198"/>
      <c r="H905" s="198"/>
      <c r="I905" s="209"/>
      <c r="J905" s="206"/>
      <c r="K905" s="187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12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AO905" s="206"/>
      <c r="AP905" s="206"/>
      <c r="AQ905" s="206"/>
      <c r="AR905" s="206"/>
      <c r="AS905" s="206"/>
      <c r="AT905" s="206"/>
      <c r="AU905" s="206"/>
      <c r="AV905" s="206"/>
      <c r="AW905" s="206"/>
      <c r="AX905" s="206"/>
      <c r="AY905" s="206"/>
      <c r="AZ905" s="206"/>
      <c r="BA905" s="206"/>
      <c r="BB905" s="206"/>
      <c r="BC905" s="206"/>
      <c r="BD905" s="206"/>
      <c r="BE905" s="206"/>
      <c r="BF905" s="206"/>
      <c r="BG905" s="206"/>
      <c r="BH905" s="206"/>
      <c r="BI905" s="206"/>
      <c r="BJ905" s="206"/>
      <c r="BK905" s="206"/>
      <c r="BL905" s="206"/>
      <c r="BM905" s="206"/>
      <c r="BN905" s="206"/>
      <c r="BO905" s="206"/>
      <c r="BP905" s="206"/>
      <c r="BQ905" s="206"/>
      <c r="BR905" s="206"/>
      <c r="BS905" s="206"/>
      <c r="BT905" s="206"/>
      <c r="BU905" s="206"/>
      <c r="BV905" s="206"/>
      <c r="BW905" s="206"/>
      <c r="BX905" s="206"/>
      <c r="BY905" s="206"/>
      <c r="BZ905" s="206"/>
      <c r="CA905" s="206"/>
      <c r="CB905" s="206"/>
      <c r="CC905" s="206"/>
      <c r="CD905" s="206"/>
      <c r="CE905" s="206"/>
      <c r="CF905" s="206"/>
      <c r="CG905" s="206"/>
      <c r="CH905" s="206"/>
      <c r="CI905" s="206"/>
      <c r="CJ905" s="206"/>
      <c r="CK905" s="206"/>
      <c r="CL905" s="206"/>
      <c r="CM905" s="206"/>
      <c r="CN905" s="206"/>
      <c r="CO905" s="206"/>
      <c r="CP905" s="206"/>
      <c r="CQ905" s="206"/>
      <c r="CR905" s="206"/>
      <c r="CS905" s="206"/>
      <c r="CT905" s="206"/>
      <c r="CU905" s="206"/>
      <c r="CV905" s="206"/>
      <c r="CW905" s="206"/>
      <c r="CX905" s="206"/>
      <c r="CY905" s="206"/>
      <c r="CZ905" s="206"/>
      <c r="DA905" s="206"/>
      <c r="DB905" s="206"/>
      <c r="DC905" s="206"/>
      <c r="DD905" s="206"/>
      <c r="DE905" s="206"/>
      <c r="DF905" s="206"/>
      <c r="DG905" s="206"/>
      <c r="DH905" s="206"/>
      <c r="DI905" s="206"/>
      <c r="DJ905" s="206"/>
      <c r="DK905" s="206"/>
      <c r="DL905" s="206"/>
      <c r="DM905" s="206"/>
      <c r="DN905" s="206"/>
      <c r="DO905" s="206"/>
      <c r="DP905" s="206"/>
      <c r="DQ905" s="206"/>
      <c r="DR905" s="206"/>
      <c r="DS905" s="206"/>
      <c r="DT905" s="206"/>
      <c r="DU905" s="206"/>
      <c r="DV905" s="206"/>
      <c r="DW905" s="206"/>
      <c r="DX905" s="206"/>
      <c r="DY905" s="206"/>
      <c r="DZ905" s="206"/>
      <c r="EA905" s="206"/>
      <c r="EB905" s="206"/>
      <c r="EC905" s="206"/>
      <c r="ED905" s="206"/>
      <c r="EE905" s="206"/>
      <c r="EF905" s="206"/>
      <c r="EG905" s="206"/>
      <c r="EH905" s="206"/>
      <c r="EI905" s="206"/>
      <c r="EJ905" s="206"/>
      <c r="EK905" s="206"/>
      <c r="EL905" s="206"/>
      <c r="EM905" s="206"/>
      <c r="EN905" s="206"/>
      <c r="EO905" s="206"/>
      <c r="EP905" s="206"/>
      <c r="EQ905" s="206"/>
      <c r="ER905" s="206"/>
      <c r="ES905" s="206"/>
      <c r="ET905" s="206"/>
      <c r="EU905" s="206"/>
      <c r="EV905" s="206"/>
      <c r="EW905" s="206"/>
      <c r="EX905" s="206"/>
      <c r="EY905" s="206"/>
      <c r="EZ905" s="206"/>
      <c r="FA905" s="206"/>
      <c r="FB905" s="206"/>
      <c r="FC905" s="206"/>
      <c r="FD905" s="206"/>
      <c r="FE905" s="206"/>
      <c r="FF905" s="206"/>
      <c r="FG905" s="206"/>
      <c r="FH905" s="206"/>
      <c r="FI905" s="206"/>
      <c r="FJ905" s="206"/>
      <c r="FK905" s="206"/>
      <c r="FL905" s="206"/>
      <c r="FM905" s="206"/>
      <c r="FN905" s="206"/>
      <c r="FO905" s="206"/>
      <c r="FP905" s="206"/>
      <c r="FQ905" s="206"/>
      <c r="FR905" s="206"/>
      <c r="FS905" s="206"/>
      <c r="FT905" s="206"/>
      <c r="FU905" s="206"/>
      <c r="FV905" s="206"/>
      <c r="FW905" s="206"/>
      <c r="FX905" s="206"/>
      <c r="FY905" s="206"/>
      <c r="FZ905" s="206"/>
      <c r="GA905" s="206"/>
      <c r="GB905" s="206"/>
      <c r="GC905" s="206"/>
      <c r="GD905" s="206"/>
      <c r="GE905" s="206"/>
      <c r="GF905" s="206"/>
      <c r="GG905" s="206"/>
      <c r="GH905" s="206"/>
      <c r="GI905" s="206"/>
      <c r="GJ905" s="206"/>
      <c r="GK905" s="206"/>
      <c r="GL905" s="206"/>
      <c r="GM905" s="206"/>
      <c r="GN905" s="206"/>
      <c r="GO905" s="206"/>
      <c r="GP905" s="206"/>
      <c r="GQ905" s="206"/>
      <c r="GR905" s="206"/>
      <c r="GS905" s="206"/>
      <c r="GT905" s="206"/>
      <c r="GU905" s="206"/>
      <c r="GV905" s="206"/>
      <c r="GW905" s="206"/>
      <c r="GX905" s="206"/>
      <c r="GY905" s="206"/>
      <c r="GZ905" s="206"/>
      <c r="HA905" s="206"/>
      <c r="HB905" s="206"/>
      <c r="HC905" s="206"/>
      <c r="HD905" s="206"/>
      <c r="HE905" s="206"/>
      <c r="HF905" s="206"/>
      <c r="HG905" s="206"/>
      <c r="HH905" s="206"/>
      <c r="HI905" s="206"/>
      <c r="HJ905" s="206"/>
      <c r="HK905" s="206"/>
      <c r="HL905" s="206"/>
      <c r="HM905" s="206"/>
      <c r="HN905" s="206"/>
      <c r="HO905" s="206"/>
      <c r="HP905" s="206"/>
      <c r="HQ905" s="206"/>
      <c r="HR905" s="206"/>
      <c r="HS905" s="206"/>
      <c r="HT905" s="206"/>
      <c r="HU905" s="206"/>
      <c r="HV905" s="206"/>
      <c r="HW905" s="206"/>
      <c r="HX905" s="206"/>
      <c r="HY905" s="206"/>
      <c r="HZ905" s="206"/>
      <c r="IA905" s="206"/>
      <c r="IB905" s="206"/>
      <c r="IC905" s="127"/>
      <c r="ID905" s="127"/>
      <c r="IE905" s="127"/>
      <c r="IF905" s="127"/>
      <c r="IG905" s="127"/>
      <c r="IH905" s="127"/>
    </row>
    <row r="906" spans="1:242" ht="12.75" customHeight="1" x14ac:dyDescent="0.2">
      <c r="A906" s="206"/>
      <c r="B906" s="206"/>
      <c r="C906" s="206"/>
      <c r="D906" s="206"/>
      <c r="E906" s="204"/>
      <c r="F906" s="198"/>
      <c r="G906" s="198"/>
      <c r="H906" s="198"/>
      <c r="I906" s="209"/>
      <c r="J906" s="206"/>
      <c r="K906" s="187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12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AO906" s="206"/>
      <c r="AP906" s="206"/>
      <c r="AQ906" s="206"/>
      <c r="AR906" s="206"/>
      <c r="AS906" s="206"/>
      <c r="AT906" s="206"/>
      <c r="AU906" s="206"/>
      <c r="AV906" s="206"/>
      <c r="AW906" s="206"/>
      <c r="AX906" s="206"/>
      <c r="AY906" s="206"/>
      <c r="AZ906" s="206"/>
      <c r="BA906" s="206"/>
      <c r="BB906" s="206"/>
      <c r="BC906" s="206"/>
      <c r="BD906" s="206"/>
      <c r="BE906" s="206"/>
      <c r="BF906" s="206"/>
      <c r="BG906" s="206"/>
      <c r="BH906" s="206"/>
      <c r="BI906" s="206"/>
      <c r="BJ906" s="206"/>
      <c r="BK906" s="206"/>
      <c r="BL906" s="206"/>
      <c r="BM906" s="206"/>
      <c r="BN906" s="206"/>
      <c r="BO906" s="206"/>
      <c r="BP906" s="206"/>
      <c r="BQ906" s="206"/>
      <c r="BR906" s="206"/>
      <c r="BS906" s="206"/>
      <c r="BT906" s="206"/>
      <c r="BU906" s="206"/>
      <c r="BV906" s="206"/>
      <c r="BW906" s="206"/>
      <c r="BX906" s="206"/>
      <c r="BY906" s="206"/>
      <c r="BZ906" s="206"/>
      <c r="CA906" s="206"/>
      <c r="CB906" s="206"/>
      <c r="CC906" s="206"/>
      <c r="CD906" s="206"/>
      <c r="CE906" s="206"/>
      <c r="CF906" s="206"/>
      <c r="CG906" s="206"/>
      <c r="CH906" s="206"/>
      <c r="CI906" s="206"/>
      <c r="CJ906" s="206"/>
      <c r="CK906" s="206"/>
      <c r="CL906" s="206"/>
      <c r="CM906" s="206"/>
      <c r="CN906" s="206"/>
      <c r="CO906" s="206"/>
      <c r="CP906" s="206"/>
      <c r="CQ906" s="206"/>
      <c r="CR906" s="206"/>
      <c r="CS906" s="206"/>
      <c r="CT906" s="206"/>
      <c r="CU906" s="206"/>
      <c r="CV906" s="206"/>
      <c r="CW906" s="206"/>
      <c r="CX906" s="206"/>
      <c r="CY906" s="206"/>
      <c r="CZ906" s="206"/>
      <c r="DA906" s="206"/>
      <c r="DB906" s="206"/>
      <c r="DC906" s="206"/>
      <c r="DD906" s="206"/>
      <c r="DE906" s="206"/>
      <c r="DF906" s="206"/>
      <c r="DG906" s="206"/>
      <c r="DH906" s="206"/>
      <c r="DI906" s="206"/>
      <c r="DJ906" s="206"/>
      <c r="DK906" s="206"/>
      <c r="DL906" s="206"/>
      <c r="DM906" s="206"/>
      <c r="DN906" s="206"/>
      <c r="DO906" s="206"/>
      <c r="DP906" s="206"/>
      <c r="DQ906" s="206"/>
      <c r="DR906" s="206"/>
      <c r="DS906" s="206"/>
      <c r="DT906" s="206"/>
      <c r="DU906" s="206"/>
      <c r="DV906" s="206"/>
      <c r="DW906" s="206"/>
      <c r="DX906" s="206"/>
      <c r="DY906" s="206"/>
      <c r="DZ906" s="206"/>
      <c r="EA906" s="206"/>
      <c r="EB906" s="206"/>
      <c r="EC906" s="206"/>
      <c r="ED906" s="206"/>
      <c r="EE906" s="206"/>
      <c r="EF906" s="206"/>
      <c r="EG906" s="206"/>
      <c r="EH906" s="206"/>
      <c r="EI906" s="206"/>
      <c r="EJ906" s="206"/>
      <c r="EK906" s="206"/>
      <c r="EL906" s="206"/>
      <c r="EM906" s="206"/>
      <c r="EN906" s="206"/>
      <c r="EO906" s="206"/>
      <c r="EP906" s="206"/>
      <c r="EQ906" s="206"/>
      <c r="ER906" s="206"/>
      <c r="ES906" s="206"/>
      <c r="ET906" s="206"/>
      <c r="EU906" s="206"/>
      <c r="EV906" s="206"/>
      <c r="EW906" s="206"/>
      <c r="EX906" s="206"/>
      <c r="EY906" s="206"/>
      <c r="EZ906" s="206"/>
      <c r="FA906" s="206"/>
      <c r="FB906" s="206"/>
      <c r="FC906" s="206"/>
      <c r="FD906" s="206"/>
      <c r="FE906" s="206"/>
      <c r="FF906" s="206"/>
      <c r="FG906" s="206"/>
      <c r="FH906" s="206"/>
      <c r="FI906" s="206"/>
      <c r="FJ906" s="206"/>
      <c r="FK906" s="206"/>
      <c r="FL906" s="206"/>
      <c r="FM906" s="206"/>
      <c r="FN906" s="206"/>
      <c r="FO906" s="206"/>
      <c r="FP906" s="206"/>
      <c r="FQ906" s="206"/>
      <c r="FR906" s="206"/>
      <c r="FS906" s="206"/>
      <c r="FT906" s="206"/>
      <c r="FU906" s="206"/>
      <c r="FV906" s="206"/>
      <c r="FW906" s="206"/>
      <c r="FX906" s="206"/>
      <c r="FY906" s="206"/>
      <c r="FZ906" s="206"/>
      <c r="GA906" s="206"/>
      <c r="GB906" s="206"/>
      <c r="GC906" s="206"/>
      <c r="GD906" s="206"/>
      <c r="GE906" s="206"/>
      <c r="GF906" s="206"/>
      <c r="GG906" s="206"/>
      <c r="GH906" s="206"/>
      <c r="GI906" s="206"/>
      <c r="GJ906" s="206"/>
      <c r="GK906" s="206"/>
      <c r="GL906" s="206"/>
      <c r="GM906" s="206"/>
      <c r="GN906" s="206"/>
      <c r="GO906" s="206"/>
      <c r="GP906" s="206"/>
      <c r="GQ906" s="206"/>
      <c r="GR906" s="206"/>
      <c r="GS906" s="206"/>
      <c r="GT906" s="206"/>
      <c r="GU906" s="206"/>
      <c r="GV906" s="206"/>
      <c r="GW906" s="206"/>
      <c r="GX906" s="206"/>
      <c r="GY906" s="206"/>
      <c r="GZ906" s="206"/>
      <c r="HA906" s="206"/>
      <c r="HB906" s="206"/>
      <c r="HC906" s="206"/>
      <c r="HD906" s="206"/>
      <c r="HE906" s="206"/>
      <c r="HF906" s="206"/>
      <c r="HG906" s="206"/>
      <c r="HH906" s="206"/>
      <c r="HI906" s="206"/>
      <c r="HJ906" s="206"/>
      <c r="HK906" s="206"/>
      <c r="HL906" s="206"/>
      <c r="HM906" s="206"/>
      <c r="HN906" s="206"/>
      <c r="HO906" s="206"/>
      <c r="HP906" s="206"/>
      <c r="HQ906" s="206"/>
      <c r="HR906" s="206"/>
      <c r="HS906" s="206"/>
      <c r="HT906" s="206"/>
      <c r="HU906" s="206"/>
      <c r="HV906" s="206"/>
      <c r="HW906" s="206"/>
      <c r="HX906" s="206"/>
      <c r="HY906" s="206"/>
      <c r="HZ906" s="206"/>
      <c r="IA906" s="206"/>
      <c r="IB906" s="206"/>
      <c r="IC906" s="127"/>
      <c r="ID906" s="127"/>
      <c r="IE906" s="127"/>
      <c r="IF906" s="127"/>
      <c r="IG906" s="127"/>
      <c r="IH906" s="127"/>
    </row>
    <row r="907" spans="1:242" ht="12.75" customHeight="1" x14ac:dyDescent="0.2">
      <c r="A907" s="206"/>
      <c r="B907" s="206"/>
      <c r="C907" s="206"/>
      <c r="D907" s="206"/>
      <c r="E907" s="204"/>
      <c r="F907" s="198"/>
      <c r="G907" s="198"/>
      <c r="H907" s="198"/>
      <c r="I907" s="209"/>
      <c r="J907" s="206"/>
      <c r="K907" s="187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12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AO907" s="206"/>
      <c r="AP907" s="206"/>
      <c r="AQ907" s="206"/>
      <c r="AR907" s="206"/>
      <c r="AS907" s="206"/>
      <c r="AT907" s="206"/>
      <c r="AU907" s="206"/>
      <c r="AV907" s="206"/>
      <c r="AW907" s="206"/>
      <c r="AX907" s="206"/>
      <c r="AY907" s="206"/>
      <c r="AZ907" s="206"/>
      <c r="BA907" s="206"/>
      <c r="BB907" s="206"/>
      <c r="BC907" s="206"/>
      <c r="BD907" s="206"/>
      <c r="BE907" s="206"/>
      <c r="BF907" s="206"/>
      <c r="BG907" s="206"/>
      <c r="BH907" s="206"/>
      <c r="BI907" s="206"/>
      <c r="BJ907" s="206"/>
      <c r="BK907" s="206"/>
      <c r="BL907" s="206"/>
      <c r="BM907" s="206"/>
      <c r="BN907" s="206"/>
      <c r="BO907" s="206"/>
      <c r="BP907" s="206"/>
      <c r="BQ907" s="206"/>
      <c r="BR907" s="206"/>
      <c r="BS907" s="206"/>
      <c r="BT907" s="206"/>
      <c r="BU907" s="206"/>
      <c r="BV907" s="206"/>
      <c r="BW907" s="206"/>
      <c r="BX907" s="206"/>
      <c r="BY907" s="206"/>
      <c r="BZ907" s="206"/>
      <c r="CA907" s="206"/>
      <c r="CB907" s="206"/>
      <c r="CC907" s="206"/>
      <c r="CD907" s="206"/>
      <c r="CE907" s="206"/>
      <c r="CF907" s="206"/>
      <c r="CG907" s="206"/>
      <c r="CH907" s="206"/>
      <c r="CI907" s="206"/>
      <c r="CJ907" s="206"/>
      <c r="CK907" s="206"/>
      <c r="CL907" s="206"/>
      <c r="CM907" s="206"/>
      <c r="CN907" s="206"/>
      <c r="CO907" s="206"/>
      <c r="CP907" s="206"/>
      <c r="CQ907" s="206"/>
      <c r="CR907" s="206"/>
      <c r="CS907" s="206"/>
      <c r="CT907" s="206"/>
      <c r="CU907" s="206"/>
      <c r="CV907" s="206"/>
      <c r="CW907" s="206"/>
      <c r="CX907" s="206"/>
      <c r="CY907" s="206"/>
      <c r="CZ907" s="206"/>
      <c r="DA907" s="206"/>
      <c r="DB907" s="206"/>
      <c r="DC907" s="206"/>
      <c r="DD907" s="206"/>
      <c r="DE907" s="206"/>
      <c r="DF907" s="206"/>
      <c r="DG907" s="206"/>
      <c r="DH907" s="206"/>
      <c r="DI907" s="206"/>
      <c r="DJ907" s="206"/>
      <c r="DK907" s="206"/>
      <c r="DL907" s="206"/>
      <c r="DM907" s="206"/>
      <c r="DN907" s="206"/>
      <c r="DO907" s="206"/>
      <c r="DP907" s="206"/>
      <c r="DQ907" s="206"/>
      <c r="DR907" s="206"/>
      <c r="DS907" s="206"/>
      <c r="DT907" s="206"/>
      <c r="DU907" s="206"/>
      <c r="DV907" s="206"/>
      <c r="DW907" s="206"/>
      <c r="DX907" s="206"/>
      <c r="DY907" s="206"/>
      <c r="DZ907" s="206"/>
      <c r="EA907" s="206"/>
      <c r="EB907" s="206"/>
      <c r="EC907" s="206"/>
      <c r="ED907" s="206"/>
      <c r="EE907" s="206"/>
      <c r="EF907" s="206"/>
      <c r="EG907" s="206"/>
      <c r="EH907" s="206"/>
      <c r="EI907" s="206"/>
      <c r="EJ907" s="206"/>
      <c r="EK907" s="206"/>
      <c r="EL907" s="206"/>
      <c r="EM907" s="206"/>
      <c r="EN907" s="206"/>
      <c r="EO907" s="206"/>
      <c r="EP907" s="206"/>
      <c r="EQ907" s="206"/>
      <c r="ER907" s="206"/>
      <c r="ES907" s="206"/>
      <c r="ET907" s="206"/>
      <c r="EU907" s="206"/>
      <c r="EV907" s="206"/>
      <c r="EW907" s="206"/>
      <c r="EX907" s="206"/>
      <c r="EY907" s="206"/>
      <c r="EZ907" s="206"/>
      <c r="FA907" s="206"/>
      <c r="FB907" s="206"/>
      <c r="FC907" s="206"/>
      <c r="FD907" s="206"/>
      <c r="FE907" s="206"/>
      <c r="FF907" s="206"/>
      <c r="FG907" s="206"/>
      <c r="FH907" s="206"/>
      <c r="FI907" s="206"/>
      <c r="FJ907" s="206"/>
      <c r="FK907" s="206"/>
      <c r="FL907" s="206"/>
      <c r="FM907" s="206"/>
      <c r="FN907" s="206"/>
      <c r="FO907" s="206"/>
      <c r="FP907" s="206"/>
      <c r="FQ907" s="206"/>
      <c r="FR907" s="206"/>
      <c r="FS907" s="206"/>
      <c r="FT907" s="206"/>
      <c r="FU907" s="206"/>
      <c r="FV907" s="206"/>
      <c r="FW907" s="206"/>
      <c r="FX907" s="206"/>
      <c r="FY907" s="206"/>
      <c r="FZ907" s="206"/>
      <c r="GA907" s="206"/>
      <c r="GB907" s="206"/>
      <c r="GC907" s="206"/>
      <c r="GD907" s="206"/>
      <c r="GE907" s="206"/>
      <c r="GF907" s="206"/>
      <c r="GG907" s="206"/>
      <c r="GH907" s="206"/>
      <c r="GI907" s="206"/>
      <c r="GJ907" s="206"/>
      <c r="GK907" s="206"/>
      <c r="GL907" s="206"/>
      <c r="GM907" s="206"/>
      <c r="GN907" s="206"/>
      <c r="GO907" s="206"/>
      <c r="GP907" s="206"/>
      <c r="GQ907" s="206"/>
      <c r="GR907" s="206"/>
      <c r="GS907" s="206"/>
      <c r="GT907" s="206"/>
      <c r="GU907" s="206"/>
      <c r="GV907" s="206"/>
      <c r="GW907" s="206"/>
      <c r="GX907" s="206"/>
      <c r="GY907" s="206"/>
      <c r="GZ907" s="206"/>
      <c r="HA907" s="206"/>
      <c r="HB907" s="206"/>
      <c r="HC907" s="206"/>
      <c r="HD907" s="206"/>
      <c r="HE907" s="206"/>
      <c r="HF907" s="206"/>
      <c r="HG907" s="206"/>
      <c r="HH907" s="206"/>
      <c r="HI907" s="206"/>
      <c r="HJ907" s="206"/>
      <c r="HK907" s="206"/>
      <c r="HL907" s="206"/>
      <c r="HM907" s="206"/>
      <c r="HN907" s="206"/>
      <c r="HO907" s="206"/>
      <c r="HP907" s="206"/>
      <c r="HQ907" s="206"/>
      <c r="HR907" s="206"/>
      <c r="HS907" s="206"/>
      <c r="HT907" s="206"/>
      <c r="HU907" s="206"/>
      <c r="HV907" s="206"/>
      <c r="HW907" s="206"/>
      <c r="HX907" s="206"/>
      <c r="HY907" s="206"/>
      <c r="HZ907" s="206"/>
      <c r="IA907" s="206"/>
      <c r="IB907" s="206"/>
      <c r="IC907" s="127"/>
      <c r="ID907" s="127"/>
      <c r="IE907" s="127"/>
      <c r="IF907" s="127"/>
      <c r="IG907" s="127"/>
      <c r="IH907" s="127"/>
    </row>
    <row r="908" spans="1:242" ht="12.75" customHeight="1" x14ac:dyDescent="0.2">
      <c r="A908" s="206"/>
      <c r="B908" s="206"/>
      <c r="C908" s="206"/>
      <c r="D908" s="206"/>
      <c r="E908" s="204"/>
      <c r="F908" s="198"/>
      <c r="G908" s="198"/>
      <c r="H908" s="198"/>
      <c r="I908" s="209"/>
      <c r="J908" s="206"/>
      <c r="K908" s="187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12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206"/>
      <c r="BN908" s="206"/>
      <c r="BO908" s="206"/>
      <c r="BP908" s="206"/>
      <c r="BQ908" s="206"/>
      <c r="BR908" s="206"/>
      <c r="BS908" s="206"/>
      <c r="BT908" s="206"/>
      <c r="BU908" s="206"/>
      <c r="BV908" s="206"/>
      <c r="BW908" s="206"/>
      <c r="BX908" s="206"/>
      <c r="BY908" s="206"/>
      <c r="BZ908" s="206"/>
      <c r="CA908" s="206"/>
      <c r="CB908" s="206"/>
      <c r="CC908" s="206"/>
      <c r="CD908" s="206"/>
      <c r="CE908" s="206"/>
      <c r="CF908" s="206"/>
      <c r="CG908" s="206"/>
      <c r="CH908" s="206"/>
      <c r="CI908" s="206"/>
      <c r="CJ908" s="206"/>
      <c r="CK908" s="206"/>
      <c r="CL908" s="206"/>
      <c r="CM908" s="206"/>
      <c r="CN908" s="206"/>
      <c r="CO908" s="206"/>
      <c r="CP908" s="206"/>
      <c r="CQ908" s="206"/>
      <c r="CR908" s="206"/>
      <c r="CS908" s="206"/>
      <c r="CT908" s="206"/>
      <c r="CU908" s="206"/>
      <c r="CV908" s="206"/>
      <c r="CW908" s="206"/>
      <c r="CX908" s="206"/>
      <c r="CY908" s="206"/>
      <c r="CZ908" s="206"/>
      <c r="DA908" s="206"/>
      <c r="DB908" s="206"/>
      <c r="DC908" s="206"/>
      <c r="DD908" s="206"/>
      <c r="DE908" s="206"/>
      <c r="DF908" s="206"/>
      <c r="DG908" s="206"/>
      <c r="DH908" s="206"/>
      <c r="DI908" s="206"/>
      <c r="DJ908" s="206"/>
      <c r="DK908" s="206"/>
      <c r="DL908" s="206"/>
      <c r="DM908" s="206"/>
      <c r="DN908" s="206"/>
      <c r="DO908" s="206"/>
      <c r="DP908" s="206"/>
      <c r="DQ908" s="206"/>
      <c r="DR908" s="206"/>
      <c r="DS908" s="206"/>
      <c r="DT908" s="206"/>
      <c r="DU908" s="206"/>
      <c r="DV908" s="206"/>
      <c r="DW908" s="206"/>
      <c r="DX908" s="206"/>
      <c r="DY908" s="206"/>
      <c r="DZ908" s="206"/>
      <c r="EA908" s="206"/>
      <c r="EB908" s="206"/>
      <c r="EC908" s="206"/>
      <c r="ED908" s="206"/>
      <c r="EE908" s="206"/>
      <c r="EF908" s="206"/>
      <c r="EG908" s="206"/>
      <c r="EH908" s="206"/>
      <c r="EI908" s="206"/>
      <c r="EJ908" s="206"/>
      <c r="EK908" s="206"/>
      <c r="EL908" s="206"/>
      <c r="EM908" s="206"/>
      <c r="EN908" s="206"/>
      <c r="EO908" s="206"/>
      <c r="EP908" s="206"/>
      <c r="EQ908" s="206"/>
      <c r="ER908" s="206"/>
      <c r="ES908" s="206"/>
      <c r="ET908" s="206"/>
      <c r="EU908" s="206"/>
      <c r="EV908" s="206"/>
      <c r="EW908" s="206"/>
      <c r="EX908" s="206"/>
      <c r="EY908" s="206"/>
      <c r="EZ908" s="206"/>
      <c r="FA908" s="206"/>
      <c r="FB908" s="206"/>
      <c r="FC908" s="206"/>
      <c r="FD908" s="206"/>
      <c r="FE908" s="206"/>
      <c r="FF908" s="206"/>
      <c r="FG908" s="206"/>
      <c r="FH908" s="206"/>
      <c r="FI908" s="206"/>
      <c r="FJ908" s="206"/>
      <c r="FK908" s="206"/>
      <c r="FL908" s="206"/>
      <c r="FM908" s="206"/>
      <c r="FN908" s="206"/>
      <c r="FO908" s="206"/>
      <c r="FP908" s="206"/>
      <c r="FQ908" s="206"/>
      <c r="FR908" s="206"/>
      <c r="FS908" s="206"/>
      <c r="FT908" s="206"/>
      <c r="FU908" s="206"/>
      <c r="FV908" s="206"/>
      <c r="FW908" s="206"/>
      <c r="FX908" s="206"/>
      <c r="FY908" s="206"/>
      <c r="FZ908" s="206"/>
      <c r="GA908" s="206"/>
      <c r="GB908" s="206"/>
      <c r="GC908" s="206"/>
      <c r="GD908" s="206"/>
      <c r="GE908" s="206"/>
      <c r="GF908" s="206"/>
      <c r="GG908" s="206"/>
      <c r="GH908" s="206"/>
      <c r="GI908" s="206"/>
      <c r="GJ908" s="206"/>
      <c r="GK908" s="206"/>
      <c r="GL908" s="206"/>
      <c r="GM908" s="206"/>
      <c r="GN908" s="206"/>
      <c r="GO908" s="206"/>
      <c r="GP908" s="206"/>
      <c r="GQ908" s="206"/>
      <c r="GR908" s="206"/>
      <c r="GS908" s="206"/>
      <c r="GT908" s="206"/>
      <c r="GU908" s="206"/>
      <c r="GV908" s="206"/>
      <c r="GW908" s="206"/>
      <c r="GX908" s="206"/>
      <c r="GY908" s="206"/>
      <c r="GZ908" s="206"/>
      <c r="HA908" s="206"/>
      <c r="HB908" s="206"/>
      <c r="HC908" s="206"/>
      <c r="HD908" s="206"/>
      <c r="HE908" s="206"/>
      <c r="HF908" s="206"/>
      <c r="HG908" s="206"/>
      <c r="HH908" s="206"/>
      <c r="HI908" s="206"/>
      <c r="HJ908" s="206"/>
      <c r="HK908" s="206"/>
      <c r="HL908" s="206"/>
      <c r="HM908" s="206"/>
      <c r="HN908" s="206"/>
      <c r="HO908" s="206"/>
      <c r="HP908" s="206"/>
      <c r="HQ908" s="206"/>
      <c r="HR908" s="206"/>
      <c r="HS908" s="206"/>
      <c r="HT908" s="206"/>
      <c r="HU908" s="206"/>
      <c r="HV908" s="206"/>
      <c r="HW908" s="206"/>
      <c r="HX908" s="206"/>
      <c r="HY908" s="206"/>
      <c r="HZ908" s="206"/>
      <c r="IA908" s="206"/>
      <c r="IB908" s="206"/>
      <c r="IC908" s="127"/>
      <c r="ID908" s="127"/>
      <c r="IE908" s="127"/>
      <c r="IF908" s="127"/>
      <c r="IG908" s="127"/>
      <c r="IH908" s="127"/>
    </row>
    <row r="909" spans="1:242" ht="12.75" customHeight="1" x14ac:dyDescent="0.2">
      <c r="A909" s="206"/>
      <c r="B909" s="206"/>
      <c r="C909" s="206"/>
      <c r="D909" s="206"/>
      <c r="E909" s="204"/>
      <c r="F909" s="198"/>
      <c r="G909" s="198"/>
      <c r="H909" s="198"/>
      <c r="I909" s="209"/>
      <c r="J909" s="206"/>
      <c r="K909" s="187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12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206"/>
      <c r="BN909" s="206"/>
      <c r="BO909" s="206"/>
      <c r="BP909" s="206"/>
      <c r="BQ909" s="206"/>
      <c r="BR909" s="206"/>
      <c r="BS909" s="206"/>
      <c r="BT909" s="206"/>
      <c r="BU909" s="206"/>
      <c r="BV909" s="206"/>
      <c r="BW909" s="206"/>
      <c r="BX909" s="206"/>
      <c r="BY909" s="206"/>
      <c r="BZ909" s="206"/>
      <c r="CA909" s="206"/>
      <c r="CB909" s="206"/>
      <c r="CC909" s="206"/>
      <c r="CD909" s="206"/>
      <c r="CE909" s="206"/>
      <c r="CF909" s="206"/>
      <c r="CG909" s="206"/>
      <c r="CH909" s="206"/>
      <c r="CI909" s="206"/>
      <c r="CJ909" s="206"/>
      <c r="CK909" s="206"/>
      <c r="CL909" s="206"/>
      <c r="CM909" s="206"/>
      <c r="CN909" s="206"/>
      <c r="CO909" s="206"/>
      <c r="CP909" s="206"/>
      <c r="CQ909" s="206"/>
      <c r="CR909" s="206"/>
      <c r="CS909" s="206"/>
      <c r="CT909" s="206"/>
      <c r="CU909" s="206"/>
      <c r="CV909" s="206"/>
      <c r="CW909" s="206"/>
      <c r="CX909" s="206"/>
      <c r="CY909" s="206"/>
      <c r="CZ909" s="206"/>
      <c r="DA909" s="206"/>
      <c r="DB909" s="206"/>
      <c r="DC909" s="206"/>
      <c r="DD909" s="206"/>
      <c r="DE909" s="206"/>
      <c r="DF909" s="206"/>
      <c r="DG909" s="206"/>
      <c r="DH909" s="206"/>
      <c r="DI909" s="206"/>
      <c r="DJ909" s="206"/>
      <c r="DK909" s="206"/>
      <c r="DL909" s="206"/>
      <c r="DM909" s="206"/>
      <c r="DN909" s="206"/>
      <c r="DO909" s="206"/>
      <c r="DP909" s="206"/>
      <c r="DQ909" s="206"/>
      <c r="DR909" s="206"/>
      <c r="DS909" s="206"/>
      <c r="DT909" s="206"/>
      <c r="DU909" s="206"/>
      <c r="DV909" s="206"/>
      <c r="DW909" s="206"/>
      <c r="DX909" s="206"/>
      <c r="DY909" s="206"/>
      <c r="DZ909" s="206"/>
      <c r="EA909" s="206"/>
      <c r="EB909" s="206"/>
      <c r="EC909" s="206"/>
      <c r="ED909" s="206"/>
      <c r="EE909" s="206"/>
      <c r="EF909" s="206"/>
      <c r="EG909" s="206"/>
      <c r="EH909" s="206"/>
      <c r="EI909" s="206"/>
      <c r="EJ909" s="206"/>
      <c r="EK909" s="206"/>
      <c r="EL909" s="206"/>
      <c r="EM909" s="206"/>
      <c r="EN909" s="206"/>
      <c r="EO909" s="206"/>
      <c r="EP909" s="206"/>
      <c r="EQ909" s="206"/>
      <c r="ER909" s="206"/>
      <c r="ES909" s="206"/>
      <c r="ET909" s="206"/>
      <c r="EU909" s="206"/>
      <c r="EV909" s="206"/>
      <c r="EW909" s="206"/>
      <c r="EX909" s="206"/>
      <c r="EY909" s="206"/>
      <c r="EZ909" s="206"/>
      <c r="FA909" s="206"/>
      <c r="FB909" s="206"/>
      <c r="FC909" s="206"/>
      <c r="FD909" s="206"/>
      <c r="FE909" s="206"/>
      <c r="FF909" s="206"/>
      <c r="FG909" s="206"/>
      <c r="FH909" s="206"/>
      <c r="FI909" s="206"/>
      <c r="FJ909" s="206"/>
      <c r="FK909" s="206"/>
      <c r="FL909" s="206"/>
      <c r="FM909" s="206"/>
      <c r="FN909" s="206"/>
      <c r="FO909" s="206"/>
      <c r="FP909" s="206"/>
      <c r="FQ909" s="206"/>
      <c r="FR909" s="206"/>
      <c r="FS909" s="206"/>
      <c r="FT909" s="206"/>
      <c r="FU909" s="206"/>
      <c r="FV909" s="206"/>
      <c r="FW909" s="206"/>
      <c r="FX909" s="206"/>
      <c r="FY909" s="206"/>
      <c r="FZ909" s="206"/>
      <c r="GA909" s="206"/>
      <c r="GB909" s="206"/>
      <c r="GC909" s="206"/>
      <c r="GD909" s="206"/>
      <c r="GE909" s="206"/>
      <c r="GF909" s="206"/>
      <c r="GG909" s="206"/>
      <c r="GH909" s="206"/>
      <c r="GI909" s="206"/>
      <c r="GJ909" s="206"/>
      <c r="GK909" s="206"/>
      <c r="GL909" s="206"/>
      <c r="GM909" s="206"/>
      <c r="GN909" s="206"/>
      <c r="GO909" s="206"/>
      <c r="GP909" s="206"/>
      <c r="GQ909" s="206"/>
      <c r="GR909" s="206"/>
      <c r="GS909" s="206"/>
      <c r="GT909" s="206"/>
      <c r="GU909" s="206"/>
      <c r="GV909" s="206"/>
      <c r="GW909" s="206"/>
      <c r="GX909" s="206"/>
      <c r="GY909" s="206"/>
      <c r="GZ909" s="206"/>
      <c r="HA909" s="206"/>
      <c r="HB909" s="206"/>
      <c r="HC909" s="206"/>
      <c r="HD909" s="206"/>
      <c r="HE909" s="206"/>
      <c r="HF909" s="206"/>
      <c r="HG909" s="206"/>
      <c r="HH909" s="206"/>
      <c r="HI909" s="206"/>
      <c r="HJ909" s="206"/>
      <c r="HK909" s="206"/>
      <c r="HL909" s="206"/>
      <c r="HM909" s="206"/>
      <c r="HN909" s="206"/>
      <c r="HO909" s="206"/>
      <c r="HP909" s="206"/>
      <c r="HQ909" s="206"/>
      <c r="HR909" s="206"/>
      <c r="HS909" s="206"/>
      <c r="HT909" s="206"/>
      <c r="HU909" s="206"/>
      <c r="HV909" s="206"/>
      <c r="HW909" s="206"/>
      <c r="HX909" s="206"/>
      <c r="HY909" s="206"/>
      <c r="HZ909" s="206"/>
      <c r="IA909" s="206"/>
      <c r="IB909" s="206"/>
      <c r="IC909" s="127"/>
      <c r="ID909" s="127"/>
      <c r="IE909" s="127"/>
      <c r="IF909" s="127"/>
      <c r="IG909" s="127"/>
      <c r="IH909" s="127"/>
    </row>
    <row r="910" spans="1:242" ht="12.75" customHeight="1" x14ac:dyDescent="0.2">
      <c r="A910" s="206"/>
      <c r="B910" s="206"/>
      <c r="C910" s="206"/>
      <c r="D910" s="206"/>
      <c r="E910" s="204"/>
      <c r="F910" s="198"/>
      <c r="G910" s="198"/>
      <c r="H910" s="198"/>
      <c r="I910" s="209"/>
      <c r="J910" s="206"/>
      <c r="K910" s="187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12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6"/>
      <c r="AP910" s="206"/>
      <c r="AQ910" s="206"/>
      <c r="AR910" s="206"/>
      <c r="AS910" s="206"/>
      <c r="AT910" s="206"/>
      <c r="AU910" s="206"/>
      <c r="AV910" s="206"/>
      <c r="AW910" s="206"/>
      <c r="AX910" s="206"/>
      <c r="AY910" s="206"/>
      <c r="AZ910" s="206"/>
      <c r="BA910" s="206"/>
      <c r="BB910" s="206"/>
      <c r="BC910" s="206"/>
      <c r="BD910" s="206"/>
      <c r="BE910" s="206"/>
      <c r="BF910" s="206"/>
      <c r="BG910" s="206"/>
      <c r="BH910" s="206"/>
      <c r="BI910" s="206"/>
      <c r="BJ910" s="206"/>
      <c r="BK910" s="206"/>
      <c r="BL910" s="206"/>
      <c r="BM910" s="206"/>
      <c r="BN910" s="206"/>
      <c r="BO910" s="206"/>
      <c r="BP910" s="206"/>
      <c r="BQ910" s="206"/>
      <c r="BR910" s="206"/>
      <c r="BS910" s="206"/>
      <c r="BT910" s="206"/>
      <c r="BU910" s="206"/>
      <c r="BV910" s="206"/>
      <c r="BW910" s="206"/>
      <c r="BX910" s="206"/>
      <c r="BY910" s="206"/>
      <c r="BZ910" s="206"/>
      <c r="CA910" s="206"/>
      <c r="CB910" s="206"/>
      <c r="CC910" s="206"/>
      <c r="CD910" s="206"/>
      <c r="CE910" s="206"/>
      <c r="CF910" s="206"/>
      <c r="CG910" s="206"/>
      <c r="CH910" s="206"/>
      <c r="CI910" s="206"/>
      <c r="CJ910" s="206"/>
      <c r="CK910" s="206"/>
      <c r="CL910" s="206"/>
      <c r="CM910" s="206"/>
      <c r="CN910" s="206"/>
      <c r="CO910" s="206"/>
      <c r="CP910" s="206"/>
      <c r="CQ910" s="206"/>
      <c r="CR910" s="206"/>
      <c r="CS910" s="206"/>
      <c r="CT910" s="206"/>
      <c r="CU910" s="206"/>
      <c r="CV910" s="206"/>
      <c r="CW910" s="206"/>
      <c r="CX910" s="206"/>
      <c r="CY910" s="206"/>
      <c r="CZ910" s="206"/>
      <c r="DA910" s="206"/>
      <c r="DB910" s="206"/>
      <c r="DC910" s="206"/>
      <c r="DD910" s="206"/>
      <c r="DE910" s="206"/>
      <c r="DF910" s="206"/>
      <c r="DG910" s="206"/>
      <c r="DH910" s="206"/>
      <c r="DI910" s="206"/>
      <c r="DJ910" s="206"/>
      <c r="DK910" s="206"/>
      <c r="DL910" s="206"/>
      <c r="DM910" s="206"/>
      <c r="DN910" s="206"/>
      <c r="DO910" s="206"/>
      <c r="DP910" s="206"/>
      <c r="DQ910" s="206"/>
      <c r="DR910" s="206"/>
      <c r="DS910" s="206"/>
      <c r="DT910" s="206"/>
      <c r="DU910" s="206"/>
      <c r="DV910" s="206"/>
      <c r="DW910" s="206"/>
      <c r="DX910" s="206"/>
      <c r="DY910" s="206"/>
      <c r="DZ910" s="206"/>
      <c r="EA910" s="206"/>
      <c r="EB910" s="206"/>
      <c r="EC910" s="206"/>
      <c r="ED910" s="206"/>
      <c r="EE910" s="206"/>
      <c r="EF910" s="206"/>
      <c r="EG910" s="206"/>
      <c r="EH910" s="206"/>
      <c r="EI910" s="206"/>
      <c r="EJ910" s="206"/>
      <c r="EK910" s="206"/>
      <c r="EL910" s="206"/>
      <c r="EM910" s="206"/>
      <c r="EN910" s="206"/>
      <c r="EO910" s="206"/>
      <c r="EP910" s="206"/>
      <c r="EQ910" s="206"/>
      <c r="ER910" s="206"/>
      <c r="ES910" s="206"/>
      <c r="ET910" s="206"/>
      <c r="EU910" s="206"/>
      <c r="EV910" s="206"/>
      <c r="EW910" s="206"/>
      <c r="EX910" s="206"/>
      <c r="EY910" s="206"/>
      <c r="EZ910" s="206"/>
      <c r="FA910" s="206"/>
      <c r="FB910" s="206"/>
      <c r="FC910" s="206"/>
      <c r="FD910" s="206"/>
      <c r="FE910" s="206"/>
      <c r="FF910" s="206"/>
      <c r="FG910" s="206"/>
      <c r="FH910" s="206"/>
      <c r="FI910" s="206"/>
      <c r="FJ910" s="206"/>
      <c r="FK910" s="206"/>
      <c r="FL910" s="206"/>
      <c r="FM910" s="206"/>
      <c r="FN910" s="206"/>
      <c r="FO910" s="206"/>
      <c r="FP910" s="206"/>
      <c r="FQ910" s="206"/>
      <c r="FR910" s="206"/>
      <c r="FS910" s="206"/>
      <c r="FT910" s="206"/>
      <c r="FU910" s="206"/>
      <c r="FV910" s="206"/>
      <c r="FW910" s="206"/>
      <c r="FX910" s="206"/>
      <c r="FY910" s="206"/>
      <c r="FZ910" s="206"/>
      <c r="GA910" s="206"/>
      <c r="GB910" s="206"/>
      <c r="GC910" s="206"/>
      <c r="GD910" s="206"/>
      <c r="GE910" s="206"/>
      <c r="GF910" s="206"/>
      <c r="GG910" s="206"/>
      <c r="GH910" s="206"/>
      <c r="GI910" s="206"/>
      <c r="GJ910" s="206"/>
      <c r="GK910" s="206"/>
      <c r="GL910" s="206"/>
      <c r="GM910" s="206"/>
      <c r="GN910" s="206"/>
      <c r="GO910" s="206"/>
      <c r="GP910" s="206"/>
      <c r="GQ910" s="206"/>
      <c r="GR910" s="206"/>
      <c r="GS910" s="206"/>
      <c r="GT910" s="206"/>
      <c r="GU910" s="206"/>
      <c r="GV910" s="206"/>
      <c r="GW910" s="206"/>
      <c r="GX910" s="206"/>
      <c r="GY910" s="206"/>
      <c r="GZ910" s="206"/>
      <c r="HA910" s="206"/>
      <c r="HB910" s="206"/>
      <c r="HC910" s="206"/>
      <c r="HD910" s="206"/>
      <c r="HE910" s="206"/>
      <c r="HF910" s="206"/>
      <c r="HG910" s="206"/>
      <c r="HH910" s="206"/>
      <c r="HI910" s="206"/>
      <c r="HJ910" s="206"/>
      <c r="HK910" s="206"/>
      <c r="HL910" s="206"/>
      <c r="HM910" s="206"/>
      <c r="HN910" s="206"/>
      <c r="HO910" s="206"/>
      <c r="HP910" s="206"/>
      <c r="HQ910" s="206"/>
      <c r="HR910" s="206"/>
      <c r="HS910" s="206"/>
      <c r="HT910" s="206"/>
      <c r="HU910" s="206"/>
      <c r="HV910" s="206"/>
      <c r="HW910" s="206"/>
      <c r="HX910" s="206"/>
      <c r="HY910" s="206"/>
      <c r="HZ910" s="206"/>
      <c r="IA910" s="206"/>
      <c r="IB910" s="206"/>
      <c r="IC910" s="127"/>
      <c r="ID910" s="127"/>
      <c r="IE910" s="127"/>
      <c r="IF910" s="127"/>
      <c r="IG910" s="127"/>
      <c r="IH910" s="127"/>
    </row>
    <row r="911" spans="1:242" ht="12.75" customHeight="1" x14ac:dyDescent="0.2">
      <c r="A911" s="206"/>
      <c r="B911" s="206"/>
      <c r="C911" s="206"/>
      <c r="D911" s="206"/>
      <c r="E911" s="204"/>
      <c r="F911" s="198"/>
      <c r="G911" s="198"/>
      <c r="H911" s="198"/>
      <c r="I911" s="209"/>
      <c r="J911" s="206"/>
      <c r="K911" s="187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12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06"/>
      <c r="AT911" s="206"/>
      <c r="AU911" s="206"/>
      <c r="AV911" s="206"/>
      <c r="AW911" s="206"/>
      <c r="AX911" s="206"/>
      <c r="AY911" s="206"/>
      <c r="AZ911" s="206"/>
      <c r="BA911" s="206"/>
      <c r="BB911" s="206"/>
      <c r="BC911" s="206"/>
      <c r="BD911" s="206"/>
      <c r="BE911" s="206"/>
      <c r="BF911" s="206"/>
      <c r="BG911" s="206"/>
      <c r="BH911" s="206"/>
      <c r="BI911" s="206"/>
      <c r="BJ911" s="206"/>
      <c r="BK911" s="206"/>
      <c r="BL911" s="206"/>
      <c r="BM911" s="206"/>
      <c r="BN911" s="206"/>
      <c r="BO911" s="206"/>
      <c r="BP911" s="206"/>
      <c r="BQ911" s="206"/>
      <c r="BR911" s="206"/>
      <c r="BS911" s="206"/>
      <c r="BT911" s="206"/>
      <c r="BU911" s="206"/>
      <c r="BV911" s="206"/>
      <c r="BW911" s="206"/>
      <c r="BX911" s="206"/>
      <c r="BY911" s="206"/>
      <c r="BZ911" s="206"/>
      <c r="CA911" s="206"/>
      <c r="CB911" s="206"/>
      <c r="CC911" s="206"/>
      <c r="CD911" s="206"/>
      <c r="CE911" s="206"/>
      <c r="CF911" s="206"/>
      <c r="CG911" s="206"/>
      <c r="CH911" s="206"/>
      <c r="CI911" s="206"/>
      <c r="CJ911" s="206"/>
      <c r="CK911" s="206"/>
      <c r="CL911" s="206"/>
      <c r="CM911" s="206"/>
      <c r="CN911" s="206"/>
      <c r="CO911" s="206"/>
      <c r="CP911" s="206"/>
      <c r="CQ911" s="206"/>
      <c r="CR911" s="206"/>
      <c r="CS911" s="206"/>
      <c r="CT911" s="206"/>
      <c r="CU911" s="206"/>
      <c r="CV911" s="206"/>
      <c r="CW911" s="206"/>
      <c r="CX911" s="206"/>
      <c r="CY911" s="206"/>
      <c r="CZ911" s="206"/>
      <c r="DA911" s="206"/>
      <c r="DB911" s="206"/>
      <c r="DC911" s="206"/>
      <c r="DD911" s="206"/>
      <c r="DE911" s="206"/>
      <c r="DF911" s="206"/>
      <c r="DG911" s="206"/>
      <c r="DH911" s="206"/>
      <c r="DI911" s="206"/>
      <c r="DJ911" s="206"/>
      <c r="DK911" s="206"/>
      <c r="DL911" s="206"/>
      <c r="DM911" s="206"/>
      <c r="DN911" s="206"/>
      <c r="DO911" s="206"/>
      <c r="DP911" s="206"/>
      <c r="DQ911" s="206"/>
      <c r="DR911" s="206"/>
      <c r="DS911" s="206"/>
      <c r="DT911" s="206"/>
      <c r="DU911" s="206"/>
      <c r="DV911" s="206"/>
      <c r="DW911" s="206"/>
      <c r="DX911" s="206"/>
      <c r="DY911" s="206"/>
      <c r="DZ911" s="206"/>
      <c r="EA911" s="206"/>
      <c r="EB911" s="206"/>
      <c r="EC911" s="206"/>
      <c r="ED911" s="206"/>
      <c r="EE911" s="206"/>
      <c r="EF911" s="206"/>
      <c r="EG911" s="206"/>
      <c r="EH911" s="206"/>
      <c r="EI911" s="206"/>
      <c r="EJ911" s="206"/>
      <c r="EK911" s="206"/>
      <c r="EL911" s="206"/>
      <c r="EM911" s="206"/>
      <c r="EN911" s="206"/>
      <c r="EO911" s="206"/>
      <c r="EP911" s="206"/>
      <c r="EQ911" s="206"/>
      <c r="ER911" s="206"/>
      <c r="ES911" s="206"/>
      <c r="ET911" s="206"/>
      <c r="EU911" s="206"/>
      <c r="EV911" s="206"/>
      <c r="EW911" s="206"/>
      <c r="EX911" s="206"/>
      <c r="EY911" s="206"/>
      <c r="EZ911" s="206"/>
      <c r="FA911" s="206"/>
      <c r="FB911" s="206"/>
      <c r="FC911" s="206"/>
      <c r="FD911" s="206"/>
      <c r="FE911" s="206"/>
      <c r="FF911" s="206"/>
      <c r="FG911" s="206"/>
      <c r="FH911" s="206"/>
      <c r="FI911" s="206"/>
      <c r="FJ911" s="206"/>
      <c r="FK911" s="206"/>
      <c r="FL911" s="206"/>
      <c r="FM911" s="206"/>
      <c r="FN911" s="206"/>
      <c r="FO911" s="206"/>
      <c r="FP911" s="206"/>
      <c r="FQ911" s="206"/>
      <c r="FR911" s="206"/>
      <c r="FS911" s="206"/>
      <c r="FT911" s="206"/>
      <c r="FU911" s="206"/>
      <c r="FV911" s="206"/>
      <c r="FW911" s="206"/>
      <c r="FX911" s="206"/>
      <c r="FY911" s="206"/>
      <c r="FZ911" s="206"/>
      <c r="GA911" s="206"/>
      <c r="GB911" s="206"/>
      <c r="GC911" s="206"/>
      <c r="GD911" s="206"/>
      <c r="GE911" s="206"/>
      <c r="GF911" s="206"/>
      <c r="GG911" s="206"/>
      <c r="GH911" s="206"/>
      <c r="GI911" s="206"/>
      <c r="GJ911" s="206"/>
      <c r="GK911" s="206"/>
      <c r="GL911" s="206"/>
      <c r="GM911" s="206"/>
      <c r="GN911" s="206"/>
      <c r="GO911" s="206"/>
      <c r="GP911" s="206"/>
      <c r="GQ911" s="206"/>
      <c r="GR911" s="206"/>
      <c r="GS911" s="206"/>
      <c r="GT911" s="206"/>
      <c r="GU911" s="206"/>
      <c r="GV911" s="206"/>
      <c r="GW911" s="206"/>
      <c r="GX911" s="206"/>
      <c r="GY911" s="206"/>
      <c r="GZ911" s="206"/>
      <c r="HA911" s="206"/>
      <c r="HB911" s="206"/>
      <c r="HC911" s="206"/>
      <c r="HD911" s="206"/>
      <c r="HE911" s="206"/>
      <c r="HF911" s="206"/>
      <c r="HG911" s="206"/>
      <c r="HH911" s="206"/>
      <c r="HI911" s="206"/>
      <c r="HJ911" s="206"/>
      <c r="HK911" s="206"/>
      <c r="HL911" s="206"/>
      <c r="HM911" s="206"/>
      <c r="HN911" s="206"/>
      <c r="HO911" s="206"/>
      <c r="HP911" s="206"/>
      <c r="HQ911" s="206"/>
      <c r="HR911" s="206"/>
      <c r="HS911" s="206"/>
      <c r="HT911" s="206"/>
      <c r="HU911" s="206"/>
      <c r="HV911" s="206"/>
      <c r="HW911" s="206"/>
      <c r="HX911" s="206"/>
      <c r="HY911" s="206"/>
      <c r="HZ911" s="206"/>
      <c r="IA911" s="206"/>
      <c r="IB911" s="206"/>
      <c r="IC911" s="127"/>
      <c r="ID911" s="127"/>
      <c r="IE911" s="127"/>
      <c r="IF911" s="127"/>
      <c r="IG911" s="127"/>
      <c r="IH911" s="127"/>
    </row>
    <row r="912" spans="1:242" ht="12.75" customHeight="1" x14ac:dyDescent="0.2">
      <c r="A912" s="206"/>
      <c r="B912" s="206"/>
      <c r="C912" s="206"/>
      <c r="D912" s="206"/>
      <c r="E912" s="204"/>
      <c r="F912" s="198"/>
      <c r="G912" s="198"/>
      <c r="H912" s="198"/>
      <c r="I912" s="209"/>
      <c r="J912" s="206"/>
      <c r="K912" s="187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12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AO912" s="206"/>
      <c r="AP912" s="206"/>
      <c r="AQ912" s="206"/>
      <c r="AR912" s="206"/>
      <c r="AS912" s="206"/>
      <c r="AT912" s="206"/>
      <c r="AU912" s="206"/>
      <c r="AV912" s="206"/>
      <c r="AW912" s="206"/>
      <c r="AX912" s="206"/>
      <c r="AY912" s="206"/>
      <c r="AZ912" s="206"/>
      <c r="BA912" s="206"/>
      <c r="BB912" s="206"/>
      <c r="BC912" s="206"/>
      <c r="BD912" s="206"/>
      <c r="BE912" s="206"/>
      <c r="BF912" s="206"/>
      <c r="BG912" s="206"/>
      <c r="BH912" s="206"/>
      <c r="BI912" s="206"/>
      <c r="BJ912" s="206"/>
      <c r="BK912" s="206"/>
      <c r="BL912" s="206"/>
      <c r="BM912" s="206"/>
      <c r="BN912" s="206"/>
      <c r="BO912" s="206"/>
      <c r="BP912" s="206"/>
      <c r="BQ912" s="206"/>
      <c r="BR912" s="206"/>
      <c r="BS912" s="206"/>
      <c r="BT912" s="206"/>
      <c r="BU912" s="206"/>
      <c r="BV912" s="206"/>
      <c r="BW912" s="206"/>
      <c r="BX912" s="206"/>
      <c r="BY912" s="206"/>
      <c r="BZ912" s="206"/>
      <c r="CA912" s="206"/>
      <c r="CB912" s="206"/>
      <c r="CC912" s="206"/>
      <c r="CD912" s="206"/>
      <c r="CE912" s="206"/>
      <c r="CF912" s="206"/>
      <c r="CG912" s="206"/>
      <c r="CH912" s="206"/>
      <c r="CI912" s="206"/>
      <c r="CJ912" s="206"/>
      <c r="CK912" s="206"/>
      <c r="CL912" s="206"/>
      <c r="CM912" s="206"/>
      <c r="CN912" s="206"/>
      <c r="CO912" s="206"/>
      <c r="CP912" s="206"/>
      <c r="CQ912" s="206"/>
      <c r="CR912" s="206"/>
      <c r="CS912" s="206"/>
      <c r="CT912" s="206"/>
      <c r="CU912" s="206"/>
      <c r="CV912" s="206"/>
      <c r="CW912" s="206"/>
      <c r="CX912" s="206"/>
      <c r="CY912" s="206"/>
      <c r="CZ912" s="206"/>
      <c r="DA912" s="206"/>
      <c r="DB912" s="206"/>
      <c r="DC912" s="206"/>
      <c r="DD912" s="206"/>
      <c r="DE912" s="206"/>
      <c r="DF912" s="206"/>
      <c r="DG912" s="206"/>
      <c r="DH912" s="206"/>
      <c r="DI912" s="206"/>
      <c r="DJ912" s="206"/>
      <c r="DK912" s="206"/>
      <c r="DL912" s="206"/>
      <c r="DM912" s="206"/>
      <c r="DN912" s="206"/>
      <c r="DO912" s="206"/>
      <c r="DP912" s="206"/>
      <c r="DQ912" s="206"/>
      <c r="DR912" s="206"/>
      <c r="DS912" s="206"/>
      <c r="DT912" s="206"/>
      <c r="DU912" s="206"/>
      <c r="DV912" s="206"/>
      <c r="DW912" s="206"/>
      <c r="DX912" s="206"/>
      <c r="DY912" s="206"/>
      <c r="DZ912" s="206"/>
      <c r="EA912" s="206"/>
      <c r="EB912" s="206"/>
      <c r="EC912" s="206"/>
      <c r="ED912" s="206"/>
      <c r="EE912" s="206"/>
      <c r="EF912" s="206"/>
      <c r="EG912" s="206"/>
      <c r="EH912" s="206"/>
      <c r="EI912" s="206"/>
      <c r="EJ912" s="206"/>
      <c r="EK912" s="206"/>
      <c r="EL912" s="206"/>
      <c r="EM912" s="206"/>
      <c r="EN912" s="206"/>
      <c r="EO912" s="206"/>
      <c r="EP912" s="206"/>
      <c r="EQ912" s="206"/>
      <c r="ER912" s="206"/>
      <c r="ES912" s="206"/>
      <c r="ET912" s="206"/>
      <c r="EU912" s="206"/>
      <c r="EV912" s="206"/>
      <c r="EW912" s="206"/>
      <c r="EX912" s="206"/>
      <c r="EY912" s="206"/>
      <c r="EZ912" s="206"/>
      <c r="FA912" s="206"/>
      <c r="FB912" s="206"/>
      <c r="FC912" s="206"/>
      <c r="FD912" s="206"/>
      <c r="FE912" s="206"/>
      <c r="FF912" s="206"/>
      <c r="FG912" s="206"/>
      <c r="FH912" s="206"/>
      <c r="FI912" s="206"/>
      <c r="FJ912" s="206"/>
      <c r="FK912" s="206"/>
      <c r="FL912" s="206"/>
      <c r="FM912" s="206"/>
      <c r="FN912" s="206"/>
      <c r="FO912" s="206"/>
      <c r="FP912" s="206"/>
      <c r="FQ912" s="206"/>
      <c r="FR912" s="206"/>
      <c r="FS912" s="206"/>
      <c r="FT912" s="206"/>
      <c r="FU912" s="206"/>
      <c r="FV912" s="206"/>
      <c r="FW912" s="206"/>
      <c r="FX912" s="206"/>
      <c r="FY912" s="206"/>
      <c r="FZ912" s="206"/>
      <c r="GA912" s="206"/>
      <c r="GB912" s="206"/>
      <c r="GC912" s="206"/>
      <c r="GD912" s="206"/>
      <c r="GE912" s="206"/>
      <c r="GF912" s="206"/>
      <c r="GG912" s="206"/>
      <c r="GH912" s="206"/>
      <c r="GI912" s="206"/>
      <c r="GJ912" s="206"/>
      <c r="GK912" s="206"/>
      <c r="GL912" s="206"/>
      <c r="GM912" s="206"/>
      <c r="GN912" s="206"/>
      <c r="GO912" s="206"/>
      <c r="GP912" s="206"/>
      <c r="GQ912" s="206"/>
      <c r="GR912" s="206"/>
      <c r="GS912" s="206"/>
      <c r="GT912" s="206"/>
      <c r="GU912" s="206"/>
      <c r="GV912" s="206"/>
      <c r="GW912" s="206"/>
      <c r="GX912" s="206"/>
      <c r="GY912" s="206"/>
      <c r="GZ912" s="206"/>
      <c r="HA912" s="206"/>
      <c r="HB912" s="206"/>
      <c r="HC912" s="206"/>
      <c r="HD912" s="206"/>
      <c r="HE912" s="206"/>
      <c r="HF912" s="206"/>
      <c r="HG912" s="206"/>
      <c r="HH912" s="206"/>
      <c r="HI912" s="206"/>
      <c r="HJ912" s="206"/>
      <c r="HK912" s="206"/>
      <c r="HL912" s="206"/>
      <c r="HM912" s="206"/>
      <c r="HN912" s="206"/>
      <c r="HO912" s="206"/>
      <c r="HP912" s="206"/>
      <c r="HQ912" s="206"/>
      <c r="HR912" s="206"/>
      <c r="HS912" s="206"/>
      <c r="HT912" s="206"/>
      <c r="HU912" s="206"/>
      <c r="HV912" s="206"/>
      <c r="HW912" s="206"/>
      <c r="HX912" s="206"/>
      <c r="HY912" s="206"/>
      <c r="HZ912" s="206"/>
      <c r="IA912" s="206"/>
      <c r="IB912" s="206"/>
      <c r="IC912" s="127"/>
      <c r="ID912" s="127"/>
      <c r="IE912" s="127"/>
      <c r="IF912" s="127"/>
      <c r="IG912" s="127"/>
      <c r="IH912" s="127"/>
    </row>
    <row r="913" spans="1:242" ht="12.75" customHeight="1" x14ac:dyDescent="0.2">
      <c r="A913" s="206"/>
      <c r="B913" s="206"/>
      <c r="C913" s="206"/>
      <c r="D913" s="206"/>
      <c r="E913" s="204"/>
      <c r="F913" s="198"/>
      <c r="G913" s="198"/>
      <c r="H913" s="198"/>
      <c r="I913" s="209"/>
      <c r="J913" s="206"/>
      <c r="K913" s="187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12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206"/>
      <c r="BN913" s="206"/>
      <c r="BO913" s="206"/>
      <c r="BP913" s="206"/>
      <c r="BQ913" s="206"/>
      <c r="BR913" s="206"/>
      <c r="BS913" s="206"/>
      <c r="BT913" s="206"/>
      <c r="BU913" s="206"/>
      <c r="BV913" s="206"/>
      <c r="BW913" s="206"/>
      <c r="BX913" s="206"/>
      <c r="BY913" s="206"/>
      <c r="BZ913" s="206"/>
      <c r="CA913" s="206"/>
      <c r="CB913" s="206"/>
      <c r="CC913" s="206"/>
      <c r="CD913" s="206"/>
      <c r="CE913" s="206"/>
      <c r="CF913" s="206"/>
      <c r="CG913" s="206"/>
      <c r="CH913" s="206"/>
      <c r="CI913" s="206"/>
      <c r="CJ913" s="206"/>
      <c r="CK913" s="206"/>
      <c r="CL913" s="206"/>
      <c r="CM913" s="206"/>
      <c r="CN913" s="206"/>
      <c r="CO913" s="206"/>
      <c r="CP913" s="206"/>
      <c r="CQ913" s="206"/>
      <c r="CR913" s="206"/>
      <c r="CS913" s="206"/>
      <c r="CT913" s="206"/>
      <c r="CU913" s="206"/>
      <c r="CV913" s="206"/>
      <c r="CW913" s="206"/>
      <c r="CX913" s="206"/>
      <c r="CY913" s="206"/>
      <c r="CZ913" s="206"/>
      <c r="DA913" s="206"/>
      <c r="DB913" s="206"/>
      <c r="DC913" s="206"/>
      <c r="DD913" s="206"/>
      <c r="DE913" s="206"/>
      <c r="DF913" s="206"/>
      <c r="DG913" s="206"/>
      <c r="DH913" s="206"/>
      <c r="DI913" s="206"/>
      <c r="DJ913" s="206"/>
      <c r="DK913" s="206"/>
      <c r="DL913" s="206"/>
      <c r="DM913" s="206"/>
      <c r="DN913" s="206"/>
      <c r="DO913" s="206"/>
      <c r="DP913" s="206"/>
      <c r="DQ913" s="206"/>
      <c r="DR913" s="206"/>
      <c r="DS913" s="206"/>
      <c r="DT913" s="206"/>
      <c r="DU913" s="206"/>
      <c r="DV913" s="206"/>
      <c r="DW913" s="206"/>
      <c r="DX913" s="206"/>
      <c r="DY913" s="206"/>
      <c r="DZ913" s="206"/>
      <c r="EA913" s="206"/>
      <c r="EB913" s="206"/>
      <c r="EC913" s="206"/>
      <c r="ED913" s="206"/>
      <c r="EE913" s="206"/>
      <c r="EF913" s="206"/>
      <c r="EG913" s="206"/>
      <c r="EH913" s="206"/>
      <c r="EI913" s="206"/>
      <c r="EJ913" s="206"/>
      <c r="EK913" s="206"/>
      <c r="EL913" s="206"/>
      <c r="EM913" s="206"/>
      <c r="EN913" s="206"/>
      <c r="EO913" s="206"/>
      <c r="EP913" s="206"/>
      <c r="EQ913" s="206"/>
      <c r="ER913" s="206"/>
      <c r="ES913" s="206"/>
      <c r="ET913" s="206"/>
      <c r="EU913" s="206"/>
      <c r="EV913" s="206"/>
      <c r="EW913" s="206"/>
      <c r="EX913" s="206"/>
      <c r="EY913" s="206"/>
      <c r="EZ913" s="206"/>
      <c r="FA913" s="206"/>
      <c r="FB913" s="206"/>
      <c r="FC913" s="206"/>
      <c r="FD913" s="206"/>
      <c r="FE913" s="206"/>
      <c r="FF913" s="206"/>
      <c r="FG913" s="206"/>
      <c r="FH913" s="206"/>
      <c r="FI913" s="206"/>
      <c r="FJ913" s="206"/>
      <c r="FK913" s="206"/>
      <c r="FL913" s="206"/>
      <c r="FM913" s="206"/>
      <c r="FN913" s="206"/>
      <c r="FO913" s="206"/>
      <c r="FP913" s="206"/>
      <c r="FQ913" s="206"/>
      <c r="FR913" s="206"/>
      <c r="FS913" s="206"/>
      <c r="FT913" s="206"/>
      <c r="FU913" s="206"/>
      <c r="FV913" s="206"/>
      <c r="FW913" s="206"/>
      <c r="FX913" s="206"/>
      <c r="FY913" s="206"/>
      <c r="FZ913" s="206"/>
      <c r="GA913" s="206"/>
      <c r="GB913" s="206"/>
      <c r="GC913" s="206"/>
      <c r="GD913" s="206"/>
      <c r="GE913" s="206"/>
      <c r="GF913" s="206"/>
      <c r="GG913" s="206"/>
      <c r="GH913" s="206"/>
      <c r="GI913" s="206"/>
      <c r="GJ913" s="206"/>
      <c r="GK913" s="206"/>
      <c r="GL913" s="206"/>
      <c r="GM913" s="206"/>
      <c r="GN913" s="206"/>
      <c r="GO913" s="206"/>
      <c r="GP913" s="206"/>
      <c r="GQ913" s="206"/>
      <c r="GR913" s="206"/>
      <c r="GS913" s="206"/>
      <c r="GT913" s="206"/>
      <c r="GU913" s="206"/>
      <c r="GV913" s="206"/>
      <c r="GW913" s="206"/>
      <c r="GX913" s="206"/>
      <c r="GY913" s="206"/>
      <c r="GZ913" s="206"/>
      <c r="HA913" s="206"/>
      <c r="HB913" s="206"/>
      <c r="HC913" s="206"/>
      <c r="HD913" s="206"/>
      <c r="HE913" s="206"/>
      <c r="HF913" s="206"/>
      <c r="HG913" s="206"/>
      <c r="HH913" s="206"/>
      <c r="HI913" s="206"/>
      <c r="HJ913" s="206"/>
      <c r="HK913" s="206"/>
      <c r="HL913" s="206"/>
      <c r="HM913" s="206"/>
      <c r="HN913" s="206"/>
      <c r="HO913" s="206"/>
      <c r="HP913" s="206"/>
      <c r="HQ913" s="206"/>
      <c r="HR913" s="206"/>
      <c r="HS913" s="206"/>
      <c r="HT913" s="206"/>
      <c r="HU913" s="206"/>
      <c r="HV913" s="206"/>
      <c r="HW913" s="206"/>
      <c r="HX913" s="206"/>
      <c r="HY913" s="206"/>
      <c r="HZ913" s="206"/>
      <c r="IA913" s="206"/>
      <c r="IB913" s="206"/>
      <c r="IC913" s="127"/>
      <c r="ID913" s="127"/>
      <c r="IE913" s="127"/>
      <c r="IF913" s="127"/>
      <c r="IG913" s="127"/>
      <c r="IH913" s="127"/>
    </row>
    <row r="914" spans="1:242" ht="12.75" customHeight="1" x14ac:dyDescent="0.2">
      <c r="A914" s="206"/>
      <c r="B914" s="206"/>
      <c r="C914" s="206"/>
      <c r="D914" s="206"/>
      <c r="E914" s="204"/>
      <c r="F914" s="198"/>
      <c r="G914" s="198"/>
      <c r="H914" s="198"/>
      <c r="I914" s="209"/>
      <c r="J914" s="206"/>
      <c r="K914" s="187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12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AO914" s="206"/>
      <c r="AP914" s="206"/>
      <c r="AQ914" s="206"/>
      <c r="AR914" s="206"/>
      <c r="AS914" s="206"/>
      <c r="AT914" s="206"/>
      <c r="AU914" s="206"/>
      <c r="AV914" s="206"/>
      <c r="AW914" s="206"/>
      <c r="AX914" s="206"/>
      <c r="AY914" s="206"/>
      <c r="AZ914" s="206"/>
      <c r="BA914" s="206"/>
      <c r="BB914" s="206"/>
      <c r="BC914" s="206"/>
      <c r="BD914" s="206"/>
      <c r="BE914" s="206"/>
      <c r="BF914" s="206"/>
      <c r="BG914" s="206"/>
      <c r="BH914" s="206"/>
      <c r="BI914" s="206"/>
      <c r="BJ914" s="206"/>
      <c r="BK914" s="206"/>
      <c r="BL914" s="206"/>
      <c r="BM914" s="206"/>
      <c r="BN914" s="206"/>
      <c r="BO914" s="206"/>
      <c r="BP914" s="206"/>
      <c r="BQ914" s="206"/>
      <c r="BR914" s="206"/>
      <c r="BS914" s="206"/>
      <c r="BT914" s="206"/>
      <c r="BU914" s="206"/>
      <c r="BV914" s="206"/>
      <c r="BW914" s="206"/>
      <c r="BX914" s="206"/>
      <c r="BY914" s="206"/>
      <c r="BZ914" s="206"/>
      <c r="CA914" s="206"/>
      <c r="CB914" s="206"/>
      <c r="CC914" s="206"/>
      <c r="CD914" s="206"/>
      <c r="CE914" s="206"/>
      <c r="CF914" s="206"/>
      <c r="CG914" s="206"/>
      <c r="CH914" s="206"/>
      <c r="CI914" s="206"/>
      <c r="CJ914" s="206"/>
      <c r="CK914" s="206"/>
      <c r="CL914" s="206"/>
      <c r="CM914" s="206"/>
      <c r="CN914" s="206"/>
      <c r="CO914" s="206"/>
      <c r="CP914" s="206"/>
      <c r="CQ914" s="206"/>
      <c r="CR914" s="206"/>
      <c r="CS914" s="206"/>
      <c r="CT914" s="206"/>
      <c r="CU914" s="206"/>
      <c r="CV914" s="206"/>
      <c r="CW914" s="206"/>
      <c r="CX914" s="206"/>
      <c r="CY914" s="206"/>
      <c r="CZ914" s="206"/>
      <c r="DA914" s="206"/>
      <c r="DB914" s="206"/>
      <c r="DC914" s="206"/>
      <c r="DD914" s="206"/>
      <c r="DE914" s="206"/>
      <c r="DF914" s="206"/>
      <c r="DG914" s="206"/>
      <c r="DH914" s="206"/>
      <c r="DI914" s="206"/>
      <c r="DJ914" s="206"/>
      <c r="DK914" s="206"/>
      <c r="DL914" s="206"/>
      <c r="DM914" s="206"/>
      <c r="DN914" s="206"/>
      <c r="DO914" s="206"/>
      <c r="DP914" s="206"/>
      <c r="DQ914" s="206"/>
      <c r="DR914" s="206"/>
      <c r="DS914" s="206"/>
      <c r="DT914" s="206"/>
      <c r="DU914" s="206"/>
      <c r="DV914" s="206"/>
      <c r="DW914" s="206"/>
      <c r="DX914" s="206"/>
      <c r="DY914" s="206"/>
      <c r="DZ914" s="206"/>
      <c r="EA914" s="206"/>
      <c r="EB914" s="206"/>
      <c r="EC914" s="206"/>
      <c r="ED914" s="206"/>
      <c r="EE914" s="206"/>
      <c r="EF914" s="206"/>
      <c r="EG914" s="206"/>
      <c r="EH914" s="206"/>
      <c r="EI914" s="206"/>
      <c r="EJ914" s="206"/>
      <c r="EK914" s="206"/>
      <c r="EL914" s="206"/>
      <c r="EM914" s="206"/>
      <c r="EN914" s="206"/>
      <c r="EO914" s="206"/>
      <c r="EP914" s="206"/>
      <c r="EQ914" s="206"/>
      <c r="ER914" s="206"/>
      <c r="ES914" s="206"/>
      <c r="ET914" s="206"/>
      <c r="EU914" s="206"/>
      <c r="EV914" s="206"/>
      <c r="EW914" s="206"/>
      <c r="EX914" s="206"/>
      <c r="EY914" s="206"/>
      <c r="EZ914" s="206"/>
      <c r="FA914" s="206"/>
      <c r="FB914" s="206"/>
      <c r="FC914" s="206"/>
      <c r="FD914" s="206"/>
      <c r="FE914" s="206"/>
      <c r="FF914" s="206"/>
      <c r="FG914" s="206"/>
      <c r="FH914" s="206"/>
      <c r="FI914" s="206"/>
      <c r="FJ914" s="206"/>
      <c r="FK914" s="206"/>
      <c r="FL914" s="206"/>
      <c r="FM914" s="206"/>
      <c r="FN914" s="206"/>
      <c r="FO914" s="206"/>
      <c r="FP914" s="206"/>
      <c r="FQ914" s="206"/>
      <c r="FR914" s="206"/>
      <c r="FS914" s="206"/>
      <c r="FT914" s="206"/>
      <c r="FU914" s="206"/>
      <c r="FV914" s="206"/>
      <c r="FW914" s="206"/>
      <c r="FX914" s="206"/>
      <c r="FY914" s="206"/>
      <c r="FZ914" s="206"/>
      <c r="GA914" s="206"/>
      <c r="GB914" s="206"/>
      <c r="GC914" s="206"/>
      <c r="GD914" s="206"/>
      <c r="GE914" s="206"/>
      <c r="GF914" s="206"/>
      <c r="GG914" s="206"/>
      <c r="GH914" s="206"/>
      <c r="GI914" s="206"/>
      <c r="GJ914" s="206"/>
      <c r="GK914" s="206"/>
      <c r="GL914" s="206"/>
      <c r="GM914" s="206"/>
      <c r="GN914" s="206"/>
      <c r="GO914" s="206"/>
      <c r="GP914" s="206"/>
      <c r="GQ914" s="206"/>
      <c r="GR914" s="206"/>
      <c r="GS914" s="206"/>
      <c r="GT914" s="206"/>
      <c r="GU914" s="206"/>
      <c r="GV914" s="206"/>
      <c r="GW914" s="206"/>
      <c r="GX914" s="206"/>
      <c r="GY914" s="206"/>
      <c r="GZ914" s="206"/>
      <c r="HA914" s="206"/>
      <c r="HB914" s="206"/>
      <c r="HC914" s="206"/>
      <c r="HD914" s="206"/>
      <c r="HE914" s="206"/>
      <c r="HF914" s="206"/>
      <c r="HG914" s="206"/>
      <c r="HH914" s="206"/>
      <c r="HI914" s="206"/>
      <c r="HJ914" s="206"/>
      <c r="HK914" s="206"/>
      <c r="HL914" s="206"/>
      <c r="HM914" s="206"/>
      <c r="HN914" s="206"/>
      <c r="HO914" s="206"/>
      <c r="HP914" s="206"/>
      <c r="HQ914" s="206"/>
      <c r="HR914" s="206"/>
      <c r="HS914" s="206"/>
      <c r="HT914" s="206"/>
      <c r="HU914" s="206"/>
      <c r="HV914" s="206"/>
      <c r="HW914" s="206"/>
      <c r="HX914" s="206"/>
      <c r="HY914" s="206"/>
      <c r="HZ914" s="206"/>
      <c r="IA914" s="206"/>
      <c r="IB914" s="206"/>
      <c r="IC914" s="127"/>
      <c r="ID914" s="127"/>
      <c r="IE914" s="127"/>
      <c r="IF914" s="127"/>
      <c r="IG914" s="127"/>
      <c r="IH914" s="127"/>
    </row>
    <row r="915" spans="1:242" ht="12.75" customHeight="1" x14ac:dyDescent="0.2">
      <c r="A915" s="206"/>
      <c r="B915" s="206"/>
      <c r="C915" s="206"/>
      <c r="D915" s="206"/>
      <c r="E915" s="204"/>
      <c r="F915" s="198"/>
      <c r="G915" s="198"/>
      <c r="H915" s="198"/>
      <c r="I915" s="209"/>
      <c r="J915" s="206"/>
      <c r="K915" s="187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12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  <c r="AP915" s="206"/>
      <c r="AQ915" s="206"/>
      <c r="AR915" s="206"/>
      <c r="AS915" s="206"/>
      <c r="AT915" s="206"/>
      <c r="AU915" s="206"/>
      <c r="AV915" s="206"/>
      <c r="AW915" s="206"/>
      <c r="AX915" s="206"/>
      <c r="AY915" s="206"/>
      <c r="AZ915" s="206"/>
      <c r="BA915" s="206"/>
      <c r="BB915" s="206"/>
      <c r="BC915" s="206"/>
      <c r="BD915" s="206"/>
      <c r="BE915" s="206"/>
      <c r="BF915" s="206"/>
      <c r="BG915" s="206"/>
      <c r="BH915" s="206"/>
      <c r="BI915" s="206"/>
      <c r="BJ915" s="206"/>
      <c r="BK915" s="206"/>
      <c r="BL915" s="206"/>
      <c r="BM915" s="206"/>
      <c r="BN915" s="206"/>
      <c r="BO915" s="206"/>
      <c r="BP915" s="206"/>
      <c r="BQ915" s="206"/>
      <c r="BR915" s="206"/>
      <c r="BS915" s="206"/>
      <c r="BT915" s="206"/>
      <c r="BU915" s="206"/>
      <c r="BV915" s="206"/>
      <c r="BW915" s="206"/>
      <c r="BX915" s="206"/>
      <c r="BY915" s="206"/>
      <c r="BZ915" s="206"/>
      <c r="CA915" s="206"/>
      <c r="CB915" s="206"/>
      <c r="CC915" s="206"/>
      <c r="CD915" s="206"/>
      <c r="CE915" s="206"/>
      <c r="CF915" s="206"/>
      <c r="CG915" s="206"/>
      <c r="CH915" s="206"/>
      <c r="CI915" s="206"/>
      <c r="CJ915" s="206"/>
      <c r="CK915" s="206"/>
      <c r="CL915" s="206"/>
      <c r="CM915" s="206"/>
      <c r="CN915" s="206"/>
      <c r="CO915" s="206"/>
      <c r="CP915" s="206"/>
      <c r="CQ915" s="206"/>
      <c r="CR915" s="206"/>
      <c r="CS915" s="206"/>
      <c r="CT915" s="206"/>
      <c r="CU915" s="206"/>
      <c r="CV915" s="206"/>
      <c r="CW915" s="206"/>
      <c r="CX915" s="206"/>
      <c r="CY915" s="206"/>
      <c r="CZ915" s="206"/>
      <c r="DA915" s="206"/>
      <c r="DB915" s="206"/>
      <c r="DC915" s="206"/>
      <c r="DD915" s="206"/>
      <c r="DE915" s="206"/>
      <c r="DF915" s="206"/>
      <c r="DG915" s="206"/>
      <c r="DH915" s="206"/>
      <c r="DI915" s="206"/>
      <c r="DJ915" s="206"/>
      <c r="DK915" s="206"/>
      <c r="DL915" s="206"/>
      <c r="DM915" s="206"/>
      <c r="DN915" s="206"/>
      <c r="DO915" s="206"/>
      <c r="DP915" s="206"/>
      <c r="DQ915" s="206"/>
      <c r="DR915" s="206"/>
      <c r="DS915" s="206"/>
      <c r="DT915" s="206"/>
      <c r="DU915" s="206"/>
      <c r="DV915" s="206"/>
      <c r="DW915" s="206"/>
      <c r="DX915" s="206"/>
      <c r="DY915" s="206"/>
      <c r="DZ915" s="206"/>
      <c r="EA915" s="206"/>
      <c r="EB915" s="206"/>
      <c r="EC915" s="206"/>
      <c r="ED915" s="206"/>
      <c r="EE915" s="206"/>
      <c r="EF915" s="206"/>
      <c r="EG915" s="206"/>
      <c r="EH915" s="206"/>
      <c r="EI915" s="206"/>
      <c r="EJ915" s="206"/>
      <c r="EK915" s="206"/>
      <c r="EL915" s="206"/>
      <c r="EM915" s="206"/>
      <c r="EN915" s="206"/>
      <c r="EO915" s="206"/>
      <c r="EP915" s="206"/>
      <c r="EQ915" s="206"/>
      <c r="ER915" s="206"/>
      <c r="ES915" s="206"/>
      <c r="ET915" s="206"/>
      <c r="EU915" s="206"/>
      <c r="EV915" s="206"/>
      <c r="EW915" s="206"/>
      <c r="EX915" s="206"/>
      <c r="EY915" s="206"/>
      <c r="EZ915" s="206"/>
      <c r="FA915" s="206"/>
      <c r="FB915" s="206"/>
      <c r="FC915" s="206"/>
      <c r="FD915" s="206"/>
      <c r="FE915" s="206"/>
      <c r="FF915" s="206"/>
      <c r="FG915" s="206"/>
      <c r="FH915" s="206"/>
      <c r="FI915" s="206"/>
      <c r="FJ915" s="206"/>
      <c r="FK915" s="206"/>
      <c r="FL915" s="206"/>
      <c r="FM915" s="206"/>
      <c r="FN915" s="206"/>
      <c r="FO915" s="206"/>
      <c r="FP915" s="206"/>
      <c r="FQ915" s="206"/>
      <c r="FR915" s="206"/>
      <c r="FS915" s="206"/>
      <c r="FT915" s="206"/>
      <c r="FU915" s="206"/>
      <c r="FV915" s="206"/>
      <c r="FW915" s="206"/>
      <c r="FX915" s="206"/>
      <c r="FY915" s="206"/>
      <c r="FZ915" s="206"/>
      <c r="GA915" s="206"/>
      <c r="GB915" s="206"/>
      <c r="GC915" s="206"/>
      <c r="GD915" s="206"/>
      <c r="GE915" s="206"/>
      <c r="GF915" s="206"/>
      <c r="GG915" s="206"/>
      <c r="GH915" s="206"/>
      <c r="GI915" s="206"/>
      <c r="GJ915" s="206"/>
      <c r="GK915" s="206"/>
      <c r="GL915" s="206"/>
      <c r="GM915" s="206"/>
      <c r="GN915" s="206"/>
      <c r="GO915" s="206"/>
      <c r="GP915" s="206"/>
      <c r="GQ915" s="206"/>
      <c r="GR915" s="206"/>
      <c r="GS915" s="206"/>
      <c r="GT915" s="206"/>
      <c r="GU915" s="206"/>
      <c r="GV915" s="206"/>
      <c r="GW915" s="206"/>
      <c r="GX915" s="206"/>
      <c r="GY915" s="206"/>
      <c r="GZ915" s="206"/>
      <c r="HA915" s="206"/>
      <c r="HB915" s="206"/>
      <c r="HC915" s="206"/>
      <c r="HD915" s="206"/>
      <c r="HE915" s="206"/>
      <c r="HF915" s="206"/>
      <c r="HG915" s="206"/>
      <c r="HH915" s="206"/>
      <c r="HI915" s="206"/>
      <c r="HJ915" s="206"/>
      <c r="HK915" s="206"/>
      <c r="HL915" s="206"/>
      <c r="HM915" s="206"/>
      <c r="HN915" s="206"/>
      <c r="HO915" s="206"/>
      <c r="HP915" s="206"/>
      <c r="HQ915" s="206"/>
      <c r="HR915" s="206"/>
      <c r="HS915" s="206"/>
      <c r="HT915" s="206"/>
      <c r="HU915" s="206"/>
      <c r="HV915" s="206"/>
      <c r="HW915" s="206"/>
      <c r="HX915" s="206"/>
      <c r="HY915" s="206"/>
      <c r="HZ915" s="206"/>
      <c r="IA915" s="206"/>
      <c r="IB915" s="206"/>
      <c r="IC915" s="127"/>
      <c r="ID915" s="127"/>
      <c r="IE915" s="127"/>
      <c r="IF915" s="127"/>
      <c r="IG915" s="127"/>
      <c r="IH915" s="127"/>
    </row>
    <row r="916" spans="1:242" ht="12.75" customHeight="1" x14ac:dyDescent="0.2">
      <c r="A916" s="206"/>
      <c r="B916" s="206"/>
      <c r="C916" s="206"/>
      <c r="D916" s="206"/>
      <c r="E916" s="204"/>
      <c r="F916" s="198"/>
      <c r="G916" s="198"/>
      <c r="H916" s="198"/>
      <c r="I916" s="209"/>
      <c r="J916" s="206"/>
      <c r="K916" s="187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12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  <c r="BI916" s="206"/>
      <c r="BJ916" s="206"/>
      <c r="BK916" s="206"/>
      <c r="BL916" s="206"/>
      <c r="BM916" s="206"/>
      <c r="BN916" s="206"/>
      <c r="BO916" s="206"/>
      <c r="BP916" s="206"/>
      <c r="BQ916" s="206"/>
      <c r="BR916" s="206"/>
      <c r="BS916" s="206"/>
      <c r="BT916" s="206"/>
      <c r="BU916" s="206"/>
      <c r="BV916" s="206"/>
      <c r="BW916" s="206"/>
      <c r="BX916" s="206"/>
      <c r="BY916" s="206"/>
      <c r="BZ916" s="206"/>
      <c r="CA916" s="206"/>
      <c r="CB916" s="206"/>
      <c r="CC916" s="206"/>
      <c r="CD916" s="206"/>
      <c r="CE916" s="206"/>
      <c r="CF916" s="206"/>
      <c r="CG916" s="206"/>
      <c r="CH916" s="206"/>
      <c r="CI916" s="206"/>
      <c r="CJ916" s="206"/>
      <c r="CK916" s="206"/>
      <c r="CL916" s="206"/>
      <c r="CM916" s="206"/>
      <c r="CN916" s="206"/>
      <c r="CO916" s="206"/>
      <c r="CP916" s="206"/>
      <c r="CQ916" s="206"/>
      <c r="CR916" s="206"/>
      <c r="CS916" s="206"/>
      <c r="CT916" s="206"/>
      <c r="CU916" s="206"/>
      <c r="CV916" s="206"/>
      <c r="CW916" s="206"/>
      <c r="CX916" s="206"/>
      <c r="CY916" s="206"/>
      <c r="CZ916" s="206"/>
      <c r="DA916" s="206"/>
      <c r="DB916" s="206"/>
      <c r="DC916" s="206"/>
      <c r="DD916" s="206"/>
      <c r="DE916" s="206"/>
      <c r="DF916" s="206"/>
      <c r="DG916" s="206"/>
      <c r="DH916" s="206"/>
      <c r="DI916" s="206"/>
      <c r="DJ916" s="206"/>
      <c r="DK916" s="206"/>
      <c r="DL916" s="206"/>
      <c r="DM916" s="206"/>
      <c r="DN916" s="206"/>
      <c r="DO916" s="206"/>
      <c r="DP916" s="206"/>
      <c r="DQ916" s="206"/>
      <c r="DR916" s="206"/>
      <c r="DS916" s="206"/>
      <c r="DT916" s="206"/>
      <c r="DU916" s="206"/>
      <c r="DV916" s="206"/>
      <c r="DW916" s="206"/>
      <c r="DX916" s="206"/>
      <c r="DY916" s="206"/>
      <c r="DZ916" s="206"/>
      <c r="EA916" s="206"/>
      <c r="EB916" s="206"/>
      <c r="EC916" s="206"/>
      <c r="ED916" s="206"/>
      <c r="EE916" s="206"/>
      <c r="EF916" s="206"/>
      <c r="EG916" s="206"/>
      <c r="EH916" s="206"/>
      <c r="EI916" s="206"/>
      <c r="EJ916" s="206"/>
      <c r="EK916" s="206"/>
      <c r="EL916" s="206"/>
      <c r="EM916" s="206"/>
      <c r="EN916" s="206"/>
      <c r="EO916" s="206"/>
      <c r="EP916" s="206"/>
      <c r="EQ916" s="206"/>
      <c r="ER916" s="206"/>
      <c r="ES916" s="206"/>
      <c r="ET916" s="206"/>
      <c r="EU916" s="206"/>
      <c r="EV916" s="206"/>
      <c r="EW916" s="206"/>
      <c r="EX916" s="206"/>
      <c r="EY916" s="206"/>
      <c r="EZ916" s="206"/>
      <c r="FA916" s="206"/>
      <c r="FB916" s="206"/>
      <c r="FC916" s="206"/>
      <c r="FD916" s="206"/>
      <c r="FE916" s="206"/>
      <c r="FF916" s="206"/>
      <c r="FG916" s="206"/>
      <c r="FH916" s="206"/>
      <c r="FI916" s="206"/>
      <c r="FJ916" s="206"/>
      <c r="FK916" s="206"/>
      <c r="FL916" s="206"/>
      <c r="FM916" s="206"/>
      <c r="FN916" s="206"/>
      <c r="FO916" s="206"/>
      <c r="FP916" s="206"/>
      <c r="FQ916" s="206"/>
      <c r="FR916" s="206"/>
      <c r="FS916" s="206"/>
      <c r="FT916" s="206"/>
      <c r="FU916" s="206"/>
      <c r="FV916" s="206"/>
      <c r="FW916" s="206"/>
      <c r="FX916" s="206"/>
      <c r="FY916" s="206"/>
      <c r="FZ916" s="206"/>
      <c r="GA916" s="206"/>
      <c r="GB916" s="206"/>
      <c r="GC916" s="206"/>
      <c r="GD916" s="206"/>
      <c r="GE916" s="206"/>
      <c r="GF916" s="206"/>
      <c r="GG916" s="206"/>
      <c r="GH916" s="206"/>
      <c r="GI916" s="206"/>
      <c r="GJ916" s="206"/>
      <c r="GK916" s="206"/>
      <c r="GL916" s="206"/>
      <c r="GM916" s="206"/>
      <c r="GN916" s="206"/>
      <c r="GO916" s="206"/>
      <c r="GP916" s="206"/>
      <c r="GQ916" s="206"/>
      <c r="GR916" s="206"/>
      <c r="GS916" s="206"/>
      <c r="GT916" s="206"/>
      <c r="GU916" s="206"/>
      <c r="GV916" s="206"/>
      <c r="GW916" s="206"/>
      <c r="GX916" s="206"/>
      <c r="GY916" s="206"/>
      <c r="GZ916" s="206"/>
      <c r="HA916" s="206"/>
      <c r="HB916" s="206"/>
      <c r="HC916" s="206"/>
      <c r="HD916" s="206"/>
      <c r="HE916" s="206"/>
      <c r="HF916" s="206"/>
      <c r="HG916" s="206"/>
      <c r="HH916" s="206"/>
      <c r="HI916" s="206"/>
      <c r="HJ916" s="206"/>
      <c r="HK916" s="206"/>
      <c r="HL916" s="206"/>
      <c r="HM916" s="206"/>
      <c r="HN916" s="206"/>
      <c r="HO916" s="206"/>
      <c r="HP916" s="206"/>
      <c r="HQ916" s="206"/>
      <c r="HR916" s="206"/>
      <c r="HS916" s="206"/>
      <c r="HT916" s="206"/>
      <c r="HU916" s="206"/>
      <c r="HV916" s="206"/>
      <c r="HW916" s="206"/>
      <c r="HX916" s="206"/>
      <c r="HY916" s="206"/>
      <c r="HZ916" s="206"/>
      <c r="IA916" s="206"/>
      <c r="IB916" s="206"/>
      <c r="IC916" s="127"/>
      <c r="ID916" s="127"/>
      <c r="IE916" s="127"/>
      <c r="IF916" s="127"/>
      <c r="IG916" s="127"/>
      <c r="IH916" s="127"/>
    </row>
    <row r="917" spans="1:242" ht="12.75" customHeight="1" x14ac:dyDescent="0.2">
      <c r="A917" s="206"/>
      <c r="B917" s="206"/>
      <c r="C917" s="206"/>
      <c r="D917" s="206"/>
      <c r="E917" s="204"/>
      <c r="F917" s="198"/>
      <c r="G917" s="198"/>
      <c r="H917" s="198"/>
      <c r="I917" s="209"/>
      <c r="J917" s="206"/>
      <c r="K917" s="187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12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AO917" s="206"/>
      <c r="AP917" s="206"/>
      <c r="AQ917" s="206"/>
      <c r="AR917" s="206"/>
      <c r="AS917" s="206"/>
      <c r="AT917" s="206"/>
      <c r="AU917" s="206"/>
      <c r="AV917" s="206"/>
      <c r="AW917" s="206"/>
      <c r="AX917" s="206"/>
      <c r="AY917" s="206"/>
      <c r="AZ917" s="206"/>
      <c r="BA917" s="206"/>
      <c r="BB917" s="206"/>
      <c r="BC917" s="206"/>
      <c r="BD917" s="206"/>
      <c r="BE917" s="206"/>
      <c r="BF917" s="206"/>
      <c r="BG917" s="206"/>
      <c r="BH917" s="206"/>
      <c r="BI917" s="206"/>
      <c r="BJ917" s="206"/>
      <c r="BK917" s="206"/>
      <c r="BL917" s="206"/>
      <c r="BM917" s="206"/>
      <c r="BN917" s="206"/>
      <c r="BO917" s="206"/>
      <c r="BP917" s="206"/>
      <c r="BQ917" s="206"/>
      <c r="BR917" s="206"/>
      <c r="BS917" s="206"/>
      <c r="BT917" s="206"/>
      <c r="BU917" s="206"/>
      <c r="BV917" s="206"/>
      <c r="BW917" s="206"/>
      <c r="BX917" s="206"/>
      <c r="BY917" s="206"/>
      <c r="BZ917" s="206"/>
      <c r="CA917" s="206"/>
      <c r="CB917" s="206"/>
      <c r="CC917" s="206"/>
      <c r="CD917" s="206"/>
      <c r="CE917" s="206"/>
      <c r="CF917" s="206"/>
      <c r="CG917" s="206"/>
      <c r="CH917" s="206"/>
      <c r="CI917" s="206"/>
      <c r="CJ917" s="206"/>
      <c r="CK917" s="206"/>
      <c r="CL917" s="206"/>
      <c r="CM917" s="206"/>
      <c r="CN917" s="206"/>
      <c r="CO917" s="206"/>
      <c r="CP917" s="206"/>
      <c r="CQ917" s="206"/>
      <c r="CR917" s="206"/>
      <c r="CS917" s="206"/>
      <c r="CT917" s="206"/>
      <c r="CU917" s="206"/>
      <c r="CV917" s="206"/>
      <c r="CW917" s="206"/>
      <c r="CX917" s="206"/>
      <c r="CY917" s="206"/>
      <c r="CZ917" s="206"/>
      <c r="DA917" s="206"/>
      <c r="DB917" s="206"/>
      <c r="DC917" s="206"/>
      <c r="DD917" s="206"/>
      <c r="DE917" s="206"/>
      <c r="DF917" s="206"/>
      <c r="DG917" s="206"/>
      <c r="DH917" s="206"/>
      <c r="DI917" s="206"/>
      <c r="DJ917" s="206"/>
      <c r="DK917" s="206"/>
      <c r="DL917" s="206"/>
      <c r="DM917" s="206"/>
      <c r="DN917" s="206"/>
      <c r="DO917" s="206"/>
      <c r="DP917" s="206"/>
      <c r="DQ917" s="206"/>
      <c r="DR917" s="206"/>
      <c r="DS917" s="206"/>
      <c r="DT917" s="206"/>
      <c r="DU917" s="206"/>
      <c r="DV917" s="206"/>
      <c r="DW917" s="206"/>
      <c r="DX917" s="206"/>
      <c r="DY917" s="206"/>
      <c r="DZ917" s="206"/>
      <c r="EA917" s="206"/>
      <c r="EB917" s="206"/>
      <c r="EC917" s="206"/>
      <c r="ED917" s="206"/>
      <c r="EE917" s="206"/>
      <c r="EF917" s="206"/>
      <c r="EG917" s="206"/>
      <c r="EH917" s="206"/>
      <c r="EI917" s="206"/>
      <c r="EJ917" s="206"/>
      <c r="EK917" s="206"/>
      <c r="EL917" s="206"/>
      <c r="EM917" s="206"/>
      <c r="EN917" s="206"/>
      <c r="EO917" s="206"/>
      <c r="EP917" s="206"/>
      <c r="EQ917" s="206"/>
      <c r="ER917" s="206"/>
      <c r="ES917" s="206"/>
      <c r="ET917" s="206"/>
      <c r="EU917" s="206"/>
      <c r="EV917" s="206"/>
      <c r="EW917" s="206"/>
      <c r="EX917" s="206"/>
      <c r="EY917" s="206"/>
      <c r="EZ917" s="206"/>
      <c r="FA917" s="206"/>
      <c r="FB917" s="206"/>
      <c r="FC917" s="206"/>
      <c r="FD917" s="206"/>
      <c r="FE917" s="206"/>
      <c r="FF917" s="206"/>
      <c r="FG917" s="206"/>
      <c r="FH917" s="206"/>
      <c r="FI917" s="206"/>
      <c r="FJ917" s="206"/>
      <c r="FK917" s="206"/>
      <c r="FL917" s="206"/>
      <c r="FM917" s="206"/>
      <c r="FN917" s="206"/>
      <c r="FO917" s="206"/>
      <c r="FP917" s="206"/>
      <c r="FQ917" s="206"/>
      <c r="FR917" s="206"/>
      <c r="FS917" s="206"/>
      <c r="FT917" s="206"/>
      <c r="FU917" s="206"/>
      <c r="FV917" s="206"/>
      <c r="FW917" s="206"/>
      <c r="FX917" s="206"/>
      <c r="FY917" s="206"/>
      <c r="FZ917" s="206"/>
      <c r="GA917" s="206"/>
      <c r="GB917" s="206"/>
      <c r="GC917" s="206"/>
      <c r="GD917" s="206"/>
      <c r="GE917" s="206"/>
      <c r="GF917" s="206"/>
      <c r="GG917" s="206"/>
      <c r="GH917" s="206"/>
      <c r="GI917" s="206"/>
      <c r="GJ917" s="206"/>
      <c r="GK917" s="206"/>
      <c r="GL917" s="206"/>
      <c r="GM917" s="206"/>
      <c r="GN917" s="206"/>
      <c r="GO917" s="206"/>
      <c r="GP917" s="206"/>
      <c r="GQ917" s="206"/>
      <c r="GR917" s="206"/>
      <c r="GS917" s="206"/>
      <c r="GT917" s="206"/>
      <c r="GU917" s="206"/>
      <c r="GV917" s="206"/>
      <c r="GW917" s="206"/>
      <c r="GX917" s="206"/>
      <c r="GY917" s="206"/>
      <c r="GZ917" s="206"/>
      <c r="HA917" s="206"/>
      <c r="HB917" s="206"/>
      <c r="HC917" s="206"/>
      <c r="HD917" s="206"/>
      <c r="HE917" s="206"/>
      <c r="HF917" s="206"/>
      <c r="HG917" s="206"/>
      <c r="HH917" s="206"/>
      <c r="HI917" s="206"/>
      <c r="HJ917" s="206"/>
      <c r="HK917" s="206"/>
      <c r="HL917" s="206"/>
      <c r="HM917" s="206"/>
      <c r="HN917" s="206"/>
      <c r="HO917" s="206"/>
      <c r="HP917" s="206"/>
      <c r="HQ917" s="206"/>
      <c r="HR917" s="206"/>
      <c r="HS917" s="206"/>
      <c r="HT917" s="206"/>
      <c r="HU917" s="206"/>
      <c r="HV917" s="206"/>
      <c r="HW917" s="206"/>
      <c r="HX917" s="206"/>
      <c r="HY917" s="206"/>
      <c r="HZ917" s="206"/>
      <c r="IA917" s="206"/>
      <c r="IB917" s="206"/>
      <c r="IC917" s="127"/>
      <c r="ID917" s="127"/>
      <c r="IE917" s="127"/>
      <c r="IF917" s="127"/>
      <c r="IG917" s="127"/>
      <c r="IH917" s="127"/>
    </row>
    <row r="918" spans="1:242" ht="12.75" customHeight="1" x14ac:dyDescent="0.2">
      <c r="A918" s="206"/>
      <c r="B918" s="206"/>
      <c r="C918" s="206"/>
      <c r="D918" s="206"/>
      <c r="E918" s="204"/>
      <c r="F918" s="198"/>
      <c r="G918" s="198"/>
      <c r="H918" s="198"/>
      <c r="I918" s="209"/>
      <c r="J918" s="206"/>
      <c r="K918" s="187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12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/>
      <c r="AN918" s="206"/>
      <c r="AO918" s="206"/>
      <c r="AP918" s="206"/>
      <c r="AQ918" s="206"/>
      <c r="AR918" s="206"/>
      <c r="AS918" s="206"/>
      <c r="AT918" s="206"/>
      <c r="AU918" s="206"/>
      <c r="AV918" s="206"/>
      <c r="AW918" s="206"/>
      <c r="AX918" s="206"/>
      <c r="AY918" s="206"/>
      <c r="AZ918" s="206"/>
      <c r="BA918" s="206"/>
      <c r="BB918" s="206"/>
      <c r="BC918" s="206"/>
      <c r="BD918" s="206"/>
      <c r="BE918" s="206"/>
      <c r="BF918" s="206"/>
      <c r="BG918" s="206"/>
      <c r="BH918" s="206"/>
      <c r="BI918" s="206"/>
      <c r="BJ918" s="206"/>
      <c r="BK918" s="206"/>
      <c r="BL918" s="206"/>
      <c r="BM918" s="206"/>
      <c r="BN918" s="206"/>
      <c r="BO918" s="206"/>
      <c r="BP918" s="206"/>
      <c r="BQ918" s="206"/>
      <c r="BR918" s="206"/>
      <c r="BS918" s="206"/>
      <c r="BT918" s="206"/>
      <c r="BU918" s="206"/>
      <c r="BV918" s="206"/>
      <c r="BW918" s="206"/>
      <c r="BX918" s="206"/>
      <c r="BY918" s="206"/>
      <c r="BZ918" s="206"/>
      <c r="CA918" s="206"/>
      <c r="CB918" s="206"/>
      <c r="CC918" s="206"/>
      <c r="CD918" s="206"/>
      <c r="CE918" s="206"/>
      <c r="CF918" s="206"/>
      <c r="CG918" s="206"/>
      <c r="CH918" s="206"/>
      <c r="CI918" s="206"/>
      <c r="CJ918" s="206"/>
      <c r="CK918" s="206"/>
      <c r="CL918" s="206"/>
      <c r="CM918" s="206"/>
      <c r="CN918" s="206"/>
      <c r="CO918" s="206"/>
      <c r="CP918" s="206"/>
      <c r="CQ918" s="206"/>
      <c r="CR918" s="206"/>
      <c r="CS918" s="206"/>
      <c r="CT918" s="206"/>
      <c r="CU918" s="206"/>
      <c r="CV918" s="206"/>
      <c r="CW918" s="206"/>
      <c r="CX918" s="206"/>
      <c r="CY918" s="206"/>
      <c r="CZ918" s="206"/>
      <c r="DA918" s="206"/>
      <c r="DB918" s="206"/>
      <c r="DC918" s="206"/>
      <c r="DD918" s="206"/>
      <c r="DE918" s="206"/>
      <c r="DF918" s="206"/>
      <c r="DG918" s="206"/>
      <c r="DH918" s="206"/>
      <c r="DI918" s="206"/>
      <c r="DJ918" s="206"/>
      <c r="DK918" s="206"/>
      <c r="DL918" s="206"/>
      <c r="DM918" s="206"/>
      <c r="DN918" s="206"/>
      <c r="DO918" s="206"/>
      <c r="DP918" s="206"/>
      <c r="DQ918" s="206"/>
      <c r="DR918" s="206"/>
      <c r="DS918" s="206"/>
      <c r="DT918" s="206"/>
      <c r="DU918" s="206"/>
      <c r="DV918" s="206"/>
      <c r="DW918" s="206"/>
      <c r="DX918" s="206"/>
      <c r="DY918" s="206"/>
      <c r="DZ918" s="206"/>
      <c r="EA918" s="206"/>
      <c r="EB918" s="206"/>
      <c r="EC918" s="206"/>
      <c r="ED918" s="206"/>
      <c r="EE918" s="206"/>
      <c r="EF918" s="206"/>
      <c r="EG918" s="206"/>
      <c r="EH918" s="206"/>
      <c r="EI918" s="206"/>
      <c r="EJ918" s="206"/>
      <c r="EK918" s="206"/>
      <c r="EL918" s="206"/>
      <c r="EM918" s="206"/>
      <c r="EN918" s="206"/>
      <c r="EO918" s="206"/>
      <c r="EP918" s="206"/>
      <c r="EQ918" s="206"/>
      <c r="ER918" s="206"/>
      <c r="ES918" s="206"/>
      <c r="ET918" s="206"/>
      <c r="EU918" s="206"/>
      <c r="EV918" s="206"/>
      <c r="EW918" s="206"/>
      <c r="EX918" s="206"/>
      <c r="EY918" s="206"/>
      <c r="EZ918" s="206"/>
      <c r="FA918" s="206"/>
      <c r="FB918" s="206"/>
      <c r="FC918" s="206"/>
      <c r="FD918" s="206"/>
      <c r="FE918" s="206"/>
      <c r="FF918" s="206"/>
      <c r="FG918" s="206"/>
      <c r="FH918" s="206"/>
      <c r="FI918" s="206"/>
      <c r="FJ918" s="206"/>
      <c r="FK918" s="206"/>
      <c r="FL918" s="206"/>
      <c r="FM918" s="206"/>
      <c r="FN918" s="206"/>
      <c r="FO918" s="206"/>
      <c r="FP918" s="206"/>
      <c r="FQ918" s="206"/>
      <c r="FR918" s="206"/>
      <c r="FS918" s="206"/>
      <c r="FT918" s="206"/>
      <c r="FU918" s="206"/>
      <c r="FV918" s="206"/>
      <c r="FW918" s="206"/>
      <c r="FX918" s="206"/>
      <c r="FY918" s="206"/>
      <c r="FZ918" s="206"/>
      <c r="GA918" s="206"/>
      <c r="GB918" s="206"/>
      <c r="GC918" s="206"/>
      <c r="GD918" s="206"/>
      <c r="GE918" s="206"/>
      <c r="GF918" s="206"/>
      <c r="GG918" s="206"/>
      <c r="GH918" s="206"/>
      <c r="GI918" s="206"/>
      <c r="GJ918" s="206"/>
      <c r="GK918" s="206"/>
      <c r="GL918" s="206"/>
      <c r="GM918" s="206"/>
      <c r="GN918" s="206"/>
      <c r="GO918" s="206"/>
      <c r="GP918" s="206"/>
      <c r="GQ918" s="206"/>
      <c r="GR918" s="206"/>
      <c r="GS918" s="206"/>
      <c r="GT918" s="206"/>
      <c r="GU918" s="206"/>
      <c r="GV918" s="206"/>
      <c r="GW918" s="206"/>
      <c r="GX918" s="206"/>
      <c r="GY918" s="206"/>
      <c r="GZ918" s="206"/>
      <c r="HA918" s="206"/>
      <c r="HB918" s="206"/>
      <c r="HC918" s="206"/>
      <c r="HD918" s="206"/>
      <c r="HE918" s="206"/>
      <c r="HF918" s="206"/>
      <c r="HG918" s="206"/>
      <c r="HH918" s="206"/>
      <c r="HI918" s="206"/>
      <c r="HJ918" s="206"/>
      <c r="HK918" s="206"/>
      <c r="HL918" s="206"/>
      <c r="HM918" s="206"/>
      <c r="HN918" s="206"/>
      <c r="HO918" s="206"/>
      <c r="HP918" s="206"/>
      <c r="HQ918" s="206"/>
      <c r="HR918" s="206"/>
      <c r="HS918" s="206"/>
      <c r="HT918" s="206"/>
      <c r="HU918" s="206"/>
      <c r="HV918" s="206"/>
      <c r="HW918" s="206"/>
      <c r="HX918" s="206"/>
      <c r="HY918" s="206"/>
      <c r="HZ918" s="206"/>
      <c r="IA918" s="206"/>
      <c r="IB918" s="206"/>
      <c r="IC918" s="127"/>
      <c r="ID918" s="127"/>
      <c r="IE918" s="127"/>
      <c r="IF918" s="127"/>
      <c r="IG918" s="127"/>
      <c r="IH918" s="127"/>
    </row>
    <row r="919" spans="1:242" ht="12.75" customHeight="1" x14ac:dyDescent="0.2">
      <c r="A919" s="206"/>
      <c r="B919" s="206"/>
      <c r="C919" s="206"/>
      <c r="D919" s="206"/>
      <c r="E919" s="204"/>
      <c r="F919" s="198"/>
      <c r="G919" s="198"/>
      <c r="H919" s="198"/>
      <c r="I919" s="209"/>
      <c r="J919" s="206"/>
      <c r="K919" s="187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12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  <c r="AP919" s="206"/>
      <c r="AQ919" s="206"/>
      <c r="AR919" s="206"/>
      <c r="AS919" s="206"/>
      <c r="AT919" s="206"/>
      <c r="AU919" s="206"/>
      <c r="AV919" s="206"/>
      <c r="AW919" s="206"/>
      <c r="AX919" s="206"/>
      <c r="AY919" s="206"/>
      <c r="AZ919" s="206"/>
      <c r="BA919" s="206"/>
      <c r="BB919" s="206"/>
      <c r="BC919" s="206"/>
      <c r="BD919" s="206"/>
      <c r="BE919" s="206"/>
      <c r="BF919" s="206"/>
      <c r="BG919" s="206"/>
      <c r="BH919" s="206"/>
      <c r="BI919" s="206"/>
      <c r="BJ919" s="206"/>
      <c r="BK919" s="206"/>
      <c r="BL919" s="206"/>
      <c r="BM919" s="206"/>
      <c r="BN919" s="206"/>
      <c r="BO919" s="206"/>
      <c r="BP919" s="206"/>
      <c r="BQ919" s="206"/>
      <c r="BR919" s="206"/>
      <c r="BS919" s="206"/>
      <c r="BT919" s="206"/>
      <c r="BU919" s="206"/>
      <c r="BV919" s="206"/>
      <c r="BW919" s="206"/>
      <c r="BX919" s="206"/>
      <c r="BY919" s="206"/>
      <c r="BZ919" s="206"/>
      <c r="CA919" s="206"/>
      <c r="CB919" s="206"/>
      <c r="CC919" s="206"/>
      <c r="CD919" s="206"/>
      <c r="CE919" s="206"/>
      <c r="CF919" s="206"/>
      <c r="CG919" s="206"/>
      <c r="CH919" s="206"/>
      <c r="CI919" s="206"/>
      <c r="CJ919" s="206"/>
      <c r="CK919" s="206"/>
      <c r="CL919" s="206"/>
      <c r="CM919" s="206"/>
      <c r="CN919" s="206"/>
      <c r="CO919" s="206"/>
      <c r="CP919" s="206"/>
      <c r="CQ919" s="206"/>
      <c r="CR919" s="206"/>
      <c r="CS919" s="206"/>
      <c r="CT919" s="206"/>
      <c r="CU919" s="206"/>
      <c r="CV919" s="206"/>
      <c r="CW919" s="206"/>
      <c r="CX919" s="206"/>
      <c r="CY919" s="206"/>
      <c r="CZ919" s="206"/>
      <c r="DA919" s="206"/>
      <c r="DB919" s="206"/>
      <c r="DC919" s="206"/>
      <c r="DD919" s="206"/>
      <c r="DE919" s="206"/>
      <c r="DF919" s="206"/>
      <c r="DG919" s="206"/>
      <c r="DH919" s="206"/>
      <c r="DI919" s="206"/>
      <c r="DJ919" s="206"/>
      <c r="DK919" s="206"/>
      <c r="DL919" s="206"/>
      <c r="DM919" s="206"/>
      <c r="DN919" s="206"/>
      <c r="DO919" s="206"/>
      <c r="DP919" s="206"/>
      <c r="DQ919" s="206"/>
      <c r="DR919" s="206"/>
      <c r="DS919" s="206"/>
      <c r="DT919" s="206"/>
      <c r="DU919" s="206"/>
      <c r="DV919" s="206"/>
      <c r="DW919" s="206"/>
      <c r="DX919" s="206"/>
      <c r="DY919" s="206"/>
      <c r="DZ919" s="206"/>
      <c r="EA919" s="206"/>
      <c r="EB919" s="206"/>
      <c r="EC919" s="206"/>
      <c r="ED919" s="206"/>
      <c r="EE919" s="206"/>
      <c r="EF919" s="206"/>
      <c r="EG919" s="206"/>
      <c r="EH919" s="206"/>
      <c r="EI919" s="206"/>
      <c r="EJ919" s="206"/>
      <c r="EK919" s="206"/>
      <c r="EL919" s="206"/>
      <c r="EM919" s="206"/>
      <c r="EN919" s="206"/>
      <c r="EO919" s="206"/>
      <c r="EP919" s="206"/>
      <c r="EQ919" s="206"/>
      <c r="ER919" s="206"/>
      <c r="ES919" s="206"/>
      <c r="ET919" s="206"/>
      <c r="EU919" s="206"/>
      <c r="EV919" s="206"/>
      <c r="EW919" s="206"/>
      <c r="EX919" s="206"/>
      <c r="EY919" s="206"/>
      <c r="EZ919" s="206"/>
      <c r="FA919" s="206"/>
      <c r="FB919" s="206"/>
      <c r="FC919" s="206"/>
      <c r="FD919" s="206"/>
      <c r="FE919" s="206"/>
      <c r="FF919" s="206"/>
      <c r="FG919" s="206"/>
      <c r="FH919" s="206"/>
      <c r="FI919" s="206"/>
      <c r="FJ919" s="206"/>
      <c r="FK919" s="206"/>
      <c r="FL919" s="206"/>
      <c r="FM919" s="206"/>
      <c r="FN919" s="206"/>
      <c r="FO919" s="206"/>
      <c r="FP919" s="206"/>
      <c r="FQ919" s="206"/>
      <c r="FR919" s="206"/>
      <c r="FS919" s="206"/>
      <c r="FT919" s="206"/>
      <c r="FU919" s="206"/>
      <c r="FV919" s="206"/>
      <c r="FW919" s="206"/>
      <c r="FX919" s="206"/>
      <c r="FY919" s="206"/>
      <c r="FZ919" s="206"/>
      <c r="GA919" s="206"/>
      <c r="GB919" s="206"/>
      <c r="GC919" s="206"/>
      <c r="GD919" s="206"/>
      <c r="GE919" s="206"/>
      <c r="GF919" s="206"/>
      <c r="GG919" s="206"/>
      <c r="GH919" s="206"/>
      <c r="GI919" s="206"/>
      <c r="GJ919" s="206"/>
      <c r="GK919" s="206"/>
      <c r="GL919" s="206"/>
      <c r="GM919" s="206"/>
      <c r="GN919" s="206"/>
      <c r="GO919" s="206"/>
      <c r="GP919" s="206"/>
      <c r="GQ919" s="206"/>
      <c r="GR919" s="206"/>
      <c r="GS919" s="206"/>
      <c r="GT919" s="206"/>
      <c r="GU919" s="206"/>
      <c r="GV919" s="206"/>
      <c r="GW919" s="206"/>
      <c r="GX919" s="206"/>
      <c r="GY919" s="206"/>
      <c r="GZ919" s="206"/>
      <c r="HA919" s="206"/>
      <c r="HB919" s="206"/>
      <c r="HC919" s="206"/>
      <c r="HD919" s="206"/>
      <c r="HE919" s="206"/>
      <c r="HF919" s="206"/>
      <c r="HG919" s="206"/>
      <c r="HH919" s="206"/>
      <c r="HI919" s="206"/>
      <c r="HJ919" s="206"/>
      <c r="HK919" s="206"/>
      <c r="HL919" s="206"/>
      <c r="HM919" s="206"/>
      <c r="HN919" s="206"/>
      <c r="HO919" s="206"/>
      <c r="HP919" s="206"/>
      <c r="HQ919" s="206"/>
      <c r="HR919" s="206"/>
      <c r="HS919" s="206"/>
      <c r="HT919" s="206"/>
      <c r="HU919" s="206"/>
      <c r="HV919" s="206"/>
      <c r="HW919" s="206"/>
      <c r="HX919" s="206"/>
      <c r="HY919" s="206"/>
      <c r="HZ919" s="206"/>
      <c r="IA919" s="206"/>
      <c r="IB919" s="206"/>
      <c r="IC919" s="127"/>
      <c r="ID919" s="127"/>
      <c r="IE919" s="127"/>
      <c r="IF919" s="127"/>
      <c r="IG919" s="127"/>
      <c r="IH919" s="127"/>
    </row>
    <row r="920" spans="1:242" ht="12.75" customHeight="1" x14ac:dyDescent="0.2">
      <c r="A920" s="206"/>
      <c r="B920" s="206"/>
      <c r="C920" s="206"/>
      <c r="D920" s="206"/>
      <c r="E920" s="204"/>
      <c r="F920" s="198"/>
      <c r="G920" s="198"/>
      <c r="H920" s="198"/>
      <c r="I920" s="209"/>
      <c r="J920" s="206"/>
      <c r="K920" s="187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12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AO920" s="206"/>
      <c r="AP920" s="206"/>
      <c r="AQ920" s="206"/>
      <c r="AR920" s="206"/>
      <c r="AS920" s="206"/>
      <c r="AT920" s="206"/>
      <c r="AU920" s="206"/>
      <c r="AV920" s="206"/>
      <c r="AW920" s="206"/>
      <c r="AX920" s="206"/>
      <c r="AY920" s="206"/>
      <c r="AZ920" s="206"/>
      <c r="BA920" s="206"/>
      <c r="BB920" s="206"/>
      <c r="BC920" s="206"/>
      <c r="BD920" s="206"/>
      <c r="BE920" s="206"/>
      <c r="BF920" s="206"/>
      <c r="BG920" s="206"/>
      <c r="BH920" s="206"/>
      <c r="BI920" s="206"/>
      <c r="BJ920" s="206"/>
      <c r="BK920" s="206"/>
      <c r="BL920" s="206"/>
      <c r="BM920" s="206"/>
      <c r="BN920" s="206"/>
      <c r="BO920" s="206"/>
      <c r="BP920" s="206"/>
      <c r="BQ920" s="206"/>
      <c r="BR920" s="206"/>
      <c r="BS920" s="206"/>
      <c r="BT920" s="206"/>
      <c r="BU920" s="206"/>
      <c r="BV920" s="206"/>
      <c r="BW920" s="206"/>
      <c r="BX920" s="206"/>
      <c r="BY920" s="206"/>
      <c r="BZ920" s="206"/>
      <c r="CA920" s="206"/>
      <c r="CB920" s="206"/>
      <c r="CC920" s="206"/>
      <c r="CD920" s="206"/>
      <c r="CE920" s="206"/>
      <c r="CF920" s="206"/>
      <c r="CG920" s="206"/>
      <c r="CH920" s="206"/>
      <c r="CI920" s="206"/>
      <c r="CJ920" s="206"/>
      <c r="CK920" s="206"/>
      <c r="CL920" s="206"/>
      <c r="CM920" s="206"/>
      <c r="CN920" s="206"/>
      <c r="CO920" s="206"/>
      <c r="CP920" s="206"/>
      <c r="CQ920" s="206"/>
      <c r="CR920" s="206"/>
      <c r="CS920" s="206"/>
      <c r="CT920" s="206"/>
      <c r="CU920" s="206"/>
      <c r="CV920" s="206"/>
      <c r="CW920" s="206"/>
      <c r="CX920" s="206"/>
      <c r="CY920" s="206"/>
      <c r="CZ920" s="206"/>
      <c r="DA920" s="206"/>
      <c r="DB920" s="206"/>
      <c r="DC920" s="206"/>
      <c r="DD920" s="206"/>
      <c r="DE920" s="206"/>
      <c r="DF920" s="206"/>
      <c r="DG920" s="206"/>
      <c r="DH920" s="206"/>
      <c r="DI920" s="206"/>
      <c r="DJ920" s="206"/>
      <c r="DK920" s="206"/>
      <c r="DL920" s="206"/>
      <c r="DM920" s="206"/>
      <c r="DN920" s="206"/>
      <c r="DO920" s="206"/>
      <c r="DP920" s="206"/>
      <c r="DQ920" s="206"/>
      <c r="DR920" s="206"/>
      <c r="DS920" s="206"/>
      <c r="DT920" s="206"/>
      <c r="DU920" s="206"/>
      <c r="DV920" s="206"/>
      <c r="DW920" s="206"/>
      <c r="DX920" s="206"/>
      <c r="DY920" s="206"/>
      <c r="DZ920" s="206"/>
      <c r="EA920" s="206"/>
      <c r="EB920" s="206"/>
      <c r="EC920" s="206"/>
      <c r="ED920" s="206"/>
      <c r="EE920" s="206"/>
      <c r="EF920" s="206"/>
      <c r="EG920" s="206"/>
      <c r="EH920" s="206"/>
      <c r="EI920" s="206"/>
      <c r="EJ920" s="206"/>
      <c r="EK920" s="206"/>
      <c r="EL920" s="206"/>
      <c r="EM920" s="206"/>
      <c r="EN920" s="206"/>
      <c r="EO920" s="206"/>
      <c r="EP920" s="206"/>
      <c r="EQ920" s="206"/>
      <c r="ER920" s="206"/>
      <c r="ES920" s="206"/>
      <c r="ET920" s="206"/>
      <c r="EU920" s="206"/>
      <c r="EV920" s="206"/>
      <c r="EW920" s="206"/>
      <c r="EX920" s="206"/>
      <c r="EY920" s="206"/>
      <c r="EZ920" s="206"/>
      <c r="FA920" s="206"/>
      <c r="FB920" s="206"/>
      <c r="FC920" s="206"/>
      <c r="FD920" s="206"/>
      <c r="FE920" s="206"/>
      <c r="FF920" s="206"/>
      <c r="FG920" s="206"/>
      <c r="FH920" s="206"/>
      <c r="FI920" s="206"/>
      <c r="FJ920" s="206"/>
      <c r="FK920" s="206"/>
      <c r="FL920" s="206"/>
      <c r="FM920" s="206"/>
      <c r="FN920" s="206"/>
      <c r="FO920" s="206"/>
      <c r="FP920" s="206"/>
      <c r="FQ920" s="206"/>
      <c r="FR920" s="206"/>
      <c r="FS920" s="206"/>
      <c r="FT920" s="206"/>
      <c r="FU920" s="206"/>
      <c r="FV920" s="206"/>
      <c r="FW920" s="206"/>
      <c r="FX920" s="206"/>
      <c r="FY920" s="206"/>
      <c r="FZ920" s="206"/>
      <c r="GA920" s="206"/>
      <c r="GB920" s="206"/>
      <c r="GC920" s="206"/>
      <c r="GD920" s="206"/>
      <c r="GE920" s="206"/>
      <c r="GF920" s="206"/>
      <c r="GG920" s="206"/>
      <c r="GH920" s="206"/>
      <c r="GI920" s="206"/>
      <c r="GJ920" s="206"/>
      <c r="GK920" s="206"/>
      <c r="GL920" s="206"/>
      <c r="GM920" s="206"/>
      <c r="GN920" s="206"/>
      <c r="GO920" s="206"/>
      <c r="GP920" s="206"/>
      <c r="GQ920" s="206"/>
      <c r="GR920" s="206"/>
      <c r="GS920" s="206"/>
      <c r="GT920" s="206"/>
      <c r="GU920" s="206"/>
      <c r="GV920" s="206"/>
      <c r="GW920" s="206"/>
      <c r="GX920" s="206"/>
      <c r="GY920" s="206"/>
      <c r="GZ920" s="206"/>
      <c r="HA920" s="206"/>
      <c r="HB920" s="206"/>
      <c r="HC920" s="206"/>
      <c r="HD920" s="206"/>
      <c r="HE920" s="206"/>
      <c r="HF920" s="206"/>
      <c r="HG920" s="206"/>
      <c r="HH920" s="206"/>
      <c r="HI920" s="206"/>
      <c r="HJ920" s="206"/>
      <c r="HK920" s="206"/>
      <c r="HL920" s="206"/>
      <c r="HM920" s="206"/>
      <c r="HN920" s="206"/>
      <c r="HO920" s="206"/>
      <c r="HP920" s="206"/>
      <c r="HQ920" s="206"/>
      <c r="HR920" s="206"/>
      <c r="HS920" s="206"/>
      <c r="HT920" s="206"/>
      <c r="HU920" s="206"/>
      <c r="HV920" s="206"/>
      <c r="HW920" s="206"/>
      <c r="HX920" s="206"/>
      <c r="HY920" s="206"/>
      <c r="HZ920" s="206"/>
      <c r="IA920" s="206"/>
      <c r="IB920" s="206"/>
      <c r="IC920" s="127"/>
      <c r="ID920" s="127"/>
      <c r="IE920" s="127"/>
      <c r="IF920" s="127"/>
      <c r="IG920" s="127"/>
      <c r="IH920" s="127"/>
    </row>
    <row r="921" spans="1:242" ht="12.75" customHeight="1" x14ac:dyDescent="0.2">
      <c r="A921" s="185"/>
      <c r="B921" s="185"/>
      <c r="C921" s="185"/>
      <c r="D921" s="185"/>
      <c r="E921" s="205"/>
      <c r="F921" s="226"/>
      <c r="G921" s="226"/>
      <c r="H921" s="226"/>
      <c r="I921" s="187"/>
      <c r="J921" s="187"/>
      <c r="K921" s="185"/>
      <c r="L921" s="185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  <c r="AA921" s="185"/>
      <c r="AB921" s="185"/>
      <c r="AC921" s="185"/>
      <c r="AD921" s="185"/>
      <c r="AE921" s="185"/>
      <c r="AF921" s="185"/>
      <c r="AG921" s="185"/>
      <c r="AH921" s="185"/>
      <c r="AI921" s="185"/>
      <c r="AJ921" s="185"/>
      <c r="AK921" s="185"/>
      <c r="AL921" s="185"/>
      <c r="AM921" s="185"/>
      <c r="AN921" s="185"/>
      <c r="AO921" s="185"/>
      <c r="AP921" s="185"/>
      <c r="AQ921" s="185"/>
      <c r="AR921" s="185"/>
      <c r="AS921" s="185"/>
      <c r="AT921" s="185"/>
      <c r="AU921" s="185"/>
      <c r="AV921" s="185"/>
      <c r="AW921" s="185"/>
      <c r="AX921" s="185"/>
      <c r="AY921" s="185"/>
      <c r="AZ921" s="185"/>
      <c r="BA921" s="185"/>
      <c r="BB921" s="185"/>
      <c r="BC921" s="185"/>
      <c r="BD921" s="185"/>
      <c r="BE921" s="185"/>
      <c r="BF921" s="185"/>
      <c r="BG921" s="185"/>
      <c r="BH921" s="185"/>
      <c r="BI921" s="185"/>
      <c r="BJ921" s="185"/>
      <c r="BK921" s="185"/>
      <c r="BL921" s="185"/>
      <c r="BM921" s="185"/>
      <c r="BN921" s="185"/>
      <c r="BO921" s="185"/>
      <c r="BP921" s="185"/>
      <c r="BQ921" s="185"/>
      <c r="BR921" s="185"/>
      <c r="BS921" s="185"/>
      <c r="BT921" s="185"/>
      <c r="BU921" s="185"/>
      <c r="BV921" s="185"/>
      <c r="BW921" s="185"/>
      <c r="BX921" s="185"/>
      <c r="BY921" s="185"/>
      <c r="BZ921" s="185"/>
      <c r="CA921" s="185"/>
      <c r="CB921" s="185"/>
      <c r="CC921" s="185"/>
      <c r="CD921" s="185"/>
      <c r="CE921" s="185"/>
      <c r="CF921" s="185"/>
      <c r="CG921" s="185"/>
      <c r="CH921" s="185"/>
      <c r="CI921" s="185"/>
      <c r="CJ921" s="185"/>
      <c r="CK921" s="185"/>
      <c r="CL921" s="185"/>
      <c r="CM921" s="185"/>
      <c r="CN921" s="185"/>
      <c r="CO921" s="185"/>
      <c r="CP921" s="185"/>
      <c r="CQ921" s="185"/>
      <c r="CR921" s="185"/>
      <c r="CS921" s="185"/>
      <c r="CT921" s="185"/>
      <c r="CU921" s="185"/>
      <c r="CV921" s="185"/>
      <c r="CW921" s="185"/>
      <c r="CX921" s="185"/>
      <c r="CY921" s="185"/>
      <c r="CZ921" s="185"/>
      <c r="DA921" s="185"/>
      <c r="DB921" s="185"/>
      <c r="DC921" s="185"/>
      <c r="DD921" s="185"/>
      <c r="DE921" s="185"/>
      <c r="DF921" s="185"/>
      <c r="DG921" s="185"/>
      <c r="DH921" s="185"/>
      <c r="DI921" s="185"/>
      <c r="DJ921" s="185"/>
      <c r="DK921" s="185"/>
      <c r="DL921" s="185"/>
      <c r="DM921" s="185"/>
      <c r="DN921" s="185"/>
      <c r="DO921" s="185"/>
      <c r="DP921" s="185"/>
      <c r="DQ921" s="185"/>
      <c r="DR921" s="185"/>
      <c r="DS921" s="185"/>
      <c r="DT921" s="185"/>
      <c r="DU921" s="185"/>
      <c r="DV921" s="185"/>
      <c r="DW921" s="185"/>
      <c r="DX921" s="185"/>
      <c r="DY921" s="185"/>
      <c r="DZ921" s="185"/>
      <c r="EA921" s="185"/>
      <c r="EB921" s="185"/>
      <c r="EC921" s="185"/>
      <c r="ED921" s="185"/>
      <c r="EE921" s="185"/>
      <c r="EF921" s="185"/>
      <c r="EG921" s="185"/>
      <c r="EH921" s="185"/>
      <c r="EI921" s="185"/>
      <c r="EJ921" s="185"/>
      <c r="EK921" s="185"/>
      <c r="EL921" s="185"/>
      <c r="EM921" s="185"/>
      <c r="EN921" s="185"/>
      <c r="EO921" s="185"/>
      <c r="EP921" s="185"/>
      <c r="EQ921" s="185"/>
      <c r="ER921" s="185"/>
      <c r="ES921" s="185"/>
      <c r="ET921" s="185"/>
      <c r="EU921" s="185"/>
      <c r="EV921" s="185"/>
      <c r="EW921" s="185"/>
      <c r="EX921" s="185"/>
      <c r="EY921" s="185"/>
      <c r="EZ921" s="185"/>
      <c r="FA921" s="185"/>
      <c r="FB921" s="185"/>
      <c r="FC921" s="185"/>
      <c r="FD921" s="185"/>
      <c r="FE921" s="185"/>
      <c r="FF921" s="185"/>
      <c r="FG921" s="185"/>
      <c r="FH921" s="185"/>
      <c r="FI921" s="185"/>
      <c r="FJ921" s="185"/>
      <c r="FK921" s="185"/>
      <c r="FL921" s="185"/>
      <c r="FM921" s="185"/>
      <c r="FN921" s="185"/>
      <c r="FO921" s="185"/>
      <c r="FP921" s="185"/>
      <c r="FQ921" s="185"/>
      <c r="FR921" s="185"/>
      <c r="FS921" s="185"/>
      <c r="FT921" s="185"/>
      <c r="FU921" s="185"/>
      <c r="FV921" s="185"/>
      <c r="FW921" s="185"/>
      <c r="FX921" s="185"/>
      <c r="FY921" s="185"/>
      <c r="FZ921" s="185"/>
      <c r="GA921" s="185"/>
      <c r="GB921" s="185"/>
      <c r="GC921" s="185"/>
      <c r="GD921" s="185"/>
      <c r="GE921" s="185"/>
      <c r="GF921" s="185"/>
      <c r="GG921" s="185"/>
      <c r="GH921" s="185"/>
      <c r="GI921" s="185"/>
      <c r="GJ921" s="185"/>
      <c r="GK921" s="185"/>
      <c r="GL921" s="185"/>
      <c r="GM921" s="185"/>
      <c r="GN921" s="185"/>
      <c r="GO921" s="185"/>
      <c r="GP921" s="185"/>
      <c r="GQ921" s="185"/>
      <c r="GR921" s="185"/>
      <c r="GS921" s="185"/>
      <c r="GT921" s="185"/>
      <c r="GU921" s="185"/>
      <c r="GV921" s="185"/>
      <c r="GW921" s="185"/>
      <c r="GX921" s="185"/>
      <c r="GY921" s="185"/>
      <c r="GZ921" s="185"/>
      <c r="HA921" s="185"/>
      <c r="HB921" s="185"/>
      <c r="HC921" s="185"/>
      <c r="HD921" s="185"/>
      <c r="HE921" s="185"/>
      <c r="HF921" s="185"/>
      <c r="HG921" s="185"/>
      <c r="HH921" s="185"/>
      <c r="HI921" s="185"/>
      <c r="HJ921" s="185"/>
      <c r="HK921" s="185"/>
      <c r="HL921" s="185"/>
      <c r="HM921" s="185"/>
      <c r="HN921" s="185"/>
      <c r="HO921" s="185"/>
      <c r="HP921" s="185"/>
      <c r="HQ921" s="206"/>
      <c r="HR921" s="206"/>
      <c r="HS921" s="206"/>
      <c r="HT921" s="206"/>
      <c r="HU921" s="206"/>
      <c r="HV921" s="206"/>
      <c r="HW921" s="206"/>
      <c r="HX921" s="206"/>
      <c r="HY921" s="206"/>
      <c r="HZ921" s="206"/>
      <c r="IA921" s="206"/>
      <c r="IB921" s="206"/>
      <c r="IC921" s="127"/>
      <c r="ID921" s="127"/>
      <c r="IE921" s="127"/>
      <c r="IF921" s="127"/>
      <c r="IG921" s="127"/>
      <c r="IH921" s="127"/>
    </row>
    <row r="922" spans="1:242" ht="12.75" customHeight="1" x14ac:dyDescent="0.2">
      <c r="A922" s="206"/>
      <c r="B922" s="206"/>
      <c r="C922" s="206"/>
      <c r="D922" s="206"/>
      <c r="E922" s="227"/>
      <c r="F922" s="198"/>
      <c r="G922" s="198"/>
      <c r="H922" s="209"/>
      <c r="I922" s="209"/>
      <c r="J922" s="187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  <c r="BI922" s="206"/>
      <c r="BJ922" s="206"/>
      <c r="BK922" s="206"/>
      <c r="BL922" s="206"/>
      <c r="BM922" s="206"/>
      <c r="BN922" s="206"/>
      <c r="BO922" s="206"/>
      <c r="BP922" s="206"/>
      <c r="BQ922" s="206"/>
      <c r="BR922" s="206"/>
      <c r="BS922" s="206"/>
      <c r="BT922" s="206"/>
      <c r="BU922" s="206"/>
      <c r="BV922" s="206"/>
      <c r="BW922" s="206"/>
      <c r="BX922" s="206"/>
      <c r="BY922" s="206"/>
      <c r="BZ922" s="206"/>
      <c r="CA922" s="206"/>
      <c r="CB922" s="206"/>
      <c r="CC922" s="206"/>
      <c r="CD922" s="206"/>
      <c r="CE922" s="206"/>
      <c r="CF922" s="206"/>
      <c r="CG922" s="206"/>
      <c r="CH922" s="206"/>
      <c r="CI922" s="206"/>
      <c r="CJ922" s="206"/>
      <c r="CK922" s="206"/>
      <c r="CL922" s="206"/>
      <c r="CM922" s="206"/>
      <c r="CN922" s="206"/>
      <c r="CO922" s="206"/>
      <c r="CP922" s="206"/>
      <c r="CQ922" s="206"/>
      <c r="CR922" s="206"/>
      <c r="CS922" s="206"/>
      <c r="CT922" s="206"/>
      <c r="CU922" s="206"/>
      <c r="CV922" s="206"/>
      <c r="CW922" s="206"/>
      <c r="CX922" s="206"/>
      <c r="CY922" s="206"/>
      <c r="CZ922" s="206"/>
      <c r="DA922" s="206"/>
      <c r="DB922" s="206"/>
      <c r="DC922" s="206"/>
      <c r="DD922" s="206"/>
      <c r="DE922" s="206"/>
      <c r="DF922" s="206"/>
      <c r="DG922" s="206"/>
      <c r="DH922" s="206"/>
      <c r="DI922" s="206"/>
      <c r="DJ922" s="206"/>
      <c r="DK922" s="206"/>
      <c r="DL922" s="206"/>
      <c r="DM922" s="206"/>
      <c r="DN922" s="206"/>
      <c r="DO922" s="206"/>
      <c r="DP922" s="206"/>
      <c r="DQ922" s="206"/>
      <c r="DR922" s="206"/>
      <c r="DS922" s="206"/>
      <c r="DT922" s="206"/>
      <c r="DU922" s="206"/>
      <c r="DV922" s="206"/>
      <c r="DW922" s="206"/>
      <c r="DX922" s="206"/>
      <c r="DY922" s="206"/>
      <c r="DZ922" s="206"/>
      <c r="EA922" s="206"/>
      <c r="EB922" s="206"/>
      <c r="EC922" s="206"/>
      <c r="ED922" s="206"/>
      <c r="EE922" s="206"/>
      <c r="EF922" s="206"/>
      <c r="EG922" s="206"/>
      <c r="EH922" s="206"/>
      <c r="EI922" s="206"/>
      <c r="EJ922" s="206"/>
      <c r="EK922" s="206"/>
      <c r="EL922" s="206"/>
      <c r="EM922" s="206"/>
      <c r="EN922" s="206"/>
      <c r="EO922" s="206"/>
      <c r="EP922" s="206"/>
      <c r="EQ922" s="206"/>
      <c r="ER922" s="206"/>
      <c r="ES922" s="206"/>
      <c r="ET922" s="206"/>
      <c r="EU922" s="206"/>
      <c r="EV922" s="206"/>
      <c r="EW922" s="206"/>
      <c r="EX922" s="206"/>
      <c r="EY922" s="206"/>
      <c r="EZ922" s="206"/>
      <c r="FA922" s="206"/>
      <c r="FB922" s="206"/>
      <c r="FC922" s="206"/>
      <c r="FD922" s="206"/>
      <c r="FE922" s="206"/>
      <c r="FF922" s="206"/>
      <c r="FG922" s="206"/>
      <c r="FH922" s="206"/>
      <c r="FI922" s="206"/>
      <c r="FJ922" s="206"/>
      <c r="FK922" s="206"/>
      <c r="FL922" s="206"/>
      <c r="FM922" s="206"/>
      <c r="FN922" s="206"/>
      <c r="FO922" s="206"/>
      <c r="FP922" s="206"/>
      <c r="FQ922" s="206"/>
      <c r="FR922" s="206"/>
      <c r="FS922" s="206"/>
      <c r="FT922" s="206"/>
      <c r="FU922" s="206"/>
      <c r="FV922" s="206"/>
      <c r="FW922" s="206"/>
      <c r="FX922" s="206"/>
      <c r="FY922" s="206"/>
      <c r="FZ922" s="206"/>
      <c r="GA922" s="206"/>
      <c r="GB922" s="206"/>
      <c r="GC922" s="206"/>
      <c r="GD922" s="206"/>
      <c r="GE922" s="206"/>
      <c r="GF922" s="206"/>
      <c r="GG922" s="206"/>
      <c r="GH922" s="206"/>
      <c r="GI922" s="206"/>
      <c r="GJ922" s="206"/>
      <c r="GK922" s="206"/>
      <c r="GL922" s="206"/>
      <c r="GM922" s="206"/>
      <c r="GN922" s="206"/>
      <c r="GO922" s="206"/>
      <c r="GP922" s="206"/>
      <c r="GQ922" s="206"/>
      <c r="GR922" s="206"/>
      <c r="GS922" s="206"/>
      <c r="GT922" s="206"/>
      <c r="GU922" s="206"/>
      <c r="GV922" s="206"/>
      <c r="GW922" s="206"/>
      <c r="GX922" s="206"/>
      <c r="GY922" s="206"/>
      <c r="GZ922" s="206"/>
      <c r="HA922" s="206"/>
      <c r="HB922" s="206"/>
      <c r="HC922" s="206"/>
      <c r="HD922" s="206"/>
      <c r="HE922" s="206"/>
      <c r="HF922" s="206"/>
      <c r="HG922" s="206"/>
      <c r="HH922" s="206"/>
      <c r="HI922" s="206"/>
      <c r="HJ922" s="206"/>
      <c r="HK922" s="206"/>
      <c r="HL922" s="206"/>
      <c r="HM922" s="206"/>
      <c r="HN922" s="206"/>
      <c r="HO922" s="206"/>
      <c r="HP922" s="206"/>
      <c r="HQ922" s="206"/>
      <c r="HR922" s="206"/>
      <c r="HS922" s="206"/>
      <c r="HT922" s="206"/>
      <c r="HU922" s="206"/>
      <c r="HV922" s="206"/>
      <c r="HW922" s="206"/>
      <c r="HX922" s="206"/>
      <c r="HY922" s="206"/>
      <c r="HZ922" s="206"/>
      <c r="IA922" s="206"/>
      <c r="IB922" s="206"/>
      <c r="IC922" s="127"/>
      <c r="ID922" s="127"/>
      <c r="IE922" s="127"/>
      <c r="IF922" s="127"/>
      <c r="IG922" s="127"/>
      <c r="IH922" s="127"/>
    </row>
    <row r="923" spans="1:242" ht="12.75" customHeight="1" x14ac:dyDescent="0.2">
      <c r="A923" s="206"/>
      <c r="B923" s="206"/>
      <c r="C923" s="206"/>
      <c r="D923" s="206"/>
      <c r="E923" s="198"/>
      <c r="F923" s="198"/>
      <c r="G923" s="198"/>
      <c r="H923" s="209"/>
      <c r="I923" s="209"/>
      <c r="J923" s="187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6"/>
      <c r="BH923" s="206"/>
      <c r="BI923" s="206"/>
      <c r="BJ923" s="206"/>
      <c r="BK923" s="206"/>
      <c r="BL923" s="206"/>
      <c r="BM923" s="206"/>
      <c r="BN923" s="206"/>
      <c r="BO923" s="206"/>
      <c r="BP923" s="206"/>
      <c r="BQ923" s="206"/>
      <c r="BR923" s="206"/>
      <c r="BS923" s="206"/>
      <c r="BT923" s="206"/>
      <c r="BU923" s="206"/>
      <c r="BV923" s="206"/>
      <c r="BW923" s="206"/>
      <c r="BX923" s="206"/>
      <c r="BY923" s="206"/>
      <c r="BZ923" s="206"/>
      <c r="CA923" s="206"/>
      <c r="CB923" s="206"/>
      <c r="CC923" s="206"/>
      <c r="CD923" s="206"/>
      <c r="CE923" s="206"/>
      <c r="CF923" s="206"/>
      <c r="CG923" s="206"/>
      <c r="CH923" s="206"/>
      <c r="CI923" s="206"/>
      <c r="CJ923" s="206"/>
      <c r="CK923" s="206"/>
      <c r="CL923" s="206"/>
      <c r="CM923" s="206"/>
      <c r="CN923" s="206"/>
      <c r="CO923" s="206"/>
      <c r="CP923" s="206"/>
      <c r="CQ923" s="206"/>
      <c r="CR923" s="206"/>
      <c r="CS923" s="206"/>
      <c r="CT923" s="206"/>
      <c r="CU923" s="206"/>
      <c r="CV923" s="206"/>
      <c r="CW923" s="206"/>
      <c r="CX923" s="206"/>
      <c r="CY923" s="206"/>
      <c r="CZ923" s="206"/>
      <c r="DA923" s="206"/>
      <c r="DB923" s="206"/>
      <c r="DC923" s="206"/>
      <c r="DD923" s="206"/>
      <c r="DE923" s="206"/>
      <c r="DF923" s="206"/>
      <c r="DG923" s="206"/>
      <c r="DH923" s="206"/>
      <c r="DI923" s="206"/>
      <c r="DJ923" s="206"/>
      <c r="DK923" s="206"/>
      <c r="DL923" s="206"/>
      <c r="DM923" s="206"/>
      <c r="DN923" s="206"/>
      <c r="DO923" s="206"/>
      <c r="DP923" s="206"/>
      <c r="DQ923" s="206"/>
      <c r="DR923" s="206"/>
      <c r="DS923" s="206"/>
      <c r="DT923" s="206"/>
      <c r="DU923" s="206"/>
      <c r="DV923" s="206"/>
      <c r="DW923" s="206"/>
      <c r="DX923" s="206"/>
      <c r="DY923" s="206"/>
      <c r="DZ923" s="206"/>
      <c r="EA923" s="206"/>
      <c r="EB923" s="206"/>
      <c r="EC923" s="206"/>
      <c r="ED923" s="206"/>
      <c r="EE923" s="206"/>
      <c r="EF923" s="206"/>
      <c r="EG923" s="206"/>
      <c r="EH923" s="206"/>
      <c r="EI923" s="206"/>
      <c r="EJ923" s="206"/>
      <c r="EK923" s="206"/>
      <c r="EL923" s="206"/>
      <c r="EM923" s="206"/>
      <c r="EN923" s="206"/>
      <c r="EO923" s="206"/>
      <c r="EP923" s="206"/>
      <c r="EQ923" s="206"/>
      <c r="ER923" s="206"/>
      <c r="ES923" s="206"/>
      <c r="ET923" s="206"/>
      <c r="EU923" s="206"/>
      <c r="EV923" s="206"/>
      <c r="EW923" s="206"/>
      <c r="EX923" s="206"/>
      <c r="EY923" s="206"/>
      <c r="EZ923" s="206"/>
      <c r="FA923" s="206"/>
      <c r="FB923" s="206"/>
      <c r="FC923" s="206"/>
      <c r="FD923" s="206"/>
      <c r="FE923" s="206"/>
      <c r="FF923" s="206"/>
      <c r="FG923" s="206"/>
      <c r="FH923" s="206"/>
      <c r="FI923" s="206"/>
      <c r="FJ923" s="206"/>
      <c r="FK923" s="206"/>
      <c r="FL923" s="206"/>
      <c r="FM923" s="206"/>
      <c r="FN923" s="206"/>
      <c r="FO923" s="206"/>
      <c r="FP923" s="206"/>
      <c r="FQ923" s="206"/>
      <c r="FR923" s="206"/>
      <c r="FS923" s="206"/>
      <c r="FT923" s="206"/>
      <c r="FU923" s="206"/>
      <c r="FV923" s="206"/>
      <c r="FW923" s="206"/>
      <c r="FX923" s="206"/>
      <c r="FY923" s="206"/>
      <c r="FZ923" s="206"/>
      <c r="GA923" s="206"/>
      <c r="GB923" s="206"/>
      <c r="GC923" s="206"/>
      <c r="GD923" s="206"/>
      <c r="GE923" s="206"/>
      <c r="GF923" s="206"/>
      <c r="GG923" s="206"/>
      <c r="GH923" s="206"/>
      <c r="GI923" s="206"/>
      <c r="GJ923" s="206"/>
      <c r="GK923" s="206"/>
      <c r="GL923" s="206"/>
      <c r="GM923" s="206"/>
      <c r="GN923" s="206"/>
      <c r="GO923" s="206"/>
      <c r="GP923" s="206"/>
      <c r="GQ923" s="206"/>
      <c r="GR923" s="206"/>
      <c r="GS923" s="206"/>
      <c r="GT923" s="206"/>
      <c r="GU923" s="206"/>
      <c r="GV923" s="206"/>
      <c r="GW923" s="206"/>
      <c r="GX923" s="206"/>
      <c r="GY923" s="206"/>
      <c r="GZ923" s="206"/>
      <c r="HA923" s="206"/>
      <c r="HB923" s="206"/>
      <c r="HC923" s="206"/>
      <c r="HD923" s="206"/>
      <c r="HE923" s="206"/>
      <c r="HF923" s="206"/>
      <c r="HG923" s="206"/>
      <c r="HH923" s="206"/>
      <c r="HI923" s="206"/>
      <c r="HJ923" s="206"/>
      <c r="HK923" s="206"/>
      <c r="HL923" s="206"/>
      <c r="HM923" s="206"/>
      <c r="HN923" s="206"/>
      <c r="HO923" s="206"/>
      <c r="HP923" s="206"/>
      <c r="HQ923" s="206"/>
      <c r="HR923" s="206"/>
      <c r="HS923" s="206"/>
      <c r="HT923" s="206"/>
      <c r="HU923" s="206"/>
      <c r="HV923" s="206"/>
      <c r="HW923" s="206"/>
      <c r="HX923" s="206"/>
      <c r="HY923" s="206"/>
      <c r="HZ923" s="206"/>
      <c r="IA923" s="206"/>
      <c r="IB923" s="206"/>
      <c r="IC923" s="127"/>
      <c r="ID923" s="127"/>
      <c r="IE923" s="127"/>
      <c r="IF923" s="127"/>
      <c r="IG923" s="127"/>
      <c r="IH923" s="127"/>
    </row>
    <row r="924" spans="1:242" ht="12.75" customHeight="1" x14ac:dyDescent="0.2">
      <c r="A924" s="206"/>
      <c r="B924" s="206"/>
      <c r="C924" s="206"/>
      <c r="D924" s="206"/>
      <c r="E924" s="206"/>
      <c r="F924" s="198"/>
      <c r="G924" s="198"/>
      <c r="H924" s="198"/>
      <c r="I924" s="209"/>
      <c r="J924" s="209"/>
      <c r="K924" s="187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6"/>
      <c r="AT924" s="206"/>
      <c r="AU924" s="206"/>
      <c r="AV924" s="206"/>
      <c r="AW924" s="206"/>
      <c r="AX924" s="206"/>
      <c r="AY924" s="206"/>
      <c r="AZ924" s="206"/>
      <c r="BA924" s="206"/>
      <c r="BB924" s="206"/>
      <c r="BC924" s="206"/>
      <c r="BD924" s="206"/>
      <c r="BE924" s="206"/>
      <c r="BF924" s="206"/>
      <c r="BG924" s="206"/>
      <c r="BH924" s="206"/>
      <c r="BI924" s="206"/>
      <c r="BJ924" s="206"/>
      <c r="BK924" s="206"/>
      <c r="BL924" s="206"/>
      <c r="BM924" s="206"/>
      <c r="BN924" s="206"/>
      <c r="BO924" s="206"/>
      <c r="BP924" s="206"/>
      <c r="BQ924" s="206"/>
      <c r="BR924" s="206"/>
      <c r="BS924" s="206"/>
      <c r="BT924" s="206"/>
      <c r="BU924" s="206"/>
      <c r="BV924" s="206"/>
      <c r="BW924" s="206"/>
      <c r="BX924" s="206"/>
      <c r="BY924" s="206"/>
      <c r="BZ924" s="206"/>
      <c r="CA924" s="206"/>
      <c r="CB924" s="206"/>
      <c r="CC924" s="206"/>
      <c r="CD924" s="206"/>
      <c r="CE924" s="206"/>
      <c r="CF924" s="206"/>
      <c r="CG924" s="206"/>
      <c r="CH924" s="206"/>
      <c r="CI924" s="206"/>
      <c r="CJ924" s="206"/>
      <c r="CK924" s="206"/>
      <c r="CL924" s="206"/>
      <c r="CM924" s="206"/>
      <c r="CN924" s="206"/>
      <c r="CO924" s="206"/>
      <c r="CP924" s="206"/>
      <c r="CQ924" s="206"/>
      <c r="CR924" s="206"/>
      <c r="CS924" s="206"/>
      <c r="CT924" s="206"/>
      <c r="CU924" s="206"/>
      <c r="CV924" s="206"/>
      <c r="CW924" s="206"/>
      <c r="CX924" s="206"/>
      <c r="CY924" s="206"/>
      <c r="CZ924" s="206"/>
      <c r="DA924" s="206"/>
      <c r="DB924" s="206"/>
      <c r="DC924" s="206"/>
      <c r="DD924" s="206"/>
      <c r="DE924" s="206"/>
      <c r="DF924" s="206"/>
      <c r="DG924" s="206"/>
      <c r="DH924" s="206"/>
      <c r="DI924" s="206"/>
      <c r="DJ924" s="206"/>
      <c r="DK924" s="206"/>
      <c r="DL924" s="206"/>
      <c r="DM924" s="206"/>
      <c r="DN924" s="206"/>
      <c r="DO924" s="206"/>
      <c r="DP924" s="206"/>
      <c r="DQ924" s="206"/>
      <c r="DR924" s="206"/>
      <c r="DS924" s="206"/>
      <c r="DT924" s="206"/>
      <c r="DU924" s="206"/>
      <c r="DV924" s="206"/>
      <c r="DW924" s="206"/>
      <c r="DX924" s="206"/>
      <c r="DY924" s="206"/>
      <c r="DZ924" s="206"/>
      <c r="EA924" s="206"/>
      <c r="EB924" s="206"/>
      <c r="EC924" s="206"/>
      <c r="ED924" s="206"/>
      <c r="EE924" s="206"/>
      <c r="EF924" s="206"/>
      <c r="EG924" s="206"/>
      <c r="EH924" s="206"/>
      <c r="EI924" s="206"/>
      <c r="EJ924" s="206"/>
      <c r="EK924" s="206"/>
      <c r="EL924" s="206"/>
      <c r="EM924" s="206"/>
      <c r="EN924" s="206"/>
      <c r="EO924" s="206"/>
      <c r="EP924" s="206"/>
      <c r="EQ924" s="206"/>
      <c r="ER924" s="206"/>
      <c r="ES924" s="206"/>
      <c r="ET924" s="206"/>
      <c r="EU924" s="206"/>
      <c r="EV924" s="206"/>
      <c r="EW924" s="206"/>
      <c r="EX924" s="206"/>
      <c r="EY924" s="206"/>
      <c r="EZ924" s="206"/>
      <c r="FA924" s="206"/>
      <c r="FB924" s="206"/>
      <c r="FC924" s="206"/>
      <c r="FD924" s="206"/>
      <c r="FE924" s="206"/>
      <c r="FF924" s="206"/>
      <c r="FG924" s="206"/>
      <c r="FH924" s="206"/>
      <c r="FI924" s="206"/>
      <c r="FJ924" s="206"/>
      <c r="FK924" s="206"/>
      <c r="FL924" s="206"/>
      <c r="FM924" s="206"/>
      <c r="FN924" s="206"/>
      <c r="FO924" s="206"/>
      <c r="FP924" s="206"/>
      <c r="FQ924" s="206"/>
      <c r="FR924" s="206"/>
      <c r="FS924" s="206"/>
      <c r="FT924" s="206"/>
      <c r="FU924" s="206"/>
      <c r="FV924" s="206"/>
      <c r="FW924" s="206"/>
      <c r="FX924" s="206"/>
      <c r="FY924" s="206"/>
      <c r="FZ924" s="206"/>
      <c r="GA924" s="206"/>
      <c r="GB924" s="206"/>
      <c r="GC924" s="206"/>
      <c r="GD924" s="206"/>
      <c r="GE924" s="206"/>
      <c r="GF924" s="206"/>
      <c r="GG924" s="206"/>
      <c r="GH924" s="206"/>
      <c r="GI924" s="206"/>
      <c r="GJ924" s="206"/>
      <c r="GK924" s="206"/>
      <c r="GL924" s="206"/>
      <c r="GM924" s="206"/>
      <c r="GN924" s="206"/>
      <c r="GO924" s="206"/>
      <c r="GP924" s="206"/>
      <c r="GQ924" s="206"/>
      <c r="GR924" s="206"/>
      <c r="GS924" s="206"/>
      <c r="GT924" s="206"/>
      <c r="GU924" s="206"/>
      <c r="GV924" s="206"/>
      <c r="GW924" s="206"/>
      <c r="GX924" s="206"/>
      <c r="GY924" s="206"/>
      <c r="GZ924" s="206"/>
      <c r="HA924" s="206"/>
      <c r="HB924" s="206"/>
      <c r="HC924" s="206"/>
      <c r="HD924" s="206"/>
      <c r="HE924" s="206"/>
      <c r="HF924" s="206"/>
      <c r="HG924" s="206"/>
      <c r="HH924" s="206"/>
      <c r="HI924" s="206"/>
      <c r="HJ924" s="206"/>
      <c r="HK924" s="206"/>
      <c r="HL924" s="206"/>
      <c r="HM924" s="206"/>
      <c r="HN924" s="206"/>
      <c r="HO924" s="206"/>
      <c r="HP924" s="206"/>
      <c r="HQ924" s="206"/>
      <c r="HR924" s="206"/>
      <c r="HS924" s="206"/>
      <c r="HT924" s="206"/>
      <c r="HU924" s="206"/>
      <c r="HV924" s="206"/>
      <c r="HW924" s="206"/>
      <c r="HX924" s="206"/>
      <c r="HY924" s="206"/>
      <c r="HZ924" s="206"/>
      <c r="IA924" s="206"/>
      <c r="IB924" s="206"/>
      <c r="IC924" s="127"/>
      <c r="ID924" s="127"/>
      <c r="IE924" s="127"/>
      <c r="IF924" s="127"/>
      <c r="IG924" s="127"/>
      <c r="IH924" s="127"/>
    </row>
    <row r="925" spans="1:242" ht="12.75" customHeight="1" x14ac:dyDescent="0.2">
      <c r="A925" s="206"/>
      <c r="B925" s="206"/>
      <c r="C925" s="206"/>
      <c r="D925" s="206"/>
      <c r="E925" s="206"/>
      <c r="F925" s="198"/>
      <c r="G925" s="198"/>
      <c r="H925" s="198"/>
      <c r="I925" s="209"/>
      <c r="J925" s="209"/>
      <c r="K925" s="187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  <c r="BI925" s="206"/>
      <c r="BJ925" s="206"/>
      <c r="BK925" s="206"/>
      <c r="BL925" s="206"/>
      <c r="BM925" s="206"/>
      <c r="BN925" s="206"/>
      <c r="BO925" s="206"/>
      <c r="BP925" s="206"/>
      <c r="BQ925" s="206"/>
      <c r="BR925" s="206"/>
      <c r="BS925" s="206"/>
      <c r="BT925" s="206"/>
      <c r="BU925" s="206"/>
      <c r="BV925" s="206"/>
      <c r="BW925" s="206"/>
      <c r="BX925" s="206"/>
      <c r="BY925" s="206"/>
      <c r="BZ925" s="206"/>
      <c r="CA925" s="206"/>
      <c r="CB925" s="206"/>
      <c r="CC925" s="206"/>
      <c r="CD925" s="206"/>
      <c r="CE925" s="206"/>
      <c r="CF925" s="206"/>
      <c r="CG925" s="206"/>
      <c r="CH925" s="206"/>
      <c r="CI925" s="206"/>
      <c r="CJ925" s="206"/>
      <c r="CK925" s="206"/>
      <c r="CL925" s="206"/>
      <c r="CM925" s="206"/>
      <c r="CN925" s="206"/>
      <c r="CO925" s="206"/>
      <c r="CP925" s="206"/>
      <c r="CQ925" s="206"/>
      <c r="CR925" s="206"/>
      <c r="CS925" s="206"/>
      <c r="CT925" s="206"/>
      <c r="CU925" s="206"/>
      <c r="CV925" s="206"/>
      <c r="CW925" s="206"/>
      <c r="CX925" s="206"/>
      <c r="CY925" s="206"/>
      <c r="CZ925" s="206"/>
      <c r="DA925" s="206"/>
      <c r="DB925" s="206"/>
      <c r="DC925" s="206"/>
      <c r="DD925" s="206"/>
      <c r="DE925" s="206"/>
      <c r="DF925" s="206"/>
      <c r="DG925" s="206"/>
      <c r="DH925" s="206"/>
      <c r="DI925" s="206"/>
      <c r="DJ925" s="206"/>
      <c r="DK925" s="206"/>
      <c r="DL925" s="206"/>
      <c r="DM925" s="206"/>
      <c r="DN925" s="206"/>
      <c r="DO925" s="206"/>
      <c r="DP925" s="206"/>
      <c r="DQ925" s="206"/>
      <c r="DR925" s="206"/>
      <c r="DS925" s="206"/>
      <c r="DT925" s="206"/>
      <c r="DU925" s="206"/>
      <c r="DV925" s="206"/>
      <c r="DW925" s="206"/>
      <c r="DX925" s="206"/>
      <c r="DY925" s="206"/>
      <c r="DZ925" s="206"/>
      <c r="EA925" s="206"/>
      <c r="EB925" s="206"/>
      <c r="EC925" s="206"/>
      <c r="ED925" s="206"/>
      <c r="EE925" s="206"/>
      <c r="EF925" s="206"/>
      <c r="EG925" s="206"/>
      <c r="EH925" s="206"/>
      <c r="EI925" s="206"/>
      <c r="EJ925" s="206"/>
      <c r="EK925" s="206"/>
      <c r="EL925" s="206"/>
      <c r="EM925" s="206"/>
      <c r="EN925" s="206"/>
      <c r="EO925" s="206"/>
      <c r="EP925" s="206"/>
      <c r="EQ925" s="206"/>
      <c r="ER925" s="206"/>
      <c r="ES925" s="206"/>
      <c r="ET925" s="206"/>
      <c r="EU925" s="206"/>
      <c r="EV925" s="206"/>
      <c r="EW925" s="206"/>
      <c r="EX925" s="206"/>
      <c r="EY925" s="206"/>
      <c r="EZ925" s="206"/>
      <c r="FA925" s="206"/>
      <c r="FB925" s="206"/>
      <c r="FC925" s="206"/>
      <c r="FD925" s="206"/>
      <c r="FE925" s="206"/>
      <c r="FF925" s="206"/>
      <c r="FG925" s="206"/>
      <c r="FH925" s="206"/>
      <c r="FI925" s="206"/>
      <c r="FJ925" s="206"/>
      <c r="FK925" s="206"/>
      <c r="FL925" s="206"/>
      <c r="FM925" s="206"/>
      <c r="FN925" s="206"/>
      <c r="FO925" s="206"/>
      <c r="FP925" s="206"/>
      <c r="FQ925" s="206"/>
      <c r="FR925" s="206"/>
      <c r="FS925" s="206"/>
      <c r="FT925" s="206"/>
      <c r="FU925" s="206"/>
      <c r="FV925" s="206"/>
      <c r="FW925" s="206"/>
      <c r="FX925" s="206"/>
      <c r="FY925" s="206"/>
      <c r="FZ925" s="206"/>
      <c r="GA925" s="206"/>
      <c r="GB925" s="206"/>
      <c r="GC925" s="206"/>
      <c r="GD925" s="206"/>
      <c r="GE925" s="206"/>
      <c r="GF925" s="206"/>
      <c r="GG925" s="206"/>
      <c r="GH925" s="206"/>
      <c r="GI925" s="206"/>
      <c r="GJ925" s="206"/>
      <c r="GK925" s="206"/>
      <c r="GL925" s="206"/>
      <c r="GM925" s="206"/>
      <c r="GN925" s="206"/>
      <c r="GO925" s="206"/>
      <c r="GP925" s="206"/>
      <c r="GQ925" s="206"/>
      <c r="GR925" s="206"/>
      <c r="GS925" s="206"/>
      <c r="GT925" s="206"/>
      <c r="GU925" s="206"/>
      <c r="GV925" s="206"/>
      <c r="GW925" s="206"/>
      <c r="GX925" s="206"/>
      <c r="GY925" s="206"/>
      <c r="GZ925" s="206"/>
      <c r="HA925" s="206"/>
      <c r="HB925" s="206"/>
      <c r="HC925" s="206"/>
      <c r="HD925" s="206"/>
      <c r="HE925" s="206"/>
      <c r="HF925" s="206"/>
      <c r="HG925" s="206"/>
      <c r="HH925" s="206"/>
      <c r="HI925" s="206"/>
      <c r="HJ925" s="206"/>
      <c r="HK925" s="206"/>
      <c r="HL925" s="206"/>
      <c r="HM925" s="206"/>
      <c r="HN925" s="206"/>
      <c r="HO925" s="206"/>
      <c r="HP925" s="206"/>
      <c r="HQ925" s="206"/>
      <c r="HR925" s="206"/>
      <c r="HS925" s="206"/>
      <c r="HT925" s="206"/>
      <c r="HU925" s="206"/>
      <c r="HV925" s="206"/>
      <c r="HW925" s="206"/>
      <c r="HX925" s="206"/>
      <c r="HY925" s="206"/>
      <c r="HZ925" s="206"/>
      <c r="IA925" s="206"/>
      <c r="IB925" s="206"/>
      <c r="IC925" s="127"/>
      <c r="ID925" s="127"/>
      <c r="IE925" s="127"/>
      <c r="IF925" s="127"/>
      <c r="IG925" s="127"/>
      <c r="IH925" s="127"/>
    </row>
    <row r="926" spans="1:242" ht="12.75" customHeight="1" x14ac:dyDescent="0.2">
      <c r="A926" s="206"/>
      <c r="B926" s="206"/>
      <c r="C926" s="206"/>
      <c r="D926" s="206"/>
      <c r="E926" s="206"/>
      <c r="F926" s="198"/>
      <c r="G926" s="198"/>
      <c r="H926" s="198"/>
      <c r="I926" s="209"/>
      <c r="J926" s="209"/>
      <c r="K926" s="187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206"/>
      <c r="BN926" s="206"/>
      <c r="BO926" s="206"/>
      <c r="BP926" s="206"/>
      <c r="BQ926" s="206"/>
      <c r="BR926" s="206"/>
      <c r="BS926" s="206"/>
      <c r="BT926" s="206"/>
      <c r="BU926" s="206"/>
      <c r="BV926" s="206"/>
      <c r="BW926" s="206"/>
      <c r="BX926" s="206"/>
      <c r="BY926" s="206"/>
      <c r="BZ926" s="206"/>
      <c r="CA926" s="206"/>
      <c r="CB926" s="206"/>
      <c r="CC926" s="206"/>
      <c r="CD926" s="206"/>
      <c r="CE926" s="206"/>
      <c r="CF926" s="206"/>
      <c r="CG926" s="206"/>
      <c r="CH926" s="206"/>
      <c r="CI926" s="206"/>
      <c r="CJ926" s="206"/>
      <c r="CK926" s="206"/>
      <c r="CL926" s="206"/>
      <c r="CM926" s="206"/>
      <c r="CN926" s="206"/>
      <c r="CO926" s="206"/>
      <c r="CP926" s="206"/>
      <c r="CQ926" s="206"/>
      <c r="CR926" s="206"/>
      <c r="CS926" s="206"/>
      <c r="CT926" s="206"/>
      <c r="CU926" s="206"/>
      <c r="CV926" s="206"/>
      <c r="CW926" s="206"/>
      <c r="CX926" s="206"/>
      <c r="CY926" s="206"/>
      <c r="CZ926" s="206"/>
      <c r="DA926" s="206"/>
      <c r="DB926" s="206"/>
      <c r="DC926" s="206"/>
      <c r="DD926" s="206"/>
      <c r="DE926" s="206"/>
      <c r="DF926" s="206"/>
      <c r="DG926" s="206"/>
      <c r="DH926" s="206"/>
      <c r="DI926" s="206"/>
      <c r="DJ926" s="206"/>
      <c r="DK926" s="206"/>
      <c r="DL926" s="206"/>
      <c r="DM926" s="206"/>
      <c r="DN926" s="206"/>
      <c r="DO926" s="206"/>
      <c r="DP926" s="206"/>
      <c r="DQ926" s="206"/>
      <c r="DR926" s="206"/>
      <c r="DS926" s="206"/>
      <c r="DT926" s="206"/>
      <c r="DU926" s="206"/>
      <c r="DV926" s="206"/>
      <c r="DW926" s="206"/>
      <c r="DX926" s="206"/>
      <c r="DY926" s="206"/>
      <c r="DZ926" s="206"/>
      <c r="EA926" s="206"/>
      <c r="EB926" s="206"/>
      <c r="EC926" s="206"/>
      <c r="ED926" s="206"/>
      <c r="EE926" s="206"/>
      <c r="EF926" s="206"/>
      <c r="EG926" s="206"/>
      <c r="EH926" s="206"/>
      <c r="EI926" s="206"/>
      <c r="EJ926" s="206"/>
      <c r="EK926" s="206"/>
      <c r="EL926" s="206"/>
      <c r="EM926" s="206"/>
      <c r="EN926" s="206"/>
      <c r="EO926" s="206"/>
      <c r="EP926" s="206"/>
      <c r="EQ926" s="206"/>
      <c r="ER926" s="206"/>
      <c r="ES926" s="206"/>
      <c r="ET926" s="206"/>
      <c r="EU926" s="206"/>
      <c r="EV926" s="206"/>
      <c r="EW926" s="206"/>
      <c r="EX926" s="206"/>
      <c r="EY926" s="206"/>
      <c r="EZ926" s="206"/>
      <c r="FA926" s="206"/>
      <c r="FB926" s="206"/>
      <c r="FC926" s="206"/>
      <c r="FD926" s="206"/>
      <c r="FE926" s="206"/>
      <c r="FF926" s="206"/>
      <c r="FG926" s="206"/>
      <c r="FH926" s="206"/>
      <c r="FI926" s="206"/>
      <c r="FJ926" s="206"/>
      <c r="FK926" s="206"/>
      <c r="FL926" s="206"/>
      <c r="FM926" s="206"/>
      <c r="FN926" s="206"/>
      <c r="FO926" s="206"/>
      <c r="FP926" s="206"/>
      <c r="FQ926" s="206"/>
      <c r="FR926" s="206"/>
      <c r="FS926" s="206"/>
      <c r="FT926" s="206"/>
      <c r="FU926" s="206"/>
      <c r="FV926" s="206"/>
      <c r="FW926" s="206"/>
      <c r="FX926" s="206"/>
      <c r="FY926" s="206"/>
      <c r="FZ926" s="206"/>
      <c r="GA926" s="206"/>
      <c r="GB926" s="206"/>
      <c r="GC926" s="206"/>
      <c r="GD926" s="206"/>
      <c r="GE926" s="206"/>
      <c r="GF926" s="206"/>
      <c r="GG926" s="206"/>
      <c r="GH926" s="206"/>
      <c r="GI926" s="206"/>
      <c r="GJ926" s="206"/>
      <c r="GK926" s="206"/>
      <c r="GL926" s="206"/>
      <c r="GM926" s="206"/>
      <c r="GN926" s="206"/>
      <c r="GO926" s="206"/>
      <c r="GP926" s="206"/>
      <c r="GQ926" s="206"/>
      <c r="GR926" s="206"/>
      <c r="GS926" s="206"/>
      <c r="GT926" s="206"/>
      <c r="GU926" s="206"/>
      <c r="GV926" s="206"/>
      <c r="GW926" s="206"/>
      <c r="GX926" s="206"/>
      <c r="GY926" s="206"/>
      <c r="GZ926" s="206"/>
      <c r="HA926" s="206"/>
      <c r="HB926" s="206"/>
      <c r="HC926" s="206"/>
      <c r="HD926" s="206"/>
      <c r="HE926" s="206"/>
      <c r="HF926" s="206"/>
      <c r="HG926" s="206"/>
      <c r="HH926" s="206"/>
      <c r="HI926" s="206"/>
      <c r="HJ926" s="206"/>
      <c r="HK926" s="206"/>
      <c r="HL926" s="206"/>
      <c r="HM926" s="206"/>
      <c r="HN926" s="206"/>
      <c r="HO926" s="206"/>
      <c r="HP926" s="206"/>
      <c r="HQ926" s="206"/>
      <c r="HR926" s="206"/>
      <c r="HS926" s="206"/>
      <c r="HT926" s="206"/>
      <c r="HU926" s="206"/>
      <c r="HV926" s="206"/>
      <c r="HW926" s="206"/>
      <c r="HX926" s="206"/>
      <c r="HY926" s="206"/>
      <c r="HZ926" s="206"/>
      <c r="IA926" s="206"/>
      <c r="IB926" s="206"/>
      <c r="IC926" s="127"/>
      <c r="ID926" s="127"/>
      <c r="IE926" s="127"/>
      <c r="IF926" s="127"/>
      <c r="IG926" s="127"/>
      <c r="IH926" s="127"/>
    </row>
    <row r="927" spans="1:242" ht="12.75" customHeight="1" x14ac:dyDescent="0.2">
      <c r="A927" s="206"/>
      <c r="B927" s="206"/>
      <c r="C927" s="206"/>
      <c r="D927" s="206"/>
      <c r="E927" s="206"/>
      <c r="F927" s="198"/>
      <c r="G927" s="198"/>
      <c r="H927" s="198"/>
      <c r="I927" s="209"/>
      <c r="J927" s="209"/>
      <c r="K927" s="187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206"/>
      <c r="BN927" s="206"/>
      <c r="BO927" s="206"/>
      <c r="BP927" s="206"/>
      <c r="BQ927" s="206"/>
      <c r="BR927" s="206"/>
      <c r="BS927" s="206"/>
      <c r="BT927" s="206"/>
      <c r="BU927" s="206"/>
      <c r="BV927" s="206"/>
      <c r="BW927" s="206"/>
      <c r="BX927" s="206"/>
      <c r="BY927" s="206"/>
      <c r="BZ927" s="206"/>
      <c r="CA927" s="206"/>
      <c r="CB927" s="206"/>
      <c r="CC927" s="206"/>
      <c r="CD927" s="206"/>
      <c r="CE927" s="206"/>
      <c r="CF927" s="206"/>
      <c r="CG927" s="206"/>
      <c r="CH927" s="206"/>
      <c r="CI927" s="206"/>
      <c r="CJ927" s="206"/>
      <c r="CK927" s="206"/>
      <c r="CL927" s="206"/>
      <c r="CM927" s="206"/>
      <c r="CN927" s="206"/>
      <c r="CO927" s="206"/>
      <c r="CP927" s="206"/>
      <c r="CQ927" s="206"/>
      <c r="CR927" s="206"/>
      <c r="CS927" s="206"/>
      <c r="CT927" s="206"/>
      <c r="CU927" s="206"/>
      <c r="CV927" s="206"/>
      <c r="CW927" s="206"/>
      <c r="CX927" s="206"/>
      <c r="CY927" s="206"/>
      <c r="CZ927" s="206"/>
      <c r="DA927" s="206"/>
      <c r="DB927" s="206"/>
      <c r="DC927" s="206"/>
      <c r="DD927" s="206"/>
      <c r="DE927" s="206"/>
      <c r="DF927" s="206"/>
      <c r="DG927" s="206"/>
      <c r="DH927" s="206"/>
      <c r="DI927" s="206"/>
      <c r="DJ927" s="206"/>
      <c r="DK927" s="206"/>
      <c r="DL927" s="206"/>
      <c r="DM927" s="206"/>
      <c r="DN927" s="206"/>
      <c r="DO927" s="206"/>
      <c r="DP927" s="206"/>
      <c r="DQ927" s="206"/>
      <c r="DR927" s="206"/>
      <c r="DS927" s="206"/>
      <c r="DT927" s="206"/>
      <c r="DU927" s="206"/>
      <c r="DV927" s="206"/>
      <c r="DW927" s="206"/>
      <c r="DX927" s="206"/>
      <c r="DY927" s="206"/>
      <c r="DZ927" s="206"/>
      <c r="EA927" s="206"/>
      <c r="EB927" s="206"/>
      <c r="EC927" s="206"/>
      <c r="ED927" s="206"/>
      <c r="EE927" s="206"/>
      <c r="EF927" s="206"/>
      <c r="EG927" s="206"/>
      <c r="EH927" s="206"/>
      <c r="EI927" s="206"/>
      <c r="EJ927" s="206"/>
      <c r="EK927" s="206"/>
      <c r="EL927" s="206"/>
      <c r="EM927" s="206"/>
      <c r="EN927" s="206"/>
      <c r="EO927" s="206"/>
      <c r="EP927" s="206"/>
      <c r="EQ927" s="206"/>
      <c r="ER927" s="206"/>
      <c r="ES927" s="206"/>
      <c r="ET927" s="206"/>
      <c r="EU927" s="206"/>
      <c r="EV927" s="206"/>
      <c r="EW927" s="206"/>
      <c r="EX927" s="206"/>
      <c r="EY927" s="206"/>
      <c r="EZ927" s="206"/>
      <c r="FA927" s="206"/>
      <c r="FB927" s="206"/>
      <c r="FC927" s="206"/>
      <c r="FD927" s="206"/>
      <c r="FE927" s="206"/>
      <c r="FF927" s="206"/>
      <c r="FG927" s="206"/>
      <c r="FH927" s="206"/>
      <c r="FI927" s="206"/>
      <c r="FJ927" s="206"/>
      <c r="FK927" s="206"/>
      <c r="FL927" s="206"/>
      <c r="FM927" s="206"/>
      <c r="FN927" s="206"/>
      <c r="FO927" s="206"/>
      <c r="FP927" s="206"/>
      <c r="FQ927" s="206"/>
      <c r="FR927" s="206"/>
      <c r="FS927" s="206"/>
      <c r="FT927" s="206"/>
      <c r="FU927" s="206"/>
      <c r="FV927" s="206"/>
      <c r="FW927" s="206"/>
      <c r="FX927" s="206"/>
      <c r="FY927" s="206"/>
      <c r="FZ927" s="206"/>
      <c r="GA927" s="206"/>
      <c r="GB927" s="206"/>
      <c r="GC927" s="206"/>
      <c r="GD927" s="206"/>
      <c r="GE927" s="206"/>
      <c r="GF927" s="206"/>
      <c r="GG927" s="206"/>
      <c r="GH927" s="206"/>
      <c r="GI927" s="206"/>
      <c r="GJ927" s="206"/>
      <c r="GK927" s="206"/>
      <c r="GL927" s="206"/>
      <c r="GM927" s="206"/>
      <c r="GN927" s="206"/>
      <c r="GO927" s="206"/>
      <c r="GP927" s="206"/>
      <c r="GQ927" s="206"/>
      <c r="GR927" s="206"/>
      <c r="GS927" s="206"/>
      <c r="GT927" s="206"/>
      <c r="GU927" s="206"/>
      <c r="GV927" s="206"/>
      <c r="GW927" s="206"/>
      <c r="GX927" s="206"/>
      <c r="GY927" s="206"/>
      <c r="GZ927" s="206"/>
      <c r="HA927" s="206"/>
      <c r="HB927" s="206"/>
      <c r="HC927" s="206"/>
      <c r="HD927" s="206"/>
      <c r="HE927" s="206"/>
      <c r="HF927" s="206"/>
      <c r="HG927" s="206"/>
      <c r="HH927" s="206"/>
      <c r="HI927" s="206"/>
      <c r="HJ927" s="206"/>
      <c r="HK927" s="206"/>
      <c r="HL927" s="206"/>
      <c r="HM927" s="206"/>
      <c r="HN927" s="206"/>
      <c r="HO927" s="206"/>
      <c r="HP927" s="206"/>
      <c r="HQ927" s="206"/>
      <c r="HR927" s="206"/>
      <c r="HS927" s="206"/>
      <c r="HT927" s="206"/>
      <c r="HU927" s="206"/>
      <c r="HV927" s="206"/>
      <c r="HW927" s="206"/>
      <c r="HX927" s="206"/>
      <c r="HY927" s="206"/>
      <c r="HZ927" s="206"/>
      <c r="IA927" s="206"/>
      <c r="IB927" s="206"/>
      <c r="IC927" s="127"/>
      <c r="ID927" s="127"/>
      <c r="IE927" s="127"/>
      <c r="IF927" s="127"/>
      <c r="IG927" s="127"/>
      <c r="IH927" s="127"/>
    </row>
    <row r="928" spans="1:242" ht="12.75" customHeight="1" x14ac:dyDescent="0.2">
      <c r="A928" s="206"/>
      <c r="B928" s="206"/>
      <c r="C928" s="206"/>
      <c r="D928" s="206"/>
      <c r="E928" s="206"/>
      <c r="F928" s="198"/>
      <c r="G928" s="198"/>
      <c r="H928" s="198"/>
      <c r="I928" s="209"/>
      <c r="J928" s="209"/>
      <c r="K928" s="187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206"/>
      <c r="BN928" s="206"/>
      <c r="BO928" s="206"/>
      <c r="BP928" s="206"/>
      <c r="BQ928" s="206"/>
      <c r="BR928" s="206"/>
      <c r="BS928" s="206"/>
      <c r="BT928" s="206"/>
      <c r="BU928" s="206"/>
      <c r="BV928" s="206"/>
      <c r="BW928" s="206"/>
      <c r="BX928" s="206"/>
      <c r="BY928" s="206"/>
      <c r="BZ928" s="206"/>
      <c r="CA928" s="206"/>
      <c r="CB928" s="206"/>
      <c r="CC928" s="206"/>
      <c r="CD928" s="206"/>
      <c r="CE928" s="206"/>
      <c r="CF928" s="206"/>
      <c r="CG928" s="206"/>
      <c r="CH928" s="206"/>
      <c r="CI928" s="206"/>
      <c r="CJ928" s="206"/>
      <c r="CK928" s="206"/>
      <c r="CL928" s="206"/>
      <c r="CM928" s="206"/>
      <c r="CN928" s="206"/>
      <c r="CO928" s="206"/>
      <c r="CP928" s="206"/>
      <c r="CQ928" s="206"/>
      <c r="CR928" s="206"/>
      <c r="CS928" s="206"/>
      <c r="CT928" s="206"/>
      <c r="CU928" s="206"/>
      <c r="CV928" s="206"/>
      <c r="CW928" s="206"/>
      <c r="CX928" s="206"/>
      <c r="CY928" s="206"/>
      <c r="CZ928" s="206"/>
      <c r="DA928" s="206"/>
      <c r="DB928" s="206"/>
      <c r="DC928" s="206"/>
      <c r="DD928" s="206"/>
      <c r="DE928" s="206"/>
      <c r="DF928" s="206"/>
      <c r="DG928" s="206"/>
      <c r="DH928" s="206"/>
      <c r="DI928" s="206"/>
      <c r="DJ928" s="206"/>
      <c r="DK928" s="206"/>
      <c r="DL928" s="206"/>
      <c r="DM928" s="206"/>
      <c r="DN928" s="206"/>
      <c r="DO928" s="206"/>
      <c r="DP928" s="206"/>
      <c r="DQ928" s="206"/>
      <c r="DR928" s="206"/>
      <c r="DS928" s="206"/>
      <c r="DT928" s="206"/>
      <c r="DU928" s="206"/>
      <c r="DV928" s="206"/>
      <c r="DW928" s="206"/>
      <c r="DX928" s="206"/>
      <c r="DY928" s="206"/>
      <c r="DZ928" s="206"/>
      <c r="EA928" s="206"/>
      <c r="EB928" s="206"/>
      <c r="EC928" s="206"/>
      <c r="ED928" s="206"/>
      <c r="EE928" s="206"/>
      <c r="EF928" s="206"/>
      <c r="EG928" s="206"/>
      <c r="EH928" s="206"/>
      <c r="EI928" s="206"/>
      <c r="EJ928" s="206"/>
      <c r="EK928" s="206"/>
      <c r="EL928" s="206"/>
      <c r="EM928" s="206"/>
      <c r="EN928" s="206"/>
      <c r="EO928" s="206"/>
      <c r="EP928" s="206"/>
      <c r="EQ928" s="206"/>
      <c r="ER928" s="206"/>
      <c r="ES928" s="206"/>
      <c r="ET928" s="206"/>
      <c r="EU928" s="206"/>
      <c r="EV928" s="206"/>
      <c r="EW928" s="206"/>
      <c r="EX928" s="206"/>
      <c r="EY928" s="206"/>
      <c r="EZ928" s="206"/>
      <c r="FA928" s="206"/>
      <c r="FB928" s="206"/>
      <c r="FC928" s="206"/>
      <c r="FD928" s="206"/>
      <c r="FE928" s="206"/>
      <c r="FF928" s="206"/>
      <c r="FG928" s="206"/>
      <c r="FH928" s="206"/>
      <c r="FI928" s="206"/>
      <c r="FJ928" s="206"/>
      <c r="FK928" s="206"/>
      <c r="FL928" s="206"/>
      <c r="FM928" s="206"/>
      <c r="FN928" s="206"/>
      <c r="FO928" s="206"/>
      <c r="FP928" s="206"/>
      <c r="FQ928" s="206"/>
      <c r="FR928" s="206"/>
      <c r="FS928" s="206"/>
      <c r="FT928" s="206"/>
      <c r="FU928" s="206"/>
      <c r="FV928" s="206"/>
      <c r="FW928" s="206"/>
      <c r="FX928" s="206"/>
      <c r="FY928" s="206"/>
      <c r="FZ928" s="206"/>
      <c r="GA928" s="206"/>
      <c r="GB928" s="206"/>
      <c r="GC928" s="206"/>
      <c r="GD928" s="206"/>
      <c r="GE928" s="206"/>
      <c r="GF928" s="206"/>
      <c r="GG928" s="206"/>
      <c r="GH928" s="206"/>
      <c r="GI928" s="206"/>
      <c r="GJ928" s="206"/>
      <c r="GK928" s="206"/>
      <c r="GL928" s="206"/>
      <c r="GM928" s="206"/>
      <c r="GN928" s="206"/>
      <c r="GO928" s="206"/>
      <c r="GP928" s="206"/>
      <c r="GQ928" s="206"/>
      <c r="GR928" s="206"/>
      <c r="GS928" s="206"/>
      <c r="GT928" s="206"/>
      <c r="GU928" s="206"/>
      <c r="GV928" s="206"/>
      <c r="GW928" s="206"/>
      <c r="GX928" s="206"/>
      <c r="GY928" s="206"/>
      <c r="GZ928" s="206"/>
      <c r="HA928" s="206"/>
      <c r="HB928" s="206"/>
      <c r="HC928" s="206"/>
      <c r="HD928" s="206"/>
      <c r="HE928" s="206"/>
      <c r="HF928" s="206"/>
      <c r="HG928" s="206"/>
      <c r="HH928" s="206"/>
      <c r="HI928" s="206"/>
      <c r="HJ928" s="206"/>
      <c r="HK928" s="206"/>
      <c r="HL928" s="206"/>
      <c r="HM928" s="206"/>
      <c r="HN928" s="206"/>
      <c r="HO928" s="206"/>
      <c r="HP928" s="206"/>
      <c r="HQ928" s="206"/>
      <c r="HR928" s="206"/>
      <c r="HS928" s="206"/>
      <c r="HT928" s="206"/>
      <c r="HU928" s="206"/>
      <c r="HV928" s="206"/>
      <c r="HW928" s="206"/>
      <c r="HX928" s="206"/>
      <c r="HY928" s="206"/>
      <c r="HZ928" s="206"/>
      <c r="IA928" s="206"/>
      <c r="IB928" s="206"/>
      <c r="IC928" s="127"/>
      <c r="ID928" s="127"/>
      <c r="IE928" s="127"/>
      <c r="IF928" s="127"/>
      <c r="IG928" s="127"/>
      <c r="IH928" s="127"/>
    </row>
    <row r="929" spans="1:242" ht="12.75" customHeight="1" x14ac:dyDescent="0.2">
      <c r="A929" s="206"/>
      <c r="B929" s="206"/>
      <c r="C929" s="206"/>
      <c r="D929" s="206"/>
      <c r="E929" s="206"/>
      <c r="F929" s="198"/>
      <c r="G929" s="198"/>
      <c r="H929" s="198"/>
      <c r="I929" s="209"/>
      <c r="J929" s="209"/>
      <c r="K929" s="187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06"/>
      <c r="Y929" s="206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206"/>
      <c r="BN929" s="206"/>
      <c r="BO929" s="206"/>
      <c r="BP929" s="206"/>
      <c r="BQ929" s="206"/>
      <c r="BR929" s="206"/>
      <c r="BS929" s="206"/>
      <c r="BT929" s="206"/>
      <c r="BU929" s="206"/>
      <c r="BV929" s="206"/>
      <c r="BW929" s="206"/>
      <c r="BX929" s="206"/>
      <c r="BY929" s="206"/>
      <c r="BZ929" s="206"/>
      <c r="CA929" s="206"/>
      <c r="CB929" s="206"/>
      <c r="CC929" s="206"/>
      <c r="CD929" s="206"/>
      <c r="CE929" s="206"/>
      <c r="CF929" s="206"/>
      <c r="CG929" s="206"/>
      <c r="CH929" s="206"/>
      <c r="CI929" s="206"/>
      <c r="CJ929" s="206"/>
      <c r="CK929" s="206"/>
      <c r="CL929" s="206"/>
      <c r="CM929" s="206"/>
      <c r="CN929" s="206"/>
      <c r="CO929" s="206"/>
      <c r="CP929" s="206"/>
      <c r="CQ929" s="206"/>
      <c r="CR929" s="206"/>
      <c r="CS929" s="206"/>
      <c r="CT929" s="206"/>
      <c r="CU929" s="206"/>
      <c r="CV929" s="206"/>
      <c r="CW929" s="206"/>
      <c r="CX929" s="206"/>
      <c r="CY929" s="206"/>
      <c r="CZ929" s="206"/>
      <c r="DA929" s="206"/>
      <c r="DB929" s="206"/>
      <c r="DC929" s="206"/>
      <c r="DD929" s="206"/>
      <c r="DE929" s="206"/>
      <c r="DF929" s="206"/>
      <c r="DG929" s="206"/>
      <c r="DH929" s="206"/>
      <c r="DI929" s="206"/>
      <c r="DJ929" s="206"/>
      <c r="DK929" s="206"/>
      <c r="DL929" s="206"/>
      <c r="DM929" s="206"/>
      <c r="DN929" s="206"/>
      <c r="DO929" s="206"/>
      <c r="DP929" s="206"/>
      <c r="DQ929" s="206"/>
      <c r="DR929" s="206"/>
      <c r="DS929" s="206"/>
      <c r="DT929" s="206"/>
      <c r="DU929" s="206"/>
      <c r="DV929" s="206"/>
      <c r="DW929" s="206"/>
      <c r="DX929" s="206"/>
      <c r="DY929" s="206"/>
      <c r="DZ929" s="206"/>
      <c r="EA929" s="206"/>
      <c r="EB929" s="206"/>
      <c r="EC929" s="206"/>
      <c r="ED929" s="206"/>
      <c r="EE929" s="206"/>
      <c r="EF929" s="206"/>
      <c r="EG929" s="206"/>
      <c r="EH929" s="206"/>
      <c r="EI929" s="206"/>
      <c r="EJ929" s="206"/>
      <c r="EK929" s="206"/>
      <c r="EL929" s="206"/>
      <c r="EM929" s="206"/>
      <c r="EN929" s="206"/>
      <c r="EO929" s="206"/>
      <c r="EP929" s="206"/>
      <c r="EQ929" s="206"/>
      <c r="ER929" s="206"/>
      <c r="ES929" s="206"/>
      <c r="ET929" s="206"/>
      <c r="EU929" s="206"/>
      <c r="EV929" s="206"/>
      <c r="EW929" s="206"/>
      <c r="EX929" s="206"/>
      <c r="EY929" s="206"/>
      <c r="EZ929" s="206"/>
      <c r="FA929" s="206"/>
      <c r="FB929" s="206"/>
      <c r="FC929" s="206"/>
      <c r="FD929" s="206"/>
      <c r="FE929" s="206"/>
      <c r="FF929" s="206"/>
      <c r="FG929" s="206"/>
      <c r="FH929" s="206"/>
      <c r="FI929" s="206"/>
      <c r="FJ929" s="206"/>
      <c r="FK929" s="206"/>
      <c r="FL929" s="206"/>
      <c r="FM929" s="206"/>
      <c r="FN929" s="206"/>
      <c r="FO929" s="206"/>
      <c r="FP929" s="206"/>
      <c r="FQ929" s="206"/>
      <c r="FR929" s="206"/>
      <c r="FS929" s="206"/>
      <c r="FT929" s="206"/>
      <c r="FU929" s="206"/>
      <c r="FV929" s="206"/>
      <c r="FW929" s="206"/>
      <c r="FX929" s="206"/>
      <c r="FY929" s="206"/>
      <c r="FZ929" s="206"/>
      <c r="GA929" s="206"/>
      <c r="GB929" s="206"/>
      <c r="GC929" s="206"/>
      <c r="GD929" s="206"/>
      <c r="GE929" s="206"/>
      <c r="GF929" s="206"/>
      <c r="GG929" s="206"/>
      <c r="GH929" s="206"/>
      <c r="GI929" s="206"/>
      <c r="GJ929" s="206"/>
      <c r="GK929" s="206"/>
      <c r="GL929" s="206"/>
      <c r="GM929" s="206"/>
      <c r="GN929" s="206"/>
      <c r="GO929" s="206"/>
      <c r="GP929" s="206"/>
      <c r="GQ929" s="206"/>
      <c r="GR929" s="206"/>
      <c r="GS929" s="206"/>
      <c r="GT929" s="206"/>
      <c r="GU929" s="206"/>
      <c r="GV929" s="206"/>
      <c r="GW929" s="206"/>
      <c r="GX929" s="206"/>
      <c r="GY929" s="206"/>
      <c r="GZ929" s="206"/>
      <c r="HA929" s="206"/>
      <c r="HB929" s="206"/>
      <c r="HC929" s="206"/>
      <c r="HD929" s="206"/>
      <c r="HE929" s="206"/>
      <c r="HF929" s="206"/>
      <c r="HG929" s="206"/>
      <c r="HH929" s="206"/>
      <c r="HI929" s="206"/>
      <c r="HJ929" s="206"/>
      <c r="HK929" s="206"/>
      <c r="HL929" s="206"/>
      <c r="HM929" s="206"/>
      <c r="HN929" s="206"/>
      <c r="HO929" s="206"/>
      <c r="HP929" s="206"/>
      <c r="HQ929" s="206"/>
      <c r="HR929" s="206"/>
      <c r="HS929" s="206"/>
      <c r="HT929" s="206"/>
      <c r="HU929" s="206"/>
      <c r="HV929" s="206"/>
      <c r="HW929" s="206"/>
      <c r="HX929" s="206"/>
      <c r="HY929" s="206"/>
      <c r="HZ929" s="206"/>
      <c r="IA929" s="206"/>
      <c r="IB929" s="206"/>
      <c r="IC929" s="127"/>
      <c r="ID929" s="127"/>
      <c r="IE929" s="127"/>
      <c r="IF929" s="127"/>
      <c r="IG929" s="127"/>
      <c r="IH929" s="127"/>
    </row>
    <row r="930" spans="1:242" ht="12.75" customHeight="1" x14ac:dyDescent="0.2">
      <c r="A930" s="206"/>
      <c r="B930" s="206"/>
      <c r="C930" s="206"/>
      <c r="D930" s="206"/>
      <c r="E930" s="206"/>
      <c r="F930" s="198"/>
      <c r="G930" s="198"/>
      <c r="H930" s="198"/>
      <c r="I930" s="209"/>
      <c r="J930" s="209"/>
      <c r="K930" s="187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6"/>
      <c r="BB930" s="206"/>
      <c r="BC930" s="206"/>
      <c r="BD930" s="206"/>
      <c r="BE930" s="206"/>
      <c r="BF930" s="206"/>
      <c r="BG930" s="206"/>
      <c r="BH930" s="206"/>
      <c r="BI930" s="206"/>
      <c r="BJ930" s="206"/>
      <c r="BK930" s="206"/>
      <c r="BL930" s="206"/>
      <c r="BM930" s="206"/>
      <c r="BN930" s="206"/>
      <c r="BO930" s="206"/>
      <c r="BP930" s="206"/>
      <c r="BQ930" s="206"/>
      <c r="BR930" s="206"/>
      <c r="BS930" s="206"/>
      <c r="BT930" s="206"/>
      <c r="BU930" s="206"/>
      <c r="BV930" s="206"/>
      <c r="BW930" s="206"/>
      <c r="BX930" s="206"/>
      <c r="BY930" s="206"/>
      <c r="BZ930" s="206"/>
      <c r="CA930" s="206"/>
      <c r="CB930" s="206"/>
      <c r="CC930" s="206"/>
      <c r="CD930" s="206"/>
      <c r="CE930" s="206"/>
      <c r="CF930" s="206"/>
      <c r="CG930" s="206"/>
      <c r="CH930" s="206"/>
      <c r="CI930" s="206"/>
      <c r="CJ930" s="206"/>
      <c r="CK930" s="206"/>
      <c r="CL930" s="206"/>
      <c r="CM930" s="206"/>
      <c r="CN930" s="206"/>
      <c r="CO930" s="206"/>
      <c r="CP930" s="206"/>
      <c r="CQ930" s="206"/>
      <c r="CR930" s="206"/>
      <c r="CS930" s="206"/>
      <c r="CT930" s="206"/>
      <c r="CU930" s="206"/>
      <c r="CV930" s="206"/>
      <c r="CW930" s="206"/>
      <c r="CX930" s="206"/>
      <c r="CY930" s="206"/>
      <c r="CZ930" s="206"/>
      <c r="DA930" s="206"/>
      <c r="DB930" s="206"/>
      <c r="DC930" s="206"/>
      <c r="DD930" s="206"/>
      <c r="DE930" s="206"/>
      <c r="DF930" s="206"/>
      <c r="DG930" s="206"/>
      <c r="DH930" s="206"/>
      <c r="DI930" s="206"/>
      <c r="DJ930" s="206"/>
      <c r="DK930" s="206"/>
      <c r="DL930" s="206"/>
      <c r="DM930" s="206"/>
      <c r="DN930" s="206"/>
      <c r="DO930" s="206"/>
      <c r="DP930" s="206"/>
      <c r="DQ930" s="206"/>
      <c r="DR930" s="206"/>
      <c r="DS930" s="206"/>
      <c r="DT930" s="206"/>
      <c r="DU930" s="206"/>
      <c r="DV930" s="206"/>
      <c r="DW930" s="206"/>
      <c r="DX930" s="206"/>
      <c r="DY930" s="206"/>
      <c r="DZ930" s="206"/>
      <c r="EA930" s="206"/>
      <c r="EB930" s="206"/>
      <c r="EC930" s="206"/>
      <c r="ED930" s="206"/>
      <c r="EE930" s="206"/>
      <c r="EF930" s="206"/>
      <c r="EG930" s="206"/>
      <c r="EH930" s="206"/>
      <c r="EI930" s="206"/>
      <c r="EJ930" s="206"/>
      <c r="EK930" s="206"/>
      <c r="EL930" s="206"/>
      <c r="EM930" s="206"/>
      <c r="EN930" s="206"/>
      <c r="EO930" s="206"/>
      <c r="EP930" s="206"/>
      <c r="EQ930" s="206"/>
      <c r="ER930" s="206"/>
      <c r="ES930" s="206"/>
      <c r="ET930" s="206"/>
      <c r="EU930" s="206"/>
      <c r="EV930" s="206"/>
      <c r="EW930" s="206"/>
      <c r="EX930" s="206"/>
      <c r="EY930" s="206"/>
      <c r="EZ930" s="206"/>
      <c r="FA930" s="206"/>
      <c r="FB930" s="206"/>
      <c r="FC930" s="206"/>
      <c r="FD930" s="206"/>
      <c r="FE930" s="206"/>
      <c r="FF930" s="206"/>
      <c r="FG930" s="206"/>
      <c r="FH930" s="206"/>
      <c r="FI930" s="206"/>
      <c r="FJ930" s="206"/>
      <c r="FK930" s="206"/>
      <c r="FL930" s="206"/>
      <c r="FM930" s="206"/>
      <c r="FN930" s="206"/>
      <c r="FO930" s="206"/>
      <c r="FP930" s="206"/>
      <c r="FQ930" s="206"/>
      <c r="FR930" s="206"/>
      <c r="FS930" s="206"/>
      <c r="FT930" s="206"/>
      <c r="FU930" s="206"/>
      <c r="FV930" s="206"/>
      <c r="FW930" s="206"/>
      <c r="FX930" s="206"/>
      <c r="FY930" s="206"/>
      <c r="FZ930" s="206"/>
      <c r="GA930" s="206"/>
      <c r="GB930" s="206"/>
      <c r="GC930" s="206"/>
      <c r="GD930" s="206"/>
      <c r="GE930" s="206"/>
      <c r="GF930" s="206"/>
      <c r="GG930" s="206"/>
      <c r="GH930" s="206"/>
      <c r="GI930" s="206"/>
      <c r="GJ930" s="206"/>
      <c r="GK930" s="206"/>
      <c r="GL930" s="206"/>
      <c r="GM930" s="206"/>
      <c r="GN930" s="206"/>
      <c r="GO930" s="206"/>
      <c r="GP930" s="206"/>
      <c r="GQ930" s="206"/>
      <c r="GR930" s="206"/>
      <c r="GS930" s="206"/>
      <c r="GT930" s="206"/>
      <c r="GU930" s="206"/>
      <c r="GV930" s="206"/>
      <c r="GW930" s="206"/>
      <c r="GX930" s="206"/>
      <c r="GY930" s="206"/>
      <c r="GZ930" s="206"/>
      <c r="HA930" s="206"/>
      <c r="HB930" s="206"/>
      <c r="HC930" s="206"/>
      <c r="HD930" s="206"/>
      <c r="HE930" s="206"/>
      <c r="HF930" s="206"/>
      <c r="HG930" s="206"/>
      <c r="HH930" s="206"/>
      <c r="HI930" s="206"/>
      <c r="HJ930" s="206"/>
      <c r="HK930" s="206"/>
      <c r="HL930" s="206"/>
      <c r="HM930" s="206"/>
      <c r="HN930" s="206"/>
      <c r="HO930" s="206"/>
      <c r="HP930" s="206"/>
      <c r="HQ930" s="206"/>
      <c r="HR930" s="206"/>
      <c r="HS930" s="206"/>
      <c r="HT930" s="206"/>
      <c r="HU930" s="206"/>
      <c r="HV930" s="206"/>
      <c r="HW930" s="206"/>
      <c r="HX930" s="206"/>
      <c r="HY930" s="206"/>
      <c r="HZ930" s="206"/>
      <c r="IA930" s="206"/>
      <c r="IB930" s="206"/>
      <c r="IC930" s="127"/>
      <c r="ID930" s="127"/>
      <c r="IE930" s="127"/>
      <c r="IF930" s="127"/>
      <c r="IG930" s="127"/>
      <c r="IH930" s="127"/>
    </row>
    <row r="931" spans="1:242" ht="12.75" customHeight="1" x14ac:dyDescent="0.2">
      <c r="A931" s="206"/>
      <c r="B931" s="206"/>
      <c r="C931" s="206"/>
      <c r="D931" s="206"/>
      <c r="E931" s="206"/>
      <c r="F931" s="198"/>
      <c r="G931" s="198"/>
      <c r="H931" s="198"/>
      <c r="I931" s="209"/>
      <c r="J931" s="209"/>
      <c r="K931" s="187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206"/>
      <c r="BN931" s="206"/>
      <c r="BO931" s="206"/>
      <c r="BP931" s="206"/>
      <c r="BQ931" s="206"/>
      <c r="BR931" s="206"/>
      <c r="BS931" s="206"/>
      <c r="BT931" s="206"/>
      <c r="BU931" s="206"/>
      <c r="BV931" s="206"/>
      <c r="BW931" s="206"/>
      <c r="BX931" s="206"/>
      <c r="BY931" s="206"/>
      <c r="BZ931" s="206"/>
      <c r="CA931" s="206"/>
      <c r="CB931" s="206"/>
      <c r="CC931" s="206"/>
      <c r="CD931" s="206"/>
      <c r="CE931" s="206"/>
      <c r="CF931" s="206"/>
      <c r="CG931" s="206"/>
      <c r="CH931" s="206"/>
      <c r="CI931" s="206"/>
      <c r="CJ931" s="206"/>
      <c r="CK931" s="206"/>
      <c r="CL931" s="206"/>
      <c r="CM931" s="206"/>
      <c r="CN931" s="206"/>
      <c r="CO931" s="206"/>
      <c r="CP931" s="206"/>
      <c r="CQ931" s="206"/>
      <c r="CR931" s="206"/>
      <c r="CS931" s="206"/>
      <c r="CT931" s="206"/>
      <c r="CU931" s="206"/>
      <c r="CV931" s="206"/>
      <c r="CW931" s="206"/>
      <c r="CX931" s="206"/>
      <c r="CY931" s="206"/>
      <c r="CZ931" s="206"/>
      <c r="DA931" s="206"/>
      <c r="DB931" s="206"/>
      <c r="DC931" s="206"/>
      <c r="DD931" s="206"/>
      <c r="DE931" s="206"/>
      <c r="DF931" s="206"/>
      <c r="DG931" s="206"/>
      <c r="DH931" s="206"/>
      <c r="DI931" s="206"/>
      <c r="DJ931" s="206"/>
      <c r="DK931" s="206"/>
      <c r="DL931" s="206"/>
      <c r="DM931" s="206"/>
      <c r="DN931" s="206"/>
      <c r="DO931" s="206"/>
      <c r="DP931" s="206"/>
      <c r="DQ931" s="206"/>
      <c r="DR931" s="206"/>
      <c r="DS931" s="206"/>
      <c r="DT931" s="206"/>
      <c r="DU931" s="206"/>
      <c r="DV931" s="206"/>
      <c r="DW931" s="206"/>
      <c r="DX931" s="206"/>
      <c r="DY931" s="206"/>
      <c r="DZ931" s="206"/>
      <c r="EA931" s="206"/>
      <c r="EB931" s="206"/>
      <c r="EC931" s="206"/>
      <c r="ED931" s="206"/>
      <c r="EE931" s="206"/>
      <c r="EF931" s="206"/>
      <c r="EG931" s="206"/>
      <c r="EH931" s="206"/>
      <c r="EI931" s="206"/>
      <c r="EJ931" s="206"/>
      <c r="EK931" s="206"/>
      <c r="EL931" s="206"/>
      <c r="EM931" s="206"/>
      <c r="EN931" s="206"/>
      <c r="EO931" s="206"/>
      <c r="EP931" s="206"/>
      <c r="EQ931" s="206"/>
      <c r="ER931" s="206"/>
      <c r="ES931" s="206"/>
      <c r="ET931" s="206"/>
      <c r="EU931" s="206"/>
      <c r="EV931" s="206"/>
      <c r="EW931" s="206"/>
      <c r="EX931" s="206"/>
      <c r="EY931" s="206"/>
      <c r="EZ931" s="206"/>
      <c r="FA931" s="206"/>
      <c r="FB931" s="206"/>
      <c r="FC931" s="206"/>
      <c r="FD931" s="206"/>
      <c r="FE931" s="206"/>
      <c r="FF931" s="206"/>
      <c r="FG931" s="206"/>
      <c r="FH931" s="206"/>
      <c r="FI931" s="206"/>
      <c r="FJ931" s="206"/>
      <c r="FK931" s="206"/>
      <c r="FL931" s="206"/>
      <c r="FM931" s="206"/>
      <c r="FN931" s="206"/>
      <c r="FO931" s="206"/>
      <c r="FP931" s="206"/>
      <c r="FQ931" s="206"/>
      <c r="FR931" s="206"/>
      <c r="FS931" s="206"/>
      <c r="FT931" s="206"/>
      <c r="FU931" s="206"/>
      <c r="FV931" s="206"/>
      <c r="FW931" s="206"/>
      <c r="FX931" s="206"/>
      <c r="FY931" s="206"/>
      <c r="FZ931" s="206"/>
      <c r="GA931" s="206"/>
      <c r="GB931" s="206"/>
      <c r="GC931" s="206"/>
      <c r="GD931" s="206"/>
      <c r="GE931" s="206"/>
      <c r="GF931" s="206"/>
      <c r="GG931" s="206"/>
      <c r="GH931" s="206"/>
      <c r="GI931" s="206"/>
      <c r="GJ931" s="206"/>
      <c r="GK931" s="206"/>
      <c r="GL931" s="206"/>
      <c r="GM931" s="206"/>
      <c r="GN931" s="206"/>
      <c r="GO931" s="206"/>
      <c r="GP931" s="206"/>
      <c r="GQ931" s="206"/>
      <c r="GR931" s="206"/>
      <c r="GS931" s="206"/>
      <c r="GT931" s="206"/>
      <c r="GU931" s="206"/>
      <c r="GV931" s="206"/>
      <c r="GW931" s="206"/>
      <c r="GX931" s="206"/>
      <c r="GY931" s="206"/>
      <c r="GZ931" s="206"/>
      <c r="HA931" s="206"/>
      <c r="HB931" s="206"/>
      <c r="HC931" s="206"/>
      <c r="HD931" s="206"/>
      <c r="HE931" s="206"/>
      <c r="HF931" s="206"/>
      <c r="HG931" s="206"/>
      <c r="HH931" s="206"/>
      <c r="HI931" s="206"/>
      <c r="HJ931" s="206"/>
      <c r="HK931" s="206"/>
      <c r="HL931" s="206"/>
      <c r="HM931" s="206"/>
      <c r="HN931" s="206"/>
      <c r="HO931" s="206"/>
      <c r="HP931" s="206"/>
      <c r="HQ931" s="206"/>
      <c r="HR931" s="206"/>
      <c r="HS931" s="206"/>
      <c r="HT931" s="206"/>
      <c r="HU931" s="206"/>
      <c r="HV931" s="206"/>
      <c r="HW931" s="206"/>
      <c r="HX931" s="206"/>
      <c r="HY931" s="206"/>
      <c r="HZ931" s="206"/>
      <c r="IA931" s="206"/>
      <c r="IB931" s="206"/>
      <c r="IC931" s="127"/>
      <c r="ID931" s="127"/>
      <c r="IE931" s="127"/>
      <c r="IF931" s="127"/>
      <c r="IG931" s="127"/>
      <c r="IH931" s="127"/>
    </row>
    <row r="932" spans="1:242" ht="12.75" customHeight="1" x14ac:dyDescent="0.2">
      <c r="A932" s="206"/>
      <c r="B932" s="206"/>
      <c r="C932" s="206"/>
      <c r="D932" s="206"/>
      <c r="E932" s="206"/>
      <c r="F932" s="198"/>
      <c r="G932" s="198"/>
      <c r="H932" s="198"/>
      <c r="I932" s="209"/>
      <c r="J932" s="209"/>
      <c r="K932" s="187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206"/>
      <c r="BN932" s="206"/>
      <c r="BO932" s="206"/>
      <c r="BP932" s="206"/>
      <c r="BQ932" s="206"/>
      <c r="BR932" s="206"/>
      <c r="BS932" s="206"/>
      <c r="BT932" s="206"/>
      <c r="BU932" s="206"/>
      <c r="BV932" s="206"/>
      <c r="BW932" s="206"/>
      <c r="BX932" s="206"/>
      <c r="BY932" s="206"/>
      <c r="BZ932" s="206"/>
      <c r="CA932" s="206"/>
      <c r="CB932" s="206"/>
      <c r="CC932" s="206"/>
      <c r="CD932" s="206"/>
      <c r="CE932" s="206"/>
      <c r="CF932" s="206"/>
      <c r="CG932" s="206"/>
      <c r="CH932" s="206"/>
      <c r="CI932" s="206"/>
      <c r="CJ932" s="206"/>
      <c r="CK932" s="206"/>
      <c r="CL932" s="206"/>
      <c r="CM932" s="206"/>
      <c r="CN932" s="206"/>
      <c r="CO932" s="206"/>
      <c r="CP932" s="206"/>
      <c r="CQ932" s="206"/>
      <c r="CR932" s="206"/>
      <c r="CS932" s="206"/>
      <c r="CT932" s="206"/>
      <c r="CU932" s="206"/>
      <c r="CV932" s="206"/>
      <c r="CW932" s="206"/>
      <c r="CX932" s="206"/>
      <c r="CY932" s="206"/>
      <c r="CZ932" s="206"/>
      <c r="DA932" s="206"/>
      <c r="DB932" s="206"/>
      <c r="DC932" s="206"/>
      <c r="DD932" s="206"/>
      <c r="DE932" s="206"/>
      <c r="DF932" s="206"/>
      <c r="DG932" s="206"/>
      <c r="DH932" s="206"/>
      <c r="DI932" s="206"/>
      <c r="DJ932" s="206"/>
      <c r="DK932" s="206"/>
      <c r="DL932" s="206"/>
      <c r="DM932" s="206"/>
      <c r="DN932" s="206"/>
      <c r="DO932" s="206"/>
      <c r="DP932" s="206"/>
      <c r="DQ932" s="206"/>
      <c r="DR932" s="206"/>
      <c r="DS932" s="206"/>
      <c r="DT932" s="206"/>
      <c r="DU932" s="206"/>
      <c r="DV932" s="206"/>
      <c r="DW932" s="206"/>
      <c r="DX932" s="206"/>
      <c r="DY932" s="206"/>
      <c r="DZ932" s="206"/>
      <c r="EA932" s="206"/>
      <c r="EB932" s="206"/>
      <c r="EC932" s="206"/>
      <c r="ED932" s="206"/>
      <c r="EE932" s="206"/>
      <c r="EF932" s="206"/>
      <c r="EG932" s="206"/>
      <c r="EH932" s="206"/>
      <c r="EI932" s="206"/>
      <c r="EJ932" s="206"/>
      <c r="EK932" s="206"/>
      <c r="EL932" s="206"/>
      <c r="EM932" s="206"/>
      <c r="EN932" s="206"/>
      <c r="EO932" s="206"/>
      <c r="EP932" s="206"/>
      <c r="EQ932" s="206"/>
      <c r="ER932" s="206"/>
      <c r="ES932" s="206"/>
      <c r="ET932" s="206"/>
      <c r="EU932" s="206"/>
      <c r="EV932" s="206"/>
      <c r="EW932" s="206"/>
      <c r="EX932" s="206"/>
      <c r="EY932" s="206"/>
      <c r="EZ932" s="206"/>
      <c r="FA932" s="206"/>
      <c r="FB932" s="206"/>
      <c r="FC932" s="206"/>
      <c r="FD932" s="206"/>
      <c r="FE932" s="206"/>
      <c r="FF932" s="206"/>
      <c r="FG932" s="206"/>
      <c r="FH932" s="206"/>
      <c r="FI932" s="206"/>
      <c r="FJ932" s="206"/>
      <c r="FK932" s="206"/>
      <c r="FL932" s="206"/>
      <c r="FM932" s="206"/>
      <c r="FN932" s="206"/>
      <c r="FO932" s="206"/>
      <c r="FP932" s="206"/>
      <c r="FQ932" s="206"/>
      <c r="FR932" s="206"/>
      <c r="FS932" s="206"/>
      <c r="FT932" s="206"/>
      <c r="FU932" s="206"/>
      <c r="FV932" s="206"/>
      <c r="FW932" s="206"/>
      <c r="FX932" s="206"/>
      <c r="FY932" s="206"/>
      <c r="FZ932" s="206"/>
      <c r="GA932" s="206"/>
      <c r="GB932" s="206"/>
      <c r="GC932" s="206"/>
      <c r="GD932" s="206"/>
      <c r="GE932" s="206"/>
      <c r="GF932" s="206"/>
      <c r="GG932" s="206"/>
      <c r="GH932" s="206"/>
      <c r="GI932" s="206"/>
      <c r="GJ932" s="206"/>
      <c r="GK932" s="206"/>
      <c r="GL932" s="206"/>
      <c r="GM932" s="206"/>
      <c r="GN932" s="206"/>
      <c r="GO932" s="206"/>
      <c r="GP932" s="206"/>
      <c r="GQ932" s="206"/>
      <c r="GR932" s="206"/>
      <c r="GS932" s="206"/>
      <c r="GT932" s="206"/>
      <c r="GU932" s="206"/>
      <c r="GV932" s="206"/>
      <c r="GW932" s="206"/>
      <c r="GX932" s="206"/>
      <c r="GY932" s="206"/>
      <c r="GZ932" s="206"/>
      <c r="HA932" s="206"/>
      <c r="HB932" s="206"/>
      <c r="HC932" s="206"/>
      <c r="HD932" s="206"/>
      <c r="HE932" s="206"/>
      <c r="HF932" s="206"/>
      <c r="HG932" s="206"/>
      <c r="HH932" s="206"/>
      <c r="HI932" s="206"/>
      <c r="HJ932" s="206"/>
      <c r="HK932" s="206"/>
      <c r="HL932" s="206"/>
      <c r="HM932" s="206"/>
      <c r="HN932" s="206"/>
      <c r="HO932" s="206"/>
      <c r="HP932" s="206"/>
      <c r="HQ932" s="206"/>
      <c r="HR932" s="206"/>
      <c r="HS932" s="206"/>
      <c r="HT932" s="206"/>
      <c r="HU932" s="206"/>
      <c r="HV932" s="206"/>
      <c r="HW932" s="206"/>
      <c r="HX932" s="206"/>
      <c r="HY932" s="206"/>
      <c r="HZ932" s="206"/>
      <c r="IA932" s="206"/>
      <c r="IB932" s="206"/>
      <c r="IC932" s="127"/>
      <c r="ID932" s="127"/>
      <c r="IE932" s="127"/>
      <c r="IF932" s="127"/>
      <c r="IG932" s="127"/>
      <c r="IH932" s="127"/>
    </row>
    <row r="933" spans="1:242" ht="12.75" customHeight="1" x14ac:dyDescent="0.2">
      <c r="A933" s="206"/>
      <c r="B933" s="206"/>
      <c r="C933" s="206"/>
      <c r="D933" s="206"/>
      <c r="E933" s="206"/>
      <c r="F933" s="198"/>
      <c r="G933" s="198"/>
      <c r="H933" s="198"/>
      <c r="I933" s="209"/>
      <c r="J933" s="209"/>
      <c r="K933" s="187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  <c r="AP933" s="206"/>
      <c r="AQ933" s="206"/>
      <c r="AR933" s="206"/>
      <c r="AS933" s="206"/>
      <c r="AT933" s="206"/>
      <c r="AU933" s="206"/>
      <c r="AV933" s="206"/>
      <c r="AW933" s="206"/>
      <c r="AX933" s="206"/>
      <c r="AY933" s="206"/>
      <c r="AZ933" s="206"/>
      <c r="BA933" s="206"/>
      <c r="BB933" s="206"/>
      <c r="BC933" s="206"/>
      <c r="BD933" s="206"/>
      <c r="BE933" s="206"/>
      <c r="BF933" s="206"/>
      <c r="BG933" s="206"/>
      <c r="BH933" s="206"/>
      <c r="BI933" s="206"/>
      <c r="BJ933" s="206"/>
      <c r="BK933" s="206"/>
      <c r="BL933" s="206"/>
      <c r="BM933" s="206"/>
      <c r="BN933" s="206"/>
      <c r="BO933" s="206"/>
      <c r="BP933" s="206"/>
      <c r="BQ933" s="206"/>
      <c r="BR933" s="206"/>
      <c r="BS933" s="206"/>
      <c r="BT933" s="206"/>
      <c r="BU933" s="206"/>
      <c r="BV933" s="206"/>
      <c r="BW933" s="206"/>
      <c r="BX933" s="206"/>
      <c r="BY933" s="206"/>
      <c r="BZ933" s="206"/>
      <c r="CA933" s="206"/>
      <c r="CB933" s="206"/>
      <c r="CC933" s="206"/>
      <c r="CD933" s="206"/>
      <c r="CE933" s="206"/>
      <c r="CF933" s="206"/>
      <c r="CG933" s="206"/>
      <c r="CH933" s="206"/>
      <c r="CI933" s="206"/>
      <c r="CJ933" s="206"/>
      <c r="CK933" s="206"/>
      <c r="CL933" s="206"/>
      <c r="CM933" s="206"/>
      <c r="CN933" s="206"/>
      <c r="CO933" s="206"/>
      <c r="CP933" s="206"/>
      <c r="CQ933" s="206"/>
      <c r="CR933" s="206"/>
      <c r="CS933" s="206"/>
      <c r="CT933" s="206"/>
      <c r="CU933" s="206"/>
      <c r="CV933" s="206"/>
      <c r="CW933" s="206"/>
      <c r="CX933" s="206"/>
      <c r="CY933" s="206"/>
      <c r="CZ933" s="206"/>
      <c r="DA933" s="206"/>
      <c r="DB933" s="206"/>
      <c r="DC933" s="206"/>
      <c r="DD933" s="206"/>
      <c r="DE933" s="206"/>
      <c r="DF933" s="206"/>
      <c r="DG933" s="206"/>
      <c r="DH933" s="206"/>
      <c r="DI933" s="206"/>
      <c r="DJ933" s="206"/>
      <c r="DK933" s="206"/>
      <c r="DL933" s="206"/>
      <c r="DM933" s="206"/>
      <c r="DN933" s="206"/>
      <c r="DO933" s="206"/>
      <c r="DP933" s="206"/>
      <c r="DQ933" s="206"/>
      <c r="DR933" s="206"/>
      <c r="DS933" s="206"/>
      <c r="DT933" s="206"/>
      <c r="DU933" s="206"/>
      <c r="DV933" s="206"/>
      <c r="DW933" s="206"/>
      <c r="DX933" s="206"/>
      <c r="DY933" s="206"/>
      <c r="DZ933" s="206"/>
      <c r="EA933" s="206"/>
      <c r="EB933" s="206"/>
      <c r="EC933" s="206"/>
      <c r="ED933" s="206"/>
      <c r="EE933" s="206"/>
      <c r="EF933" s="206"/>
      <c r="EG933" s="206"/>
      <c r="EH933" s="206"/>
      <c r="EI933" s="206"/>
      <c r="EJ933" s="206"/>
      <c r="EK933" s="206"/>
      <c r="EL933" s="206"/>
      <c r="EM933" s="206"/>
      <c r="EN933" s="206"/>
      <c r="EO933" s="206"/>
      <c r="EP933" s="206"/>
      <c r="EQ933" s="206"/>
      <c r="ER933" s="206"/>
      <c r="ES933" s="206"/>
      <c r="ET933" s="206"/>
      <c r="EU933" s="206"/>
      <c r="EV933" s="206"/>
      <c r="EW933" s="206"/>
      <c r="EX933" s="206"/>
      <c r="EY933" s="206"/>
      <c r="EZ933" s="206"/>
      <c r="FA933" s="206"/>
      <c r="FB933" s="206"/>
      <c r="FC933" s="206"/>
      <c r="FD933" s="206"/>
      <c r="FE933" s="206"/>
      <c r="FF933" s="206"/>
      <c r="FG933" s="206"/>
      <c r="FH933" s="206"/>
      <c r="FI933" s="206"/>
      <c r="FJ933" s="206"/>
      <c r="FK933" s="206"/>
      <c r="FL933" s="206"/>
      <c r="FM933" s="206"/>
      <c r="FN933" s="206"/>
      <c r="FO933" s="206"/>
      <c r="FP933" s="206"/>
      <c r="FQ933" s="206"/>
      <c r="FR933" s="206"/>
      <c r="FS933" s="206"/>
      <c r="FT933" s="206"/>
      <c r="FU933" s="206"/>
      <c r="FV933" s="206"/>
      <c r="FW933" s="206"/>
      <c r="FX933" s="206"/>
      <c r="FY933" s="206"/>
      <c r="FZ933" s="206"/>
      <c r="GA933" s="206"/>
      <c r="GB933" s="206"/>
      <c r="GC933" s="206"/>
      <c r="GD933" s="206"/>
      <c r="GE933" s="206"/>
      <c r="GF933" s="206"/>
      <c r="GG933" s="206"/>
      <c r="GH933" s="206"/>
      <c r="GI933" s="206"/>
      <c r="GJ933" s="206"/>
      <c r="GK933" s="206"/>
      <c r="GL933" s="206"/>
      <c r="GM933" s="206"/>
      <c r="GN933" s="206"/>
      <c r="GO933" s="206"/>
      <c r="GP933" s="206"/>
      <c r="GQ933" s="206"/>
      <c r="GR933" s="206"/>
      <c r="GS933" s="206"/>
      <c r="GT933" s="206"/>
      <c r="GU933" s="206"/>
      <c r="GV933" s="206"/>
      <c r="GW933" s="206"/>
      <c r="GX933" s="206"/>
      <c r="GY933" s="206"/>
      <c r="GZ933" s="206"/>
      <c r="HA933" s="206"/>
      <c r="HB933" s="206"/>
      <c r="HC933" s="206"/>
      <c r="HD933" s="206"/>
      <c r="HE933" s="206"/>
      <c r="HF933" s="206"/>
      <c r="HG933" s="206"/>
      <c r="HH933" s="206"/>
      <c r="HI933" s="206"/>
      <c r="HJ933" s="206"/>
      <c r="HK933" s="206"/>
      <c r="HL933" s="206"/>
      <c r="HM933" s="206"/>
      <c r="HN933" s="206"/>
      <c r="HO933" s="206"/>
      <c r="HP933" s="206"/>
      <c r="HQ933" s="206"/>
      <c r="HR933" s="206"/>
      <c r="HS933" s="206"/>
      <c r="HT933" s="206"/>
      <c r="HU933" s="206"/>
      <c r="HV933" s="206"/>
      <c r="HW933" s="206"/>
      <c r="HX933" s="206"/>
      <c r="HY933" s="206"/>
      <c r="HZ933" s="206"/>
      <c r="IA933" s="206"/>
      <c r="IB933" s="206"/>
      <c r="IC933" s="127"/>
      <c r="ID933" s="127"/>
      <c r="IE933" s="127"/>
      <c r="IF933" s="127"/>
      <c r="IG933" s="127"/>
      <c r="IH933" s="127"/>
    </row>
    <row r="934" spans="1:242" ht="12.75" customHeight="1" x14ac:dyDescent="0.2">
      <c r="A934" s="206"/>
      <c r="B934" s="206"/>
      <c r="C934" s="206"/>
      <c r="D934" s="206"/>
      <c r="E934" s="206"/>
      <c r="F934" s="198"/>
      <c r="G934" s="198"/>
      <c r="H934" s="198"/>
      <c r="I934" s="209"/>
      <c r="J934" s="209"/>
      <c r="K934" s="187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06"/>
      <c r="Y934" s="206"/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AO934" s="206"/>
      <c r="AP934" s="206"/>
      <c r="AQ934" s="206"/>
      <c r="AR934" s="206"/>
      <c r="AS934" s="206"/>
      <c r="AT934" s="206"/>
      <c r="AU934" s="206"/>
      <c r="AV934" s="206"/>
      <c r="AW934" s="206"/>
      <c r="AX934" s="206"/>
      <c r="AY934" s="206"/>
      <c r="AZ934" s="206"/>
      <c r="BA934" s="206"/>
      <c r="BB934" s="206"/>
      <c r="BC934" s="206"/>
      <c r="BD934" s="206"/>
      <c r="BE934" s="206"/>
      <c r="BF934" s="206"/>
      <c r="BG934" s="206"/>
      <c r="BH934" s="206"/>
      <c r="BI934" s="206"/>
      <c r="BJ934" s="206"/>
      <c r="BK934" s="206"/>
      <c r="BL934" s="206"/>
      <c r="BM934" s="206"/>
      <c r="BN934" s="206"/>
      <c r="BO934" s="206"/>
      <c r="BP934" s="206"/>
      <c r="BQ934" s="206"/>
      <c r="BR934" s="206"/>
      <c r="BS934" s="206"/>
      <c r="BT934" s="206"/>
      <c r="BU934" s="206"/>
      <c r="BV934" s="206"/>
      <c r="BW934" s="206"/>
      <c r="BX934" s="206"/>
      <c r="BY934" s="206"/>
      <c r="BZ934" s="206"/>
      <c r="CA934" s="206"/>
      <c r="CB934" s="206"/>
      <c r="CC934" s="206"/>
      <c r="CD934" s="206"/>
      <c r="CE934" s="206"/>
      <c r="CF934" s="206"/>
      <c r="CG934" s="206"/>
      <c r="CH934" s="206"/>
      <c r="CI934" s="206"/>
      <c r="CJ934" s="206"/>
      <c r="CK934" s="206"/>
      <c r="CL934" s="206"/>
      <c r="CM934" s="206"/>
      <c r="CN934" s="206"/>
      <c r="CO934" s="206"/>
      <c r="CP934" s="206"/>
      <c r="CQ934" s="206"/>
      <c r="CR934" s="206"/>
      <c r="CS934" s="206"/>
      <c r="CT934" s="206"/>
      <c r="CU934" s="206"/>
      <c r="CV934" s="206"/>
      <c r="CW934" s="206"/>
      <c r="CX934" s="206"/>
      <c r="CY934" s="206"/>
      <c r="CZ934" s="206"/>
      <c r="DA934" s="206"/>
      <c r="DB934" s="206"/>
      <c r="DC934" s="206"/>
      <c r="DD934" s="206"/>
      <c r="DE934" s="206"/>
      <c r="DF934" s="206"/>
      <c r="DG934" s="206"/>
      <c r="DH934" s="206"/>
      <c r="DI934" s="206"/>
      <c r="DJ934" s="206"/>
      <c r="DK934" s="206"/>
      <c r="DL934" s="206"/>
      <c r="DM934" s="206"/>
      <c r="DN934" s="206"/>
      <c r="DO934" s="206"/>
      <c r="DP934" s="206"/>
      <c r="DQ934" s="206"/>
      <c r="DR934" s="206"/>
      <c r="DS934" s="206"/>
      <c r="DT934" s="206"/>
      <c r="DU934" s="206"/>
      <c r="DV934" s="206"/>
      <c r="DW934" s="206"/>
      <c r="DX934" s="206"/>
      <c r="DY934" s="206"/>
      <c r="DZ934" s="206"/>
      <c r="EA934" s="206"/>
      <c r="EB934" s="206"/>
      <c r="EC934" s="206"/>
      <c r="ED934" s="206"/>
      <c r="EE934" s="206"/>
      <c r="EF934" s="206"/>
      <c r="EG934" s="206"/>
      <c r="EH934" s="206"/>
      <c r="EI934" s="206"/>
      <c r="EJ934" s="206"/>
      <c r="EK934" s="206"/>
      <c r="EL934" s="206"/>
      <c r="EM934" s="206"/>
      <c r="EN934" s="206"/>
      <c r="EO934" s="206"/>
      <c r="EP934" s="206"/>
      <c r="EQ934" s="206"/>
      <c r="ER934" s="206"/>
      <c r="ES934" s="206"/>
      <c r="ET934" s="206"/>
      <c r="EU934" s="206"/>
      <c r="EV934" s="206"/>
      <c r="EW934" s="206"/>
      <c r="EX934" s="206"/>
      <c r="EY934" s="206"/>
      <c r="EZ934" s="206"/>
      <c r="FA934" s="206"/>
      <c r="FB934" s="206"/>
      <c r="FC934" s="206"/>
      <c r="FD934" s="206"/>
      <c r="FE934" s="206"/>
      <c r="FF934" s="206"/>
      <c r="FG934" s="206"/>
      <c r="FH934" s="206"/>
      <c r="FI934" s="206"/>
      <c r="FJ934" s="206"/>
      <c r="FK934" s="206"/>
      <c r="FL934" s="206"/>
      <c r="FM934" s="206"/>
      <c r="FN934" s="206"/>
      <c r="FO934" s="206"/>
      <c r="FP934" s="206"/>
      <c r="FQ934" s="206"/>
      <c r="FR934" s="206"/>
      <c r="FS934" s="206"/>
      <c r="FT934" s="206"/>
      <c r="FU934" s="206"/>
      <c r="FV934" s="206"/>
      <c r="FW934" s="206"/>
      <c r="FX934" s="206"/>
      <c r="FY934" s="206"/>
      <c r="FZ934" s="206"/>
      <c r="GA934" s="206"/>
      <c r="GB934" s="206"/>
      <c r="GC934" s="206"/>
      <c r="GD934" s="206"/>
      <c r="GE934" s="206"/>
      <c r="GF934" s="206"/>
      <c r="GG934" s="206"/>
      <c r="GH934" s="206"/>
      <c r="GI934" s="206"/>
      <c r="GJ934" s="206"/>
      <c r="GK934" s="206"/>
      <c r="GL934" s="206"/>
      <c r="GM934" s="206"/>
      <c r="GN934" s="206"/>
      <c r="GO934" s="206"/>
      <c r="GP934" s="206"/>
      <c r="GQ934" s="206"/>
      <c r="GR934" s="206"/>
      <c r="GS934" s="206"/>
      <c r="GT934" s="206"/>
      <c r="GU934" s="206"/>
      <c r="GV934" s="206"/>
      <c r="GW934" s="206"/>
      <c r="GX934" s="206"/>
      <c r="GY934" s="206"/>
      <c r="GZ934" s="206"/>
      <c r="HA934" s="206"/>
      <c r="HB934" s="206"/>
      <c r="HC934" s="206"/>
      <c r="HD934" s="206"/>
      <c r="HE934" s="206"/>
      <c r="HF934" s="206"/>
      <c r="HG934" s="206"/>
      <c r="HH934" s="206"/>
      <c r="HI934" s="206"/>
      <c r="HJ934" s="206"/>
      <c r="HK934" s="206"/>
      <c r="HL934" s="206"/>
      <c r="HM934" s="206"/>
      <c r="HN934" s="206"/>
      <c r="HO934" s="206"/>
      <c r="HP934" s="206"/>
      <c r="HQ934" s="206"/>
      <c r="HR934" s="206"/>
      <c r="HS934" s="206"/>
      <c r="HT934" s="206"/>
      <c r="HU934" s="206"/>
      <c r="HV934" s="206"/>
      <c r="HW934" s="206"/>
      <c r="HX934" s="206"/>
      <c r="HY934" s="206"/>
      <c r="HZ934" s="206"/>
      <c r="IA934" s="206"/>
      <c r="IB934" s="206"/>
      <c r="IC934" s="127"/>
      <c r="ID934" s="127"/>
      <c r="IE934" s="127"/>
      <c r="IF934" s="127"/>
      <c r="IG934" s="127"/>
      <c r="IH934" s="127"/>
    </row>
    <row r="935" spans="1:242" ht="12.75" customHeight="1" x14ac:dyDescent="0.2">
      <c r="A935" s="206"/>
      <c r="B935" s="206"/>
      <c r="C935" s="206"/>
      <c r="D935" s="206"/>
      <c r="E935" s="206"/>
      <c r="F935" s="198"/>
      <c r="G935" s="198"/>
      <c r="H935" s="198"/>
      <c r="I935" s="209"/>
      <c r="J935" s="209"/>
      <c r="K935" s="187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06"/>
      <c r="Y935" s="206"/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06"/>
      <c r="AM935" s="206"/>
      <c r="AN935" s="206"/>
      <c r="AO935" s="206"/>
      <c r="AP935" s="206"/>
      <c r="AQ935" s="206"/>
      <c r="AR935" s="206"/>
      <c r="AS935" s="206"/>
      <c r="AT935" s="206"/>
      <c r="AU935" s="206"/>
      <c r="AV935" s="206"/>
      <c r="AW935" s="206"/>
      <c r="AX935" s="206"/>
      <c r="AY935" s="206"/>
      <c r="AZ935" s="206"/>
      <c r="BA935" s="206"/>
      <c r="BB935" s="206"/>
      <c r="BC935" s="206"/>
      <c r="BD935" s="206"/>
      <c r="BE935" s="206"/>
      <c r="BF935" s="206"/>
      <c r="BG935" s="206"/>
      <c r="BH935" s="206"/>
      <c r="BI935" s="206"/>
      <c r="BJ935" s="206"/>
      <c r="BK935" s="206"/>
      <c r="BL935" s="206"/>
      <c r="BM935" s="206"/>
      <c r="BN935" s="206"/>
      <c r="BO935" s="206"/>
      <c r="BP935" s="206"/>
      <c r="BQ935" s="206"/>
      <c r="BR935" s="206"/>
      <c r="BS935" s="206"/>
      <c r="BT935" s="206"/>
      <c r="BU935" s="206"/>
      <c r="BV935" s="206"/>
      <c r="BW935" s="206"/>
      <c r="BX935" s="206"/>
      <c r="BY935" s="206"/>
      <c r="BZ935" s="206"/>
      <c r="CA935" s="206"/>
      <c r="CB935" s="206"/>
      <c r="CC935" s="206"/>
      <c r="CD935" s="206"/>
      <c r="CE935" s="206"/>
      <c r="CF935" s="206"/>
      <c r="CG935" s="206"/>
      <c r="CH935" s="206"/>
      <c r="CI935" s="206"/>
      <c r="CJ935" s="206"/>
      <c r="CK935" s="206"/>
      <c r="CL935" s="206"/>
      <c r="CM935" s="206"/>
      <c r="CN935" s="206"/>
      <c r="CO935" s="206"/>
      <c r="CP935" s="206"/>
      <c r="CQ935" s="206"/>
      <c r="CR935" s="206"/>
      <c r="CS935" s="206"/>
      <c r="CT935" s="206"/>
      <c r="CU935" s="206"/>
      <c r="CV935" s="206"/>
      <c r="CW935" s="206"/>
      <c r="CX935" s="206"/>
      <c r="CY935" s="206"/>
      <c r="CZ935" s="206"/>
      <c r="DA935" s="206"/>
      <c r="DB935" s="206"/>
      <c r="DC935" s="206"/>
      <c r="DD935" s="206"/>
      <c r="DE935" s="206"/>
      <c r="DF935" s="206"/>
      <c r="DG935" s="206"/>
      <c r="DH935" s="206"/>
      <c r="DI935" s="206"/>
      <c r="DJ935" s="206"/>
      <c r="DK935" s="206"/>
      <c r="DL935" s="206"/>
      <c r="DM935" s="206"/>
      <c r="DN935" s="206"/>
      <c r="DO935" s="206"/>
      <c r="DP935" s="206"/>
      <c r="DQ935" s="206"/>
      <c r="DR935" s="206"/>
      <c r="DS935" s="206"/>
      <c r="DT935" s="206"/>
      <c r="DU935" s="206"/>
      <c r="DV935" s="206"/>
      <c r="DW935" s="206"/>
      <c r="DX935" s="206"/>
      <c r="DY935" s="206"/>
      <c r="DZ935" s="206"/>
      <c r="EA935" s="206"/>
      <c r="EB935" s="206"/>
      <c r="EC935" s="206"/>
      <c r="ED935" s="206"/>
      <c r="EE935" s="206"/>
      <c r="EF935" s="206"/>
      <c r="EG935" s="206"/>
      <c r="EH935" s="206"/>
      <c r="EI935" s="206"/>
      <c r="EJ935" s="206"/>
      <c r="EK935" s="206"/>
      <c r="EL935" s="206"/>
      <c r="EM935" s="206"/>
      <c r="EN935" s="206"/>
      <c r="EO935" s="206"/>
      <c r="EP935" s="206"/>
      <c r="EQ935" s="206"/>
      <c r="ER935" s="206"/>
      <c r="ES935" s="206"/>
      <c r="ET935" s="206"/>
      <c r="EU935" s="206"/>
      <c r="EV935" s="206"/>
      <c r="EW935" s="206"/>
      <c r="EX935" s="206"/>
      <c r="EY935" s="206"/>
      <c r="EZ935" s="206"/>
      <c r="FA935" s="206"/>
      <c r="FB935" s="206"/>
      <c r="FC935" s="206"/>
      <c r="FD935" s="206"/>
      <c r="FE935" s="206"/>
      <c r="FF935" s="206"/>
      <c r="FG935" s="206"/>
      <c r="FH935" s="206"/>
      <c r="FI935" s="206"/>
      <c r="FJ935" s="206"/>
      <c r="FK935" s="206"/>
      <c r="FL935" s="206"/>
      <c r="FM935" s="206"/>
      <c r="FN935" s="206"/>
      <c r="FO935" s="206"/>
      <c r="FP935" s="206"/>
      <c r="FQ935" s="206"/>
      <c r="FR935" s="206"/>
      <c r="FS935" s="206"/>
      <c r="FT935" s="206"/>
      <c r="FU935" s="206"/>
      <c r="FV935" s="206"/>
      <c r="FW935" s="206"/>
      <c r="FX935" s="206"/>
      <c r="FY935" s="206"/>
      <c r="FZ935" s="206"/>
      <c r="GA935" s="206"/>
      <c r="GB935" s="206"/>
      <c r="GC935" s="206"/>
      <c r="GD935" s="206"/>
      <c r="GE935" s="206"/>
      <c r="GF935" s="206"/>
      <c r="GG935" s="206"/>
      <c r="GH935" s="206"/>
      <c r="GI935" s="206"/>
      <c r="GJ935" s="206"/>
      <c r="GK935" s="206"/>
      <c r="GL935" s="206"/>
      <c r="GM935" s="206"/>
      <c r="GN935" s="206"/>
      <c r="GO935" s="206"/>
      <c r="GP935" s="206"/>
      <c r="GQ935" s="206"/>
      <c r="GR935" s="206"/>
      <c r="GS935" s="206"/>
      <c r="GT935" s="206"/>
      <c r="GU935" s="206"/>
      <c r="GV935" s="206"/>
      <c r="GW935" s="206"/>
      <c r="GX935" s="206"/>
      <c r="GY935" s="206"/>
      <c r="GZ935" s="206"/>
      <c r="HA935" s="206"/>
      <c r="HB935" s="206"/>
      <c r="HC935" s="206"/>
      <c r="HD935" s="206"/>
      <c r="HE935" s="206"/>
      <c r="HF935" s="206"/>
      <c r="HG935" s="206"/>
      <c r="HH935" s="206"/>
      <c r="HI935" s="206"/>
      <c r="HJ935" s="206"/>
      <c r="HK935" s="206"/>
      <c r="HL935" s="206"/>
      <c r="HM935" s="206"/>
      <c r="HN935" s="206"/>
      <c r="HO935" s="206"/>
      <c r="HP935" s="206"/>
      <c r="HQ935" s="206"/>
      <c r="HR935" s="206"/>
      <c r="HS935" s="206"/>
      <c r="HT935" s="206"/>
      <c r="HU935" s="206"/>
      <c r="HV935" s="206"/>
      <c r="HW935" s="206"/>
      <c r="HX935" s="206"/>
      <c r="HY935" s="206"/>
      <c r="HZ935" s="206"/>
      <c r="IA935" s="206"/>
      <c r="IB935" s="206"/>
      <c r="IC935" s="127"/>
      <c r="ID935" s="127"/>
      <c r="IE935" s="127"/>
      <c r="IF935" s="127"/>
      <c r="IG935" s="127"/>
      <c r="IH935" s="127"/>
    </row>
    <row r="936" spans="1:242" ht="12.75" customHeight="1" x14ac:dyDescent="0.2">
      <c r="A936" s="206"/>
      <c r="B936" s="206"/>
      <c r="C936" s="206"/>
      <c r="D936" s="206"/>
      <c r="E936" s="204"/>
      <c r="F936" s="198"/>
      <c r="G936" s="198"/>
      <c r="H936" s="198"/>
      <c r="I936" s="209"/>
      <c r="J936" s="209"/>
      <c r="K936" s="187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06"/>
      <c r="AM936" s="206"/>
      <c r="AN936" s="206"/>
      <c r="AO936" s="206"/>
      <c r="AP936" s="206"/>
      <c r="AQ936" s="206"/>
      <c r="AR936" s="206"/>
      <c r="AS936" s="206"/>
      <c r="AT936" s="206"/>
      <c r="AU936" s="206"/>
      <c r="AV936" s="206"/>
      <c r="AW936" s="206"/>
      <c r="AX936" s="206"/>
      <c r="AY936" s="206"/>
      <c r="AZ936" s="206"/>
      <c r="BA936" s="206"/>
      <c r="BB936" s="206"/>
      <c r="BC936" s="206"/>
      <c r="BD936" s="206"/>
      <c r="BE936" s="206"/>
      <c r="BF936" s="206"/>
      <c r="BG936" s="206"/>
      <c r="BH936" s="206"/>
      <c r="BI936" s="206"/>
      <c r="BJ936" s="206"/>
      <c r="BK936" s="206"/>
      <c r="BL936" s="206"/>
      <c r="BM936" s="206"/>
      <c r="BN936" s="206"/>
      <c r="BO936" s="206"/>
      <c r="BP936" s="206"/>
      <c r="BQ936" s="206"/>
      <c r="BR936" s="206"/>
      <c r="BS936" s="206"/>
      <c r="BT936" s="206"/>
      <c r="BU936" s="206"/>
      <c r="BV936" s="206"/>
      <c r="BW936" s="206"/>
      <c r="BX936" s="206"/>
      <c r="BY936" s="206"/>
      <c r="BZ936" s="206"/>
      <c r="CA936" s="206"/>
      <c r="CB936" s="206"/>
      <c r="CC936" s="206"/>
      <c r="CD936" s="206"/>
      <c r="CE936" s="206"/>
      <c r="CF936" s="206"/>
      <c r="CG936" s="206"/>
      <c r="CH936" s="206"/>
      <c r="CI936" s="206"/>
      <c r="CJ936" s="206"/>
      <c r="CK936" s="206"/>
      <c r="CL936" s="206"/>
      <c r="CM936" s="206"/>
      <c r="CN936" s="206"/>
      <c r="CO936" s="206"/>
      <c r="CP936" s="206"/>
      <c r="CQ936" s="206"/>
      <c r="CR936" s="206"/>
      <c r="CS936" s="206"/>
      <c r="CT936" s="206"/>
      <c r="CU936" s="206"/>
      <c r="CV936" s="206"/>
      <c r="CW936" s="206"/>
      <c r="CX936" s="206"/>
      <c r="CY936" s="206"/>
      <c r="CZ936" s="206"/>
      <c r="DA936" s="206"/>
      <c r="DB936" s="206"/>
      <c r="DC936" s="206"/>
      <c r="DD936" s="206"/>
      <c r="DE936" s="206"/>
      <c r="DF936" s="206"/>
      <c r="DG936" s="206"/>
      <c r="DH936" s="206"/>
      <c r="DI936" s="206"/>
      <c r="DJ936" s="206"/>
      <c r="DK936" s="206"/>
      <c r="DL936" s="206"/>
      <c r="DM936" s="206"/>
      <c r="DN936" s="206"/>
      <c r="DO936" s="206"/>
      <c r="DP936" s="206"/>
      <c r="DQ936" s="206"/>
      <c r="DR936" s="206"/>
      <c r="DS936" s="206"/>
      <c r="DT936" s="206"/>
      <c r="DU936" s="206"/>
      <c r="DV936" s="206"/>
      <c r="DW936" s="206"/>
      <c r="DX936" s="206"/>
      <c r="DY936" s="206"/>
      <c r="DZ936" s="206"/>
      <c r="EA936" s="206"/>
      <c r="EB936" s="206"/>
      <c r="EC936" s="206"/>
      <c r="ED936" s="206"/>
      <c r="EE936" s="206"/>
      <c r="EF936" s="206"/>
      <c r="EG936" s="206"/>
      <c r="EH936" s="206"/>
      <c r="EI936" s="206"/>
      <c r="EJ936" s="206"/>
      <c r="EK936" s="206"/>
      <c r="EL936" s="206"/>
      <c r="EM936" s="206"/>
      <c r="EN936" s="206"/>
      <c r="EO936" s="206"/>
      <c r="EP936" s="206"/>
      <c r="EQ936" s="206"/>
      <c r="ER936" s="206"/>
      <c r="ES936" s="206"/>
      <c r="ET936" s="206"/>
      <c r="EU936" s="206"/>
      <c r="EV936" s="206"/>
      <c r="EW936" s="206"/>
      <c r="EX936" s="206"/>
      <c r="EY936" s="206"/>
      <c r="EZ936" s="206"/>
      <c r="FA936" s="206"/>
      <c r="FB936" s="206"/>
      <c r="FC936" s="206"/>
      <c r="FD936" s="206"/>
      <c r="FE936" s="206"/>
      <c r="FF936" s="206"/>
      <c r="FG936" s="206"/>
      <c r="FH936" s="206"/>
      <c r="FI936" s="206"/>
      <c r="FJ936" s="206"/>
      <c r="FK936" s="206"/>
      <c r="FL936" s="206"/>
      <c r="FM936" s="206"/>
      <c r="FN936" s="206"/>
      <c r="FO936" s="206"/>
      <c r="FP936" s="206"/>
      <c r="FQ936" s="206"/>
      <c r="FR936" s="206"/>
      <c r="FS936" s="206"/>
      <c r="FT936" s="206"/>
      <c r="FU936" s="206"/>
      <c r="FV936" s="206"/>
      <c r="FW936" s="206"/>
      <c r="FX936" s="206"/>
      <c r="FY936" s="206"/>
      <c r="FZ936" s="206"/>
      <c r="GA936" s="206"/>
      <c r="GB936" s="206"/>
      <c r="GC936" s="206"/>
      <c r="GD936" s="206"/>
      <c r="GE936" s="206"/>
      <c r="GF936" s="206"/>
      <c r="GG936" s="206"/>
      <c r="GH936" s="206"/>
      <c r="GI936" s="206"/>
      <c r="GJ936" s="206"/>
      <c r="GK936" s="206"/>
      <c r="GL936" s="206"/>
      <c r="GM936" s="206"/>
      <c r="GN936" s="206"/>
      <c r="GO936" s="206"/>
      <c r="GP936" s="206"/>
      <c r="GQ936" s="206"/>
      <c r="GR936" s="206"/>
      <c r="GS936" s="206"/>
      <c r="GT936" s="206"/>
      <c r="GU936" s="206"/>
      <c r="GV936" s="206"/>
      <c r="GW936" s="206"/>
      <c r="GX936" s="206"/>
      <c r="GY936" s="206"/>
      <c r="GZ936" s="206"/>
      <c r="HA936" s="206"/>
      <c r="HB936" s="206"/>
      <c r="HC936" s="206"/>
      <c r="HD936" s="206"/>
      <c r="HE936" s="206"/>
      <c r="HF936" s="206"/>
      <c r="HG936" s="206"/>
      <c r="HH936" s="206"/>
      <c r="HI936" s="206"/>
      <c r="HJ936" s="206"/>
      <c r="HK936" s="206"/>
      <c r="HL936" s="206"/>
      <c r="HM936" s="206"/>
      <c r="HN936" s="206"/>
      <c r="HO936" s="206"/>
      <c r="HP936" s="206"/>
      <c r="HQ936" s="206"/>
      <c r="HR936" s="206"/>
      <c r="HS936" s="206"/>
      <c r="HT936" s="206"/>
      <c r="HU936" s="206"/>
      <c r="HV936" s="206"/>
      <c r="HW936" s="206"/>
      <c r="HX936" s="206"/>
      <c r="HY936" s="206"/>
      <c r="HZ936" s="206"/>
      <c r="IA936" s="206"/>
      <c r="IB936" s="206"/>
      <c r="IC936" s="127"/>
      <c r="ID936" s="127"/>
      <c r="IE936" s="127"/>
      <c r="IF936" s="127"/>
      <c r="IG936" s="127"/>
      <c r="IH936" s="127"/>
    </row>
    <row r="937" spans="1:242" ht="12.75" customHeight="1" x14ac:dyDescent="0.2">
      <c r="A937" s="206"/>
      <c r="B937" s="206"/>
      <c r="C937" s="206"/>
      <c r="D937" s="206"/>
      <c r="E937" s="206"/>
      <c r="F937" s="198"/>
      <c r="G937" s="198"/>
      <c r="H937" s="198"/>
      <c r="I937" s="209"/>
      <c r="J937" s="209"/>
      <c r="K937" s="187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06"/>
      <c r="AM937" s="206"/>
      <c r="AN937" s="206"/>
      <c r="AO937" s="206"/>
      <c r="AP937" s="206"/>
      <c r="AQ937" s="206"/>
      <c r="AR937" s="206"/>
      <c r="AS937" s="206"/>
      <c r="AT937" s="206"/>
      <c r="AU937" s="206"/>
      <c r="AV937" s="206"/>
      <c r="AW937" s="206"/>
      <c r="AX937" s="206"/>
      <c r="AY937" s="206"/>
      <c r="AZ937" s="206"/>
      <c r="BA937" s="206"/>
      <c r="BB937" s="206"/>
      <c r="BC937" s="206"/>
      <c r="BD937" s="206"/>
      <c r="BE937" s="206"/>
      <c r="BF937" s="206"/>
      <c r="BG937" s="206"/>
      <c r="BH937" s="206"/>
      <c r="BI937" s="206"/>
      <c r="BJ937" s="206"/>
      <c r="BK937" s="206"/>
      <c r="BL937" s="206"/>
      <c r="BM937" s="206"/>
      <c r="BN937" s="206"/>
      <c r="BO937" s="206"/>
      <c r="BP937" s="206"/>
      <c r="BQ937" s="206"/>
      <c r="BR937" s="206"/>
      <c r="BS937" s="206"/>
      <c r="BT937" s="206"/>
      <c r="BU937" s="206"/>
      <c r="BV937" s="206"/>
      <c r="BW937" s="206"/>
      <c r="BX937" s="206"/>
      <c r="BY937" s="206"/>
      <c r="BZ937" s="206"/>
      <c r="CA937" s="206"/>
      <c r="CB937" s="206"/>
      <c r="CC937" s="206"/>
      <c r="CD937" s="206"/>
      <c r="CE937" s="206"/>
      <c r="CF937" s="206"/>
      <c r="CG937" s="206"/>
      <c r="CH937" s="206"/>
      <c r="CI937" s="206"/>
      <c r="CJ937" s="206"/>
      <c r="CK937" s="206"/>
      <c r="CL937" s="206"/>
      <c r="CM937" s="206"/>
      <c r="CN937" s="206"/>
      <c r="CO937" s="206"/>
      <c r="CP937" s="206"/>
      <c r="CQ937" s="206"/>
      <c r="CR937" s="206"/>
      <c r="CS937" s="206"/>
      <c r="CT937" s="206"/>
      <c r="CU937" s="206"/>
      <c r="CV937" s="206"/>
      <c r="CW937" s="206"/>
      <c r="CX937" s="206"/>
      <c r="CY937" s="206"/>
      <c r="CZ937" s="206"/>
      <c r="DA937" s="206"/>
      <c r="DB937" s="206"/>
      <c r="DC937" s="206"/>
      <c r="DD937" s="206"/>
      <c r="DE937" s="206"/>
      <c r="DF937" s="206"/>
      <c r="DG937" s="206"/>
      <c r="DH937" s="206"/>
      <c r="DI937" s="206"/>
      <c r="DJ937" s="206"/>
      <c r="DK937" s="206"/>
      <c r="DL937" s="206"/>
      <c r="DM937" s="206"/>
      <c r="DN937" s="206"/>
      <c r="DO937" s="206"/>
      <c r="DP937" s="206"/>
      <c r="DQ937" s="206"/>
      <c r="DR937" s="206"/>
      <c r="DS937" s="206"/>
      <c r="DT937" s="206"/>
      <c r="DU937" s="206"/>
      <c r="DV937" s="206"/>
      <c r="DW937" s="206"/>
      <c r="DX937" s="206"/>
      <c r="DY937" s="206"/>
      <c r="DZ937" s="206"/>
      <c r="EA937" s="206"/>
      <c r="EB937" s="206"/>
      <c r="EC937" s="206"/>
      <c r="ED937" s="206"/>
      <c r="EE937" s="206"/>
      <c r="EF937" s="206"/>
      <c r="EG937" s="206"/>
      <c r="EH937" s="206"/>
      <c r="EI937" s="206"/>
      <c r="EJ937" s="206"/>
      <c r="EK937" s="206"/>
      <c r="EL937" s="206"/>
      <c r="EM937" s="206"/>
      <c r="EN937" s="206"/>
      <c r="EO937" s="206"/>
      <c r="EP937" s="206"/>
      <c r="EQ937" s="206"/>
      <c r="ER937" s="206"/>
      <c r="ES937" s="206"/>
      <c r="ET937" s="206"/>
      <c r="EU937" s="206"/>
      <c r="EV937" s="206"/>
      <c r="EW937" s="206"/>
      <c r="EX937" s="206"/>
      <c r="EY937" s="206"/>
      <c r="EZ937" s="206"/>
      <c r="FA937" s="206"/>
      <c r="FB937" s="206"/>
      <c r="FC937" s="206"/>
      <c r="FD937" s="206"/>
      <c r="FE937" s="206"/>
      <c r="FF937" s="206"/>
      <c r="FG937" s="206"/>
      <c r="FH937" s="206"/>
      <c r="FI937" s="206"/>
      <c r="FJ937" s="206"/>
      <c r="FK937" s="206"/>
      <c r="FL937" s="206"/>
      <c r="FM937" s="206"/>
      <c r="FN937" s="206"/>
      <c r="FO937" s="206"/>
      <c r="FP937" s="206"/>
      <c r="FQ937" s="206"/>
      <c r="FR937" s="206"/>
      <c r="FS937" s="206"/>
      <c r="FT937" s="206"/>
      <c r="FU937" s="206"/>
      <c r="FV937" s="206"/>
      <c r="FW937" s="206"/>
      <c r="FX937" s="206"/>
      <c r="FY937" s="206"/>
      <c r="FZ937" s="206"/>
      <c r="GA937" s="206"/>
      <c r="GB937" s="206"/>
      <c r="GC937" s="206"/>
      <c r="GD937" s="206"/>
      <c r="GE937" s="206"/>
      <c r="GF937" s="206"/>
      <c r="GG937" s="206"/>
      <c r="GH937" s="206"/>
      <c r="GI937" s="206"/>
      <c r="GJ937" s="206"/>
      <c r="GK937" s="206"/>
      <c r="GL937" s="206"/>
      <c r="GM937" s="206"/>
      <c r="GN937" s="206"/>
      <c r="GO937" s="206"/>
      <c r="GP937" s="206"/>
      <c r="GQ937" s="206"/>
      <c r="GR937" s="206"/>
      <c r="GS937" s="206"/>
      <c r="GT937" s="206"/>
      <c r="GU937" s="206"/>
      <c r="GV937" s="206"/>
      <c r="GW937" s="206"/>
      <c r="GX937" s="206"/>
      <c r="GY937" s="206"/>
      <c r="GZ937" s="206"/>
      <c r="HA937" s="206"/>
      <c r="HB937" s="206"/>
      <c r="HC937" s="206"/>
      <c r="HD937" s="206"/>
      <c r="HE937" s="206"/>
      <c r="HF937" s="206"/>
      <c r="HG937" s="206"/>
      <c r="HH937" s="206"/>
      <c r="HI937" s="206"/>
      <c r="HJ937" s="206"/>
      <c r="HK937" s="206"/>
      <c r="HL937" s="206"/>
      <c r="HM937" s="206"/>
      <c r="HN937" s="206"/>
      <c r="HO937" s="206"/>
      <c r="HP937" s="206"/>
      <c r="HQ937" s="206"/>
      <c r="HR937" s="206"/>
      <c r="HS937" s="206"/>
      <c r="HT937" s="206"/>
      <c r="HU937" s="206"/>
      <c r="HV937" s="206"/>
      <c r="HW937" s="206"/>
      <c r="HX937" s="206"/>
      <c r="HY937" s="206"/>
      <c r="HZ937" s="206"/>
      <c r="IA937" s="206"/>
      <c r="IB937" s="206"/>
      <c r="IC937" s="127"/>
      <c r="ID937" s="127"/>
      <c r="IE937" s="127"/>
      <c r="IF937" s="127"/>
      <c r="IG937" s="127"/>
      <c r="IH937" s="127"/>
    </row>
    <row r="938" spans="1:242" ht="12.75" customHeight="1" x14ac:dyDescent="0.2">
      <c r="A938" s="206"/>
      <c r="B938" s="206"/>
      <c r="C938" s="206"/>
      <c r="D938" s="206"/>
      <c r="E938" s="206"/>
      <c r="F938" s="198"/>
      <c r="G938" s="198"/>
      <c r="H938" s="198"/>
      <c r="I938" s="209"/>
      <c r="J938" s="209"/>
      <c r="K938" s="187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/>
      <c r="AN938" s="206"/>
      <c r="AO938" s="206"/>
      <c r="AP938" s="206"/>
      <c r="AQ938" s="206"/>
      <c r="AR938" s="206"/>
      <c r="AS938" s="206"/>
      <c r="AT938" s="206"/>
      <c r="AU938" s="206"/>
      <c r="AV938" s="206"/>
      <c r="AW938" s="206"/>
      <c r="AX938" s="206"/>
      <c r="AY938" s="206"/>
      <c r="AZ938" s="206"/>
      <c r="BA938" s="206"/>
      <c r="BB938" s="206"/>
      <c r="BC938" s="206"/>
      <c r="BD938" s="206"/>
      <c r="BE938" s="206"/>
      <c r="BF938" s="206"/>
      <c r="BG938" s="206"/>
      <c r="BH938" s="206"/>
      <c r="BI938" s="206"/>
      <c r="BJ938" s="206"/>
      <c r="BK938" s="206"/>
      <c r="BL938" s="206"/>
      <c r="BM938" s="206"/>
      <c r="BN938" s="206"/>
      <c r="BO938" s="206"/>
      <c r="BP938" s="206"/>
      <c r="BQ938" s="206"/>
      <c r="BR938" s="206"/>
      <c r="BS938" s="206"/>
      <c r="BT938" s="206"/>
      <c r="BU938" s="206"/>
      <c r="BV938" s="206"/>
      <c r="BW938" s="206"/>
      <c r="BX938" s="206"/>
      <c r="BY938" s="206"/>
      <c r="BZ938" s="206"/>
      <c r="CA938" s="206"/>
      <c r="CB938" s="206"/>
      <c r="CC938" s="206"/>
      <c r="CD938" s="206"/>
      <c r="CE938" s="206"/>
      <c r="CF938" s="206"/>
      <c r="CG938" s="206"/>
      <c r="CH938" s="206"/>
      <c r="CI938" s="206"/>
      <c r="CJ938" s="206"/>
      <c r="CK938" s="206"/>
      <c r="CL938" s="206"/>
      <c r="CM938" s="206"/>
      <c r="CN938" s="206"/>
      <c r="CO938" s="206"/>
      <c r="CP938" s="206"/>
      <c r="CQ938" s="206"/>
      <c r="CR938" s="206"/>
      <c r="CS938" s="206"/>
      <c r="CT938" s="206"/>
      <c r="CU938" s="206"/>
      <c r="CV938" s="206"/>
      <c r="CW938" s="206"/>
      <c r="CX938" s="206"/>
      <c r="CY938" s="206"/>
      <c r="CZ938" s="206"/>
      <c r="DA938" s="206"/>
      <c r="DB938" s="206"/>
      <c r="DC938" s="206"/>
      <c r="DD938" s="206"/>
      <c r="DE938" s="206"/>
      <c r="DF938" s="206"/>
      <c r="DG938" s="206"/>
      <c r="DH938" s="206"/>
      <c r="DI938" s="206"/>
      <c r="DJ938" s="206"/>
      <c r="DK938" s="206"/>
      <c r="DL938" s="206"/>
      <c r="DM938" s="206"/>
      <c r="DN938" s="206"/>
      <c r="DO938" s="206"/>
      <c r="DP938" s="206"/>
      <c r="DQ938" s="206"/>
      <c r="DR938" s="206"/>
      <c r="DS938" s="206"/>
      <c r="DT938" s="206"/>
      <c r="DU938" s="206"/>
      <c r="DV938" s="206"/>
      <c r="DW938" s="206"/>
      <c r="DX938" s="206"/>
      <c r="DY938" s="206"/>
      <c r="DZ938" s="206"/>
      <c r="EA938" s="206"/>
      <c r="EB938" s="206"/>
      <c r="EC938" s="206"/>
      <c r="ED938" s="206"/>
      <c r="EE938" s="206"/>
      <c r="EF938" s="206"/>
      <c r="EG938" s="206"/>
      <c r="EH938" s="206"/>
      <c r="EI938" s="206"/>
      <c r="EJ938" s="206"/>
      <c r="EK938" s="206"/>
      <c r="EL938" s="206"/>
      <c r="EM938" s="206"/>
      <c r="EN938" s="206"/>
      <c r="EO938" s="206"/>
      <c r="EP938" s="206"/>
      <c r="EQ938" s="206"/>
      <c r="ER938" s="206"/>
      <c r="ES938" s="206"/>
      <c r="ET938" s="206"/>
      <c r="EU938" s="206"/>
      <c r="EV938" s="206"/>
      <c r="EW938" s="206"/>
      <c r="EX938" s="206"/>
      <c r="EY938" s="206"/>
      <c r="EZ938" s="206"/>
      <c r="FA938" s="206"/>
      <c r="FB938" s="206"/>
      <c r="FC938" s="206"/>
      <c r="FD938" s="206"/>
      <c r="FE938" s="206"/>
      <c r="FF938" s="206"/>
      <c r="FG938" s="206"/>
      <c r="FH938" s="206"/>
      <c r="FI938" s="206"/>
      <c r="FJ938" s="206"/>
      <c r="FK938" s="206"/>
      <c r="FL938" s="206"/>
      <c r="FM938" s="206"/>
      <c r="FN938" s="206"/>
      <c r="FO938" s="206"/>
      <c r="FP938" s="206"/>
      <c r="FQ938" s="206"/>
      <c r="FR938" s="206"/>
      <c r="FS938" s="206"/>
      <c r="FT938" s="206"/>
      <c r="FU938" s="206"/>
      <c r="FV938" s="206"/>
      <c r="FW938" s="206"/>
      <c r="FX938" s="206"/>
      <c r="FY938" s="206"/>
      <c r="FZ938" s="206"/>
      <c r="GA938" s="206"/>
      <c r="GB938" s="206"/>
      <c r="GC938" s="206"/>
      <c r="GD938" s="206"/>
      <c r="GE938" s="206"/>
      <c r="GF938" s="206"/>
      <c r="GG938" s="206"/>
      <c r="GH938" s="206"/>
      <c r="GI938" s="206"/>
      <c r="GJ938" s="206"/>
      <c r="GK938" s="206"/>
      <c r="GL938" s="206"/>
      <c r="GM938" s="206"/>
      <c r="GN938" s="206"/>
      <c r="GO938" s="206"/>
      <c r="GP938" s="206"/>
      <c r="GQ938" s="206"/>
      <c r="GR938" s="206"/>
      <c r="GS938" s="206"/>
      <c r="GT938" s="206"/>
      <c r="GU938" s="206"/>
      <c r="GV938" s="206"/>
      <c r="GW938" s="206"/>
      <c r="GX938" s="206"/>
      <c r="GY938" s="206"/>
      <c r="GZ938" s="206"/>
      <c r="HA938" s="206"/>
      <c r="HB938" s="206"/>
      <c r="HC938" s="206"/>
      <c r="HD938" s="206"/>
      <c r="HE938" s="206"/>
      <c r="HF938" s="206"/>
      <c r="HG938" s="206"/>
      <c r="HH938" s="206"/>
      <c r="HI938" s="206"/>
      <c r="HJ938" s="206"/>
      <c r="HK938" s="206"/>
      <c r="HL938" s="206"/>
      <c r="HM938" s="206"/>
      <c r="HN938" s="206"/>
      <c r="HO938" s="206"/>
      <c r="HP938" s="206"/>
      <c r="HQ938" s="206"/>
      <c r="HR938" s="206"/>
      <c r="HS938" s="206"/>
      <c r="HT938" s="206"/>
      <c r="HU938" s="206"/>
      <c r="HV938" s="206"/>
      <c r="HW938" s="206"/>
      <c r="HX938" s="206"/>
      <c r="HY938" s="206"/>
      <c r="HZ938" s="206"/>
      <c r="IA938" s="206"/>
      <c r="IB938" s="206"/>
      <c r="IC938" s="127"/>
      <c r="ID938" s="127"/>
      <c r="IE938" s="127"/>
      <c r="IF938" s="127"/>
      <c r="IG938" s="127"/>
      <c r="IH938" s="127"/>
    </row>
    <row r="939" spans="1:242" ht="12.75" customHeight="1" x14ac:dyDescent="0.2">
      <c r="A939" s="206"/>
      <c r="B939" s="206"/>
      <c r="C939" s="206"/>
      <c r="D939" s="206"/>
      <c r="E939" s="206"/>
      <c r="F939" s="198"/>
      <c r="G939" s="198"/>
      <c r="H939" s="198"/>
      <c r="I939" s="209"/>
      <c r="J939" s="209"/>
      <c r="K939" s="187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06"/>
      <c r="AM939" s="206"/>
      <c r="AN939" s="206"/>
      <c r="AO939" s="206"/>
      <c r="AP939" s="206"/>
      <c r="AQ939" s="206"/>
      <c r="AR939" s="206"/>
      <c r="AS939" s="206"/>
      <c r="AT939" s="206"/>
      <c r="AU939" s="206"/>
      <c r="AV939" s="206"/>
      <c r="AW939" s="206"/>
      <c r="AX939" s="206"/>
      <c r="AY939" s="206"/>
      <c r="AZ939" s="206"/>
      <c r="BA939" s="206"/>
      <c r="BB939" s="206"/>
      <c r="BC939" s="206"/>
      <c r="BD939" s="206"/>
      <c r="BE939" s="206"/>
      <c r="BF939" s="206"/>
      <c r="BG939" s="206"/>
      <c r="BH939" s="206"/>
      <c r="BI939" s="206"/>
      <c r="BJ939" s="206"/>
      <c r="BK939" s="206"/>
      <c r="BL939" s="206"/>
      <c r="BM939" s="206"/>
      <c r="BN939" s="206"/>
      <c r="BO939" s="206"/>
      <c r="BP939" s="206"/>
      <c r="BQ939" s="206"/>
      <c r="BR939" s="206"/>
      <c r="BS939" s="206"/>
      <c r="BT939" s="206"/>
      <c r="BU939" s="206"/>
      <c r="BV939" s="206"/>
      <c r="BW939" s="206"/>
      <c r="BX939" s="206"/>
      <c r="BY939" s="206"/>
      <c r="BZ939" s="206"/>
      <c r="CA939" s="206"/>
      <c r="CB939" s="206"/>
      <c r="CC939" s="206"/>
      <c r="CD939" s="206"/>
      <c r="CE939" s="206"/>
      <c r="CF939" s="206"/>
      <c r="CG939" s="206"/>
      <c r="CH939" s="206"/>
      <c r="CI939" s="206"/>
      <c r="CJ939" s="206"/>
      <c r="CK939" s="206"/>
      <c r="CL939" s="206"/>
      <c r="CM939" s="206"/>
      <c r="CN939" s="206"/>
      <c r="CO939" s="206"/>
      <c r="CP939" s="206"/>
      <c r="CQ939" s="206"/>
      <c r="CR939" s="206"/>
      <c r="CS939" s="206"/>
      <c r="CT939" s="206"/>
      <c r="CU939" s="206"/>
      <c r="CV939" s="206"/>
      <c r="CW939" s="206"/>
      <c r="CX939" s="206"/>
      <c r="CY939" s="206"/>
      <c r="CZ939" s="206"/>
      <c r="DA939" s="206"/>
      <c r="DB939" s="206"/>
      <c r="DC939" s="206"/>
      <c r="DD939" s="206"/>
      <c r="DE939" s="206"/>
      <c r="DF939" s="206"/>
      <c r="DG939" s="206"/>
      <c r="DH939" s="206"/>
      <c r="DI939" s="206"/>
      <c r="DJ939" s="206"/>
      <c r="DK939" s="206"/>
      <c r="DL939" s="206"/>
      <c r="DM939" s="206"/>
      <c r="DN939" s="206"/>
      <c r="DO939" s="206"/>
      <c r="DP939" s="206"/>
      <c r="DQ939" s="206"/>
      <c r="DR939" s="206"/>
      <c r="DS939" s="206"/>
      <c r="DT939" s="206"/>
      <c r="DU939" s="206"/>
      <c r="DV939" s="206"/>
      <c r="DW939" s="206"/>
      <c r="DX939" s="206"/>
      <c r="DY939" s="206"/>
      <c r="DZ939" s="206"/>
      <c r="EA939" s="206"/>
      <c r="EB939" s="206"/>
      <c r="EC939" s="206"/>
      <c r="ED939" s="206"/>
      <c r="EE939" s="206"/>
      <c r="EF939" s="206"/>
      <c r="EG939" s="206"/>
      <c r="EH939" s="206"/>
      <c r="EI939" s="206"/>
      <c r="EJ939" s="206"/>
      <c r="EK939" s="206"/>
      <c r="EL939" s="206"/>
      <c r="EM939" s="206"/>
      <c r="EN939" s="206"/>
      <c r="EO939" s="206"/>
      <c r="EP939" s="206"/>
      <c r="EQ939" s="206"/>
      <c r="ER939" s="206"/>
      <c r="ES939" s="206"/>
      <c r="ET939" s="206"/>
      <c r="EU939" s="206"/>
      <c r="EV939" s="206"/>
      <c r="EW939" s="206"/>
      <c r="EX939" s="206"/>
      <c r="EY939" s="206"/>
      <c r="EZ939" s="206"/>
      <c r="FA939" s="206"/>
      <c r="FB939" s="206"/>
      <c r="FC939" s="206"/>
      <c r="FD939" s="206"/>
      <c r="FE939" s="206"/>
      <c r="FF939" s="206"/>
      <c r="FG939" s="206"/>
      <c r="FH939" s="206"/>
      <c r="FI939" s="206"/>
      <c r="FJ939" s="206"/>
      <c r="FK939" s="206"/>
      <c r="FL939" s="206"/>
      <c r="FM939" s="206"/>
      <c r="FN939" s="206"/>
      <c r="FO939" s="206"/>
      <c r="FP939" s="206"/>
      <c r="FQ939" s="206"/>
      <c r="FR939" s="206"/>
      <c r="FS939" s="206"/>
      <c r="FT939" s="206"/>
      <c r="FU939" s="206"/>
      <c r="FV939" s="206"/>
      <c r="FW939" s="206"/>
      <c r="FX939" s="206"/>
      <c r="FY939" s="206"/>
      <c r="FZ939" s="206"/>
      <c r="GA939" s="206"/>
      <c r="GB939" s="206"/>
      <c r="GC939" s="206"/>
      <c r="GD939" s="206"/>
      <c r="GE939" s="206"/>
      <c r="GF939" s="206"/>
      <c r="GG939" s="206"/>
      <c r="GH939" s="206"/>
      <c r="GI939" s="206"/>
      <c r="GJ939" s="206"/>
      <c r="GK939" s="206"/>
      <c r="GL939" s="206"/>
      <c r="GM939" s="206"/>
      <c r="GN939" s="206"/>
      <c r="GO939" s="206"/>
      <c r="GP939" s="206"/>
      <c r="GQ939" s="206"/>
      <c r="GR939" s="206"/>
      <c r="GS939" s="206"/>
      <c r="GT939" s="206"/>
      <c r="GU939" s="206"/>
      <c r="GV939" s="206"/>
      <c r="GW939" s="206"/>
      <c r="GX939" s="206"/>
      <c r="GY939" s="206"/>
      <c r="GZ939" s="206"/>
      <c r="HA939" s="206"/>
      <c r="HB939" s="206"/>
      <c r="HC939" s="206"/>
      <c r="HD939" s="206"/>
      <c r="HE939" s="206"/>
      <c r="HF939" s="206"/>
      <c r="HG939" s="206"/>
      <c r="HH939" s="206"/>
      <c r="HI939" s="206"/>
      <c r="HJ939" s="206"/>
      <c r="HK939" s="206"/>
      <c r="HL939" s="206"/>
      <c r="HM939" s="206"/>
      <c r="HN939" s="206"/>
      <c r="HO939" s="206"/>
      <c r="HP939" s="206"/>
      <c r="HQ939" s="206"/>
      <c r="HR939" s="206"/>
      <c r="HS939" s="206"/>
      <c r="HT939" s="206"/>
      <c r="HU939" s="206"/>
      <c r="HV939" s="206"/>
      <c r="HW939" s="206"/>
      <c r="HX939" s="206"/>
      <c r="HY939" s="206"/>
      <c r="HZ939" s="206"/>
      <c r="IA939" s="206"/>
      <c r="IB939" s="206"/>
      <c r="IC939" s="127"/>
      <c r="ID939" s="127"/>
      <c r="IE939" s="127"/>
      <c r="IF939" s="127"/>
      <c r="IG939" s="127"/>
      <c r="IH939" s="127"/>
    </row>
    <row r="940" spans="1:242" ht="12.75" customHeight="1" x14ac:dyDescent="0.2">
      <c r="A940" s="206"/>
      <c r="B940" s="206"/>
      <c r="C940" s="206"/>
      <c r="D940" s="206"/>
      <c r="E940" s="206"/>
      <c r="F940" s="198"/>
      <c r="G940" s="198"/>
      <c r="H940" s="198"/>
      <c r="I940" s="209"/>
      <c r="J940" s="209"/>
      <c r="K940" s="187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06"/>
      <c r="Y940" s="206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06"/>
      <c r="AM940" s="206"/>
      <c r="AN940" s="206"/>
      <c r="AO940" s="206"/>
      <c r="AP940" s="206"/>
      <c r="AQ940" s="206"/>
      <c r="AR940" s="206"/>
      <c r="AS940" s="206"/>
      <c r="AT940" s="206"/>
      <c r="AU940" s="206"/>
      <c r="AV940" s="206"/>
      <c r="AW940" s="206"/>
      <c r="AX940" s="206"/>
      <c r="AY940" s="206"/>
      <c r="AZ940" s="206"/>
      <c r="BA940" s="206"/>
      <c r="BB940" s="206"/>
      <c r="BC940" s="206"/>
      <c r="BD940" s="206"/>
      <c r="BE940" s="206"/>
      <c r="BF940" s="206"/>
      <c r="BG940" s="206"/>
      <c r="BH940" s="206"/>
      <c r="BI940" s="206"/>
      <c r="BJ940" s="206"/>
      <c r="BK940" s="206"/>
      <c r="BL940" s="206"/>
      <c r="BM940" s="206"/>
      <c r="BN940" s="206"/>
      <c r="BO940" s="206"/>
      <c r="BP940" s="206"/>
      <c r="BQ940" s="206"/>
      <c r="BR940" s="206"/>
      <c r="BS940" s="206"/>
      <c r="BT940" s="206"/>
      <c r="BU940" s="206"/>
      <c r="BV940" s="206"/>
      <c r="BW940" s="206"/>
      <c r="BX940" s="206"/>
      <c r="BY940" s="206"/>
      <c r="BZ940" s="206"/>
      <c r="CA940" s="206"/>
      <c r="CB940" s="206"/>
      <c r="CC940" s="206"/>
      <c r="CD940" s="206"/>
      <c r="CE940" s="206"/>
      <c r="CF940" s="206"/>
      <c r="CG940" s="206"/>
      <c r="CH940" s="206"/>
      <c r="CI940" s="206"/>
      <c r="CJ940" s="206"/>
      <c r="CK940" s="206"/>
      <c r="CL940" s="206"/>
      <c r="CM940" s="206"/>
      <c r="CN940" s="206"/>
      <c r="CO940" s="206"/>
      <c r="CP940" s="206"/>
      <c r="CQ940" s="206"/>
      <c r="CR940" s="206"/>
      <c r="CS940" s="206"/>
      <c r="CT940" s="206"/>
      <c r="CU940" s="206"/>
      <c r="CV940" s="206"/>
      <c r="CW940" s="206"/>
      <c r="CX940" s="206"/>
      <c r="CY940" s="206"/>
      <c r="CZ940" s="206"/>
      <c r="DA940" s="206"/>
      <c r="DB940" s="206"/>
      <c r="DC940" s="206"/>
      <c r="DD940" s="206"/>
      <c r="DE940" s="206"/>
      <c r="DF940" s="206"/>
      <c r="DG940" s="206"/>
      <c r="DH940" s="206"/>
      <c r="DI940" s="206"/>
      <c r="DJ940" s="206"/>
      <c r="DK940" s="206"/>
      <c r="DL940" s="206"/>
      <c r="DM940" s="206"/>
      <c r="DN940" s="206"/>
      <c r="DO940" s="206"/>
      <c r="DP940" s="206"/>
      <c r="DQ940" s="206"/>
      <c r="DR940" s="206"/>
      <c r="DS940" s="206"/>
      <c r="DT940" s="206"/>
      <c r="DU940" s="206"/>
      <c r="DV940" s="206"/>
      <c r="DW940" s="206"/>
      <c r="DX940" s="206"/>
      <c r="DY940" s="206"/>
      <c r="DZ940" s="206"/>
      <c r="EA940" s="206"/>
      <c r="EB940" s="206"/>
      <c r="EC940" s="206"/>
      <c r="ED940" s="206"/>
      <c r="EE940" s="206"/>
      <c r="EF940" s="206"/>
      <c r="EG940" s="206"/>
      <c r="EH940" s="206"/>
      <c r="EI940" s="206"/>
      <c r="EJ940" s="206"/>
      <c r="EK940" s="206"/>
      <c r="EL940" s="206"/>
      <c r="EM940" s="206"/>
      <c r="EN940" s="206"/>
      <c r="EO940" s="206"/>
      <c r="EP940" s="206"/>
      <c r="EQ940" s="206"/>
      <c r="ER940" s="206"/>
      <c r="ES940" s="206"/>
      <c r="ET940" s="206"/>
      <c r="EU940" s="206"/>
      <c r="EV940" s="206"/>
      <c r="EW940" s="206"/>
      <c r="EX940" s="206"/>
      <c r="EY940" s="206"/>
      <c r="EZ940" s="206"/>
      <c r="FA940" s="206"/>
      <c r="FB940" s="206"/>
      <c r="FC940" s="206"/>
      <c r="FD940" s="206"/>
      <c r="FE940" s="206"/>
      <c r="FF940" s="206"/>
      <c r="FG940" s="206"/>
      <c r="FH940" s="206"/>
      <c r="FI940" s="206"/>
      <c r="FJ940" s="206"/>
      <c r="FK940" s="206"/>
      <c r="FL940" s="206"/>
      <c r="FM940" s="206"/>
      <c r="FN940" s="206"/>
      <c r="FO940" s="206"/>
      <c r="FP940" s="206"/>
      <c r="FQ940" s="206"/>
      <c r="FR940" s="206"/>
      <c r="FS940" s="206"/>
      <c r="FT940" s="206"/>
      <c r="FU940" s="206"/>
      <c r="FV940" s="206"/>
      <c r="FW940" s="206"/>
      <c r="FX940" s="206"/>
      <c r="FY940" s="206"/>
      <c r="FZ940" s="206"/>
      <c r="GA940" s="206"/>
      <c r="GB940" s="206"/>
      <c r="GC940" s="206"/>
      <c r="GD940" s="206"/>
      <c r="GE940" s="206"/>
      <c r="GF940" s="206"/>
      <c r="GG940" s="206"/>
      <c r="GH940" s="206"/>
      <c r="GI940" s="206"/>
      <c r="GJ940" s="206"/>
      <c r="GK940" s="206"/>
      <c r="GL940" s="206"/>
      <c r="GM940" s="206"/>
      <c r="GN940" s="206"/>
      <c r="GO940" s="206"/>
      <c r="GP940" s="206"/>
      <c r="GQ940" s="206"/>
      <c r="GR940" s="206"/>
      <c r="GS940" s="206"/>
      <c r="GT940" s="206"/>
      <c r="GU940" s="206"/>
      <c r="GV940" s="206"/>
      <c r="GW940" s="206"/>
      <c r="GX940" s="206"/>
      <c r="GY940" s="206"/>
      <c r="GZ940" s="206"/>
      <c r="HA940" s="206"/>
      <c r="HB940" s="206"/>
      <c r="HC940" s="206"/>
      <c r="HD940" s="206"/>
      <c r="HE940" s="206"/>
      <c r="HF940" s="206"/>
      <c r="HG940" s="206"/>
      <c r="HH940" s="206"/>
      <c r="HI940" s="206"/>
      <c r="HJ940" s="206"/>
      <c r="HK940" s="206"/>
      <c r="HL940" s="206"/>
      <c r="HM940" s="206"/>
      <c r="HN940" s="206"/>
      <c r="HO940" s="206"/>
      <c r="HP940" s="206"/>
      <c r="HQ940" s="206"/>
      <c r="HR940" s="206"/>
      <c r="HS940" s="206"/>
      <c r="HT940" s="206"/>
      <c r="HU940" s="206"/>
      <c r="HV940" s="206"/>
      <c r="HW940" s="206"/>
      <c r="HX940" s="206"/>
      <c r="HY940" s="206"/>
      <c r="HZ940" s="206"/>
      <c r="IA940" s="206"/>
      <c r="IB940" s="206"/>
      <c r="IC940" s="127"/>
      <c r="ID940" s="127"/>
      <c r="IE940" s="127"/>
      <c r="IF940" s="127"/>
      <c r="IG940" s="127"/>
      <c r="IH940" s="127"/>
    </row>
    <row r="941" spans="1:242" ht="12.75" customHeight="1" x14ac:dyDescent="0.2">
      <c r="A941" s="206"/>
      <c r="B941" s="206"/>
      <c r="C941" s="206"/>
      <c r="D941" s="206"/>
      <c r="E941" s="206"/>
      <c r="F941" s="198"/>
      <c r="G941" s="198"/>
      <c r="H941" s="198"/>
      <c r="I941" s="209"/>
      <c r="J941" s="209"/>
      <c r="K941" s="187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06"/>
      <c r="Y941" s="206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AO941" s="206"/>
      <c r="AP941" s="206"/>
      <c r="AQ941" s="206"/>
      <c r="AR941" s="206"/>
      <c r="AS941" s="206"/>
      <c r="AT941" s="206"/>
      <c r="AU941" s="206"/>
      <c r="AV941" s="206"/>
      <c r="AW941" s="206"/>
      <c r="AX941" s="206"/>
      <c r="AY941" s="206"/>
      <c r="AZ941" s="206"/>
      <c r="BA941" s="206"/>
      <c r="BB941" s="206"/>
      <c r="BC941" s="206"/>
      <c r="BD941" s="206"/>
      <c r="BE941" s="206"/>
      <c r="BF941" s="206"/>
      <c r="BG941" s="206"/>
      <c r="BH941" s="206"/>
      <c r="BI941" s="206"/>
      <c r="BJ941" s="206"/>
      <c r="BK941" s="206"/>
      <c r="BL941" s="206"/>
      <c r="BM941" s="206"/>
      <c r="BN941" s="206"/>
      <c r="BO941" s="206"/>
      <c r="BP941" s="206"/>
      <c r="BQ941" s="206"/>
      <c r="BR941" s="206"/>
      <c r="BS941" s="206"/>
      <c r="BT941" s="206"/>
      <c r="BU941" s="206"/>
      <c r="BV941" s="206"/>
      <c r="BW941" s="206"/>
      <c r="BX941" s="206"/>
      <c r="BY941" s="206"/>
      <c r="BZ941" s="206"/>
      <c r="CA941" s="206"/>
      <c r="CB941" s="206"/>
      <c r="CC941" s="206"/>
      <c r="CD941" s="206"/>
      <c r="CE941" s="206"/>
      <c r="CF941" s="206"/>
      <c r="CG941" s="206"/>
      <c r="CH941" s="206"/>
      <c r="CI941" s="206"/>
      <c r="CJ941" s="206"/>
      <c r="CK941" s="206"/>
      <c r="CL941" s="206"/>
      <c r="CM941" s="206"/>
      <c r="CN941" s="206"/>
      <c r="CO941" s="206"/>
      <c r="CP941" s="206"/>
      <c r="CQ941" s="206"/>
      <c r="CR941" s="206"/>
      <c r="CS941" s="206"/>
      <c r="CT941" s="206"/>
      <c r="CU941" s="206"/>
      <c r="CV941" s="206"/>
      <c r="CW941" s="206"/>
      <c r="CX941" s="206"/>
      <c r="CY941" s="206"/>
      <c r="CZ941" s="206"/>
      <c r="DA941" s="206"/>
      <c r="DB941" s="206"/>
      <c r="DC941" s="206"/>
      <c r="DD941" s="206"/>
      <c r="DE941" s="206"/>
      <c r="DF941" s="206"/>
      <c r="DG941" s="206"/>
      <c r="DH941" s="206"/>
      <c r="DI941" s="206"/>
      <c r="DJ941" s="206"/>
      <c r="DK941" s="206"/>
      <c r="DL941" s="206"/>
      <c r="DM941" s="206"/>
      <c r="DN941" s="206"/>
      <c r="DO941" s="206"/>
      <c r="DP941" s="206"/>
      <c r="DQ941" s="206"/>
      <c r="DR941" s="206"/>
      <c r="DS941" s="206"/>
      <c r="DT941" s="206"/>
      <c r="DU941" s="206"/>
      <c r="DV941" s="206"/>
      <c r="DW941" s="206"/>
      <c r="DX941" s="206"/>
      <c r="DY941" s="206"/>
      <c r="DZ941" s="206"/>
      <c r="EA941" s="206"/>
      <c r="EB941" s="206"/>
      <c r="EC941" s="206"/>
      <c r="ED941" s="206"/>
      <c r="EE941" s="206"/>
      <c r="EF941" s="206"/>
      <c r="EG941" s="206"/>
      <c r="EH941" s="206"/>
      <c r="EI941" s="206"/>
      <c r="EJ941" s="206"/>
      <c r="EK941" s="206"/>
      <c r="EL941" s="206"/>
      <c r="EM941" s="206"/>
      <c r="EN941" s="206"/>
      <c r="EO941" s="206"/>
      <c r="EP941" s="206"/>
      <c r="EQ941" s="206"/>
      <c r="ER941" s="206"/>
      <c r="ES941" s="206"/>
      <c r="ET941" s="206"/>
      <c r="EU941" s="206"/>
      <c r="EV941" s="206"/>
      <c r="EW941" s="206"/>
      <c r="EX941" s="206"/>
      <c r="EY941" s="206"/>
      <c r="EZ941" s="206"/>
      <c r="FA941" s="206"/>
      <c r="FB941" s="206"/>
      <c r="FC941" s="206"/>
      <c r="FD941" s="206"/>
      <c r="FE941" s="206"/>
      <c r="FF941" s="206"/>
      <c r="FG941" s="206"/>
      <c r="FH941" s="206"/>
      <c r="FI941" s="206"/>
      <c r="FJ941" s="206"/>
      <c r="FK941" s="206"/>
      <c r="FL941" s="206"/>
      <c r="FM941" s="206"/>
      <c r="FN941" s="206"/>
      <c r="FO941" s="206"/>
      <c r="FP941" s="206"/>
      <c r="FQ941" s="206"/>
      <c r="FR941" s="206"/>
      <c r="FS941" s="206"/>
      <c r="FT941" s="206"/>
      <c r="FU941" s="206"/>
      <c r="FV941" s="206"/>
      <c r="FW941" s="206"/>
      <c r="FX941" s="206"/>
      <c r="FY941" s="206"/>
      <c r="FZ941" s="206"/>
      <c r="GA941" s="206"/>
      <c r="GB941" s="206"/>
      <c r="GC941" s="206"/>
      <c r="GD941" s="206"/>
      <c r="GE941" s="206"/>
      <c r="GF941" s="206"/>
      <c r="GG941" s="206"/>
      <c r="GH941" s="206"/>
      <c r="GI941" s="206"/>
      <c r="GJ941" s="206"/>
      <c r="GK941" s="206"/>
      <c r="GL941" s="206"/>
      <c r="GM941" s="206"/>
      <c r="GN941" s="206"/>
      <c r="GO941" s="206"/>
      <c r="GP941" s="206"/>
      <c r="GQ941" s="206"/>
      <c r="GR941" s="206"/>
      <c r="GS941" s="206"/>
      <c r="GT941" s="206"/>
      <c r="GU941" s="206"/>
      <c r="GV941" s="206"/>
      <c r="GW941" s="206"/>
      <c r="GX941" s="206"/>
      <c r="GY941" s="206"/>
      <c r="GZ941" s="206"/>
      <c r="HA941" s="206"/>
      <c r="HB941" s="206"/>
      <c r="HC941" s="206"/>
      <c r="HD941" s="206"/>
      <c r="HE941" s="206"/>
      <c r="HF941" s="206"/>
      <c r="HG941" s="206"/>
      <c r="HH941" s="206"/>
      <c r="HI941" s="206"/>
      <c r="HJ941" s="206"/>
      <c r="HK941" s="206"/>
      <c r="HL941" s="206"/>
      <c r="HM941" s="206"/>
      <c r="HN941" s="206"/>
      <c r="HO941" s="206"/>
      <c r="HP941" s="206"/>
      <c r="HQ941" s="206"/>
      <c r="HR941" s="206"/>
      <c r="HS941" s="206"/>
      <c r="HT941" s="206"/>
      <c r="HU941" s="206"/>
      <c r="HV941" s="206"/>
      <c r="HW941" s="206"/>
      <c r="HX941" s="206"/>
      <c r="HY941" s="206"/>
      <c r="HZ941" s="206"/>
      <c r="IA941" s="206"/>
      <c r="IB941" s="206"/>
      <c r="IC941" s="127"/>
      <c r="ID941" s="127"/>
      <c r="IE941" s="127"/>
      <c r="IF941" s="127"/>
      <c r="IG941" s="127"/>
      <c r="IH941" s="127"/>
    </row>
    <row r="942" spans="1:242" ht="12.75" customHeight="1" x14ac:dyDescent="0.2">
      <c r="A942" s="206"/>
      <c r="B942" s="206"/>
      <c r="C942" s="206"/>
      <c r="D942" s="206"/>
      <c r="E942" s="206"/>
      <c r="F942" s="198"/>
      <c r="G942" s="198"/>
      <c r="H942" s="198"/>
      <c r="I942" s="209"/>
      <c r="J942" s="209"/>
      <c r="K942" s="187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06"/>
      <c r="Y942" s="206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AO942" s="206"/>
      <c r="AP942" s="206"/>
      <c r="AQ942" s="206"/>
      <c r="AR942" s="206"/>
      <c r="AS942" s="206"/>
      <c r="AT942" s="206"/>
      <c r="AU942" s="206"/>
      <c r="AV942" s="206"/>
      <c r="AW942" s="206"/>
      <c r="AX942" s="206"/>
      <c r="AY942" s="206"/>
      <c r="AZ942" s="206"/>
      <c r="BA942" s="206"/>
      <c r="BB942" s="206"/>
      <c r="BC942" s="206"/>
      <c r="BD942" s="206"/>
      <c r="BE942" s="206"/>
      <c r="BF942" s="206"/>
      <c r="BG942" s="206"/>
      <c r="BH942" s="206"/>
      <c r="BI942" s="206"/>
      <c r="BJ942" s="206"/>
      <c r="BK942" s="206"/>
      <c r="BL942" s="206"/>
      <c r="BM942" s="206"/>
      <c r="BN942" s="206"/>
      <c r="BO942" s="206"/>
      <c r="BP942" s="206"/>
      <c r="BQ942" s="206"/>
      <c r="BR942" s="206"/>
      <c r="BS942" s="206"/>
      <c r="BT942" s="206"/>
      <c r="BU942" s="206"/>
      <c r="BV942" s="206"/>
      <c r="BW942" s="206"/>
      <c r="BX942" s="206"/>
      <c r="BY942" s="206"/>
      <c r="BZ942" s="206"/>
      <c r="CA942" s="206"/>
      <c r="CB942" s="206"/>
      <c r="CC942" s="206"/>
      <c r="CD942" s="206"/>
      <c r="CE942" s="206"/>
      <c r="CF942" s="206"/>
      <c r="CG942" s="206"/>
      <c r="CH942" s="206"/>
      <c r="CI942" s="206"/>
      <c r="CJ942" s="206"/>
      <c r="CK942" s="206"/>
      <c r="CL942" s="206"/>
      <c r="CM942" s="206"/>
      <c r="CN942" s="206"/>
      <c r="CO942" s="206"/>
      <c r="CP942" s="206"/>
      <c r="CQ942" s="206"/>
      <c r="CR942" s="206"/>
      <c r="CS942" s="206"/>
      <c r="CT942" s="206"/>
      <c r="CU942" s="206"/>
      <c r="CV942" s="206"/>
      <c r="CW942" s="206"/>
      <c r="CX942" s="206"/>
      <c r="CY942" s="206"/>
      <c r="CZ942" s="206"/>
      <c r="DA942" s="206"/>
      <c r="DB942" s="206"/>
      <c r="DC942" s="206"/>
      <c r="DD942" s="206"/>
      <c r="DE942" s="206"/>
      <c r="DF942" s="206"/>
      <c r="DG942" s="206"/>
      <c r="DH942" s="206"/>
      <c r="DI942" s="206"/>
      <c r="DJ942" s="206"/>
      <c r="DK942" s="206"/>
      <c r="DL942" s="206"/>
      <c r="DM942" s="206"/>
      <c r="DN942" s="206"/>
      <c r="DO942" s="206"/>
      <c r="DP942" s="206"/>
      <c r="DQ942" s="206"/>
      <c r="DR942" s="206"/>
      <c r="DS942" s="206"/>
      <c r="DT942" s="206"/>
      <c r="DU942" s="206"/>
      <c r="DV942" s="206"/>
      <c r="DW942" s="206"/>
      <c r="DX942" s="206"/>
      <c r="DY942" s="206"/>
      <c r="DZ942" s="206"/>
      <c r="EA942" s="206"/>
      <c r="EB942" s="206"/>
      <c r="EC942" s="206"/>
      <c r="ED942" s="206"/>
      <c r="EE942" s="206"/>
      <c r="EF942" s="206"/>
      <c r="EG942" s="206"/>
      <c r="EH942" s="206"/>
      <c r="EI942" s="206"/>
      <c r="EJ942" s="206"/>
      <c r="EK942" s="206"/>
      <c r="EL942" s="206"/>
      <c r="EM942" s="206"/>
      <c r="EN942" s="206"/>
      <c r="EO942" s="206"/>
      <c r="EP942" s="206"/>
      <c r="EQ942" s="206"/>
      <c r="ER942" s="206"/>
      <c r="ES942" s="206"/>
      <c r="ET942" s="206"/>
      <c r="EU942" s="206"/>
      <c r="EV942" s="206"/>
      <c r="EW942" s="206"/>
      <c r="EX942" s="206"/>
      <c r="EY942" s="206"/>
      <c r="EZ942" s="206"/>
      <c r="FA942" s="206"/>
      <c r="FB942" s="206"/>
      <c r="FC942" s="206"/>
      <c r="FD942" s="206"/>
      <c r="FE942" s="206"/>
      <c r="FF942" s="206"/>
      <c r="FG942" s="206"/>
      <c r="FH942" s="206"/>
      <c r="FI942" s="206"/>
      <c r="FJ942" s="206"/>
      <c r="FK942" s="206"/>
      <c r="FL942" s="206"/>
      <c r="FM942" s="206"/>
      <c r="FN942" s="206"/>
      <c r="FO942" s="206"/>
      <c r="FP942" s="206"/>
      <c r="FQ942" s="206"/>
      <c r="FR942" s="206"/>
      <c r="FS942" s="206"/>
      <c r="FT942" s="206"/>
      <c r="FU942" s="206"/>
      <c r="FV942" s="206"/>
      <c r="FW942" s="206"/>
      <c r="FX942" s="206"/>
      <c r="FY942" s="206"/>
      <c r="FZ942" s="206"/>
      <c r="GA942" s="206"/>
      <c r="GB942" s="206"/>
      <c r="GC942" s="206"/>
      <c r="GD942" s="206"/>
      <c r="GE942" s="206"/>
      <c r="GF942" s="206"/>
      <c r="GG942" s="206"/>
      <c r="GH942" s="206"/>
      <c r="GI942" s="206"/>
      <c r="GJ942" s="206"/>
      <c r="GK942" s="206"/>
      <c r="GL942" s="206"/>
      <c r="GM942" s="206"/>
      <c r="GN942" s="206"/>
      <c r="GO942" s="206"/>
      <c r="GP942" s="206"/>
      <c r="GQ942" s="206"/>
      <c r="GR942" s="206"/>
      <c r="GS942" s="206"/>
      <c r="GT942" s="206"/>
      <c r="GU942" s="206"/>
      <c r="GV942" s="206"/>
      <c r="GW942" s="206"/>
      <c r="GX942" s="206"/>
      <c r="GY942" s="206"/>
      <c r="GZ942" s="206"/>
      <c r="HA942" s="206"/>
      <c r="HB942" s="206"/>
      <c r="HC942" s="206"/>
      <c r="HD942" s="206"/>
      <c r="HE942" s="206"/>
      <c r="HF942" s="206"/>
      <c r="HG942" s="206"/>
      <c r="HH942" s="206"/>
      <c r="HI942" s="206"/>
      <c r="HJ942" s="206"/>
      <c r="HK942" s="206"/>
      <c r="HL942" s="206"/>
      <c r="HM942" s="206"/>
      <c r="HN942" s="206"/>
      <c r="HO942" s="206"/>
      <c r="HP942" s="206"/>
      <c r="HQ942" s="206"/>
      <c r="HR942" s="206"/>
      <c r="HS942" s="206"/>
      <c r="HT942" s="206"/>
      <c r="HU942" s="206"/>
      <c r="HV942" s="206"/>
      <c r="HW942" s="206"/>
      <c r="HX942" s="206"/>
      <c r="HY942" s="206"/>
      <c r="HZ942" s="206"/>
      <c r="IA942" s="206"/>
      <c r="IB942" s="206"/>
      <c r="IC942" s="127"/>
      <c r="ID942" s="127"/>
      <c r="IE942" s="127"/>
      <c r="IF942" s="127"/>
      <c r="IG942" s="127"/>
      <c r="IH942" s="127"/>
    </row>
    <row r="943" spans="1:242" ht="12.75" customHeight="1" x14ac:dyDescent="0.2">
      <c r="A943" s="206"/>
      <c r="B943" s="206"/>
      <c r="C943" s="206"/>
      <c r="D943" s="206"/>
      <c r="E943" s="206"/>
      <c r="F943" s="198"/>
      <c r="G943" s="198"/>
      <c r="H943" s="198"/>
      <c r="I943" s="209"/>
      <c r="J943" s="209"/>
      <c r="K943" s="187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  <c r="BI943" s="206"/>
      <c r="BJ943" s="206"/>
      <c r="BK943" s="206"/>
      <c r="BL943" s="206"/>
      <c r="BM943" s="206"/>
      <c r="BN943" s="206"/>
      <c r="BO943" s="206"/>
      <c r="BP943" s="206"/>
      <c r="BQ943" s="206"/>
      <c r="BR943" s="206"/>
      <c r="BS943" s="206"/>
      <c r="BT943" s="206"/>
      <c r="BU943" s="206"/>
      <c r="BV943" s="206"/>
      <c r="BW943" s="206"/>
      <c r="BX943" s="206"/>
      <c r="BY943" s="206"/>
      <c r="BZ943" s="206"/>
      <c r="CA943" s="206"/>
      <c r="CB943" s="206"/>
      <c r="CC943" s="206"/>
      <c r="CD943" s="206"/>
      <c r="CE943" s="206"/>
      <c r="CF943" s="206"/>
      <c r="CG943" s="206"/>
      <c r="CH943" s="206"/>
      <c r="CI943" s="206"/>
      <c r="CJ943" s="206"/>
      <c r="CK943" s="206"/>
      <c r="CL943" s="206"/>
      <c r="CM943" s="206"/>
      <c r="CN943" s="206"/>
      <c r="CO943" s="206"/>
      <c r="CP943" s="206"/>
      <c r="CQ943" s="206"/>
      <c r="CR943" s="206"/>
      <c r="CS943" s="206"/>
      <c r="CT943" s="206"/>
      <c r="CU943" s="206"/>
      <c r="CV943" s="206"/>
      <c r="CW943" s="206"/>
      <c r="CX943" s="206"/>
      <c r="CY943" s="206"/>
      <c r="CZ943" s="206"/>
      <c r="DA943" s="206"/>
      <c r="DB943" s="206"/>
      <c r="DC943" s="206"/>
      <c r="DD943" s="206"/>
      <c r="DE943" s="206"/>
      <c r="DF943" s="206"/>
      <c r="DG943" s="206"/>
      <c r="DH943" s="206"/>
      <c r="DI943" s="206"/>
      <c r="DJ943" s="206"/>
      <c r="DK943" s="206"/>
      <c r="DL943" s="206"/>
      <c r="DM943" s="206"/>
      <c r="DN943" s="206"/>
      <c r="DO943" s="206"/>
      <c r="DP943" s="206"/>
      <c r="DQ943" s="206"/>
      <c r="DR943" s="206"/>
      <c r="DS943" s="206"/>
      <c r="DT943" s="206"/>
      <c r="DU943" s="206"/>
      <c r="DV943" s="206"/>
      <c r="DW943" s="206"/>
      <c r="DX943" s="206"/>
      <c r="DY943" s="206"/>
      <c r="DZ943" s="206"/>
      <c r="EA943" s="206"/>
      <c r="EB943" s="206"/>
      <c r="EC943" s="206"/>
      <c r="ED943" s="206"/>
      <c r="EE943" s="206"/>
      <c r="EF943" s="206"/>
      <c r="EG943" s="206"/>
      <c r="EH943" s="206"/>
      <c r="EI943" s="206"/>
      <c r="EJ943" s="206"/>
      <c r="EK943" s="206"/>
      <c r="EL943" s="206"/>
      <c r="EM943" s="206"/>
      <c r="EN943" s="206"/>
      <c r="EO943" s="206"/>
      <c r="EP943" s="206"/>
      <c r="EQ943" s="206"/>
      <c r="ER943" s="206"/>
      <c r="ES943" s="206"/>
      <c r="ET943" s="206"/>
      <c r="EU943" s="206"/>
      <c r="EV943" s="206"/>
      <c r="EW943" s="206"/>
      <c r="EX943" s="206"/>
      <c r="EY943" s="206"/>
      <c r="EZ943" s="206"/>
      <c r="FA943" s="206"/>
      <c r="FB943" s="206"/>
      <c r="FC943" s="206"/>
      <c r="FD943" s="206"/>
      <c r="FE943" s="206"/>
      <c r="FF943" s="206"/>
      <c r="FG943" s="206"/>
      <c r="FH943" s="206"/>
      <c r="FI943" s="206"/>
      <c r="FJ943" s="206"/>
      <c r="FK943" s="206"/>
      <c r="FL943" s="206"/>
      <c r="FM943" s="206"/>
      <c r="FN943" s="206"/>
      <c r="FO943" s="206"/>
      <c r="FP943" s="206"/>
      <c r="FQ943" s="206"/>
      <c r="FR943" s="206"/>
      <c r="FS943" s="206"/>
      <c r="FT943" s="206"/>
      <c r="FU943" s="206"/>
      <c r="FV943" s="206"/>
      <c r="FW943" s="206"/>
      <c r="FX943" s="206"/>
      <c r="FY943" s="206"/>
      <c r="FZ943" s="206"/>
      <c r="GA943" s="206"/>
      <c r="GB943" s="206"/>
      <c r="GC943" s="206"/>
      <c r="GD943" s="206"/>
      <c r="GE943" s="206"/>
      <c r="GF943" s="206"/>
      <c r="GG943" s="206"/>
      <c r="GH943" s="206"/>
      <c r="GI943" s="206"/>
      <c r="GJ943" s="206"/>
      <c r="GK943" s="206"/>
      <c r="GL943" s="206"/>
      <c r="GM943" s="206"/>
      <c r="GN943" s="206"/>
      <c r="GO943" s="206"/>
      <c r="GP943" s="206"/>
      <c r="GQ943" s="206"/>
      <c r="GR943" s="206"/>
      <c r="GS943" s="206"/>
      <c r="GT943" s="206"/>
      <c r="GU943" s="206"/>
      <c r="GV943" s="206"/>
      <c r="GW943" s="206"/>
      <c r="GX943" s="206"/>
      <c r="GY943" s="206"/>
      <c r="GZ943" s="206"/>
      <c r="HA943" s="206"/>
      <c r="HB943" s="206"/>
      <c r="HC943" s="206"/>
      <c r="HD943" s="206"/>
      <c r="HE943" s="206"/>
      <c r="HF943" s="206"/>
      <c r="HG943" s="206"/>
      <c r="HH943" s="206"/>
      <c r="HI943" s="206"/>
      <c r="HJ943" s="206"/>
      <c r="HK943" s="206"/>
      <c r="HL943" s="206"/>
      <c r="HM943" s="206"/>
      <c r="HN943" s="206"/>
      <c r="HO943" s="206"/>
      <c r="HP943" s="206"/>
      <c r="HQ943" s="206"/>
      <c r="HR943" s="206"/>
      <c r="HS943" s="206"/>
      <c r="HT943" s="206"/>
      <c r="HU943" s="206"/>
      <c r="HV943" s="206"/>
      <c r="HW943" s="206"/>
      <c r="HX943" s="206"/>
      <c r="HY943" s="206"/>
      <c r="HZ943" s="206"/>
      <c r="IA943" s="206"/>
      <c r="IB943" s="206"/>
      <c r="IC943" s="127"/>
      <c r="ID943" s="127"/>
      <c r="IE943" s="127"/>
      <c r="IF943" s="127"/>
      <c r="IG943" s="127"/>
      <c r="IH943" s="127"/>
    </row>
    <row r="944" spans="1:242" ht="12.75" customHeight="1" x14ac:dyDescent="0.2">
      <c r="A944" s="206"/>
      <c r="B944" s="206"/>
      <c r="C944" s="206"/>
      <c r="D944" s="206"/>
      <c r="E944" s="206"/>
      <c r="F944" s="198"/>
      <c r="G944" s="198"/>
      <c r="H944" s="198"/>
      <c r="I944" s="209"/>
      <c r="J944" s="209"/>
      <c r="K944" s="187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06"/>
      <c r="Y944" s="206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06"/>
      <c r="BN944" s="206"/>
      <c r="BO944" s="206"/>
      <c r="BP944" s="206"/>
      <c r="BQ944" s="206"/>
      <c r="BR944" s="206"/>
      <c r="BS944" s="206"/>
      <c r="BT944" s="206"/>
      <c r="BU944" s="206"/>
      <c r="BV944" s="206"/>
      <c r="BW944" s="206"/>
      <c r="BX944" s="206"/>
      <c r="BY944" s="206"/>
      <c r="BZ944" s="206"/>
      <c r="CA944" s="206"/>
      <c r="CB944" s="206"/>
      <c r="CC944" s="206"/>
      <c r="CD944" s="206"/>
      <c r="CE944" s="206"/>
      <c r="CF944" s="206"/>
      <c r="CG944" s="206"/>
      <c r="CH944" s="206"/>
      <c r="CI944" s="206"/>
      <c r="CJ944" s="206"/>
      <c r="CK944" s="206"/>
      <c r="CL944" s="206"/>
      <c r="CM944" s="206"/>
      <c r="CN944" s="206"/>
      <c r="CO944" s="206"/>
      <c r="CP944" s="206"/>
      <c r="CQ944" s="206"/>
      <c r="CR944" s="206"/>
      <c r="CS944" s="206"/>
      <c r="CT944" s="206"/>
      <c r="CU944" s="206"/>
      <c r="CV944" s="206"/>
      <c r="CW944" s="206"/>
      <c r="CX944" s="206"/>
      <c r="CY944" s="206"/>
      <c r="CZ944" s="206"/>
      <c r="DA944" s="206"/>
      <c r="DB944" s="206"/>
      <c r="DC944" s="206"/>
      <c r="DD944" s="206"/>
      <c r="DE944" s="206"/>
      <c r="DF944" s="206"/>
      <c r="DG944" s="206"/>
      <c r="DH944" s="206"/>
      <c r="DI944" s="206"/>
      <c r="DJ944" s="206"/>
      <c r="DK944" s="206"/>
      <c r="DL944" s="206"/>
      <c r="DM944" s="206"/>
      <c r="DN944" s="206"/>
      <c r="DO944" s="206"/>
      <c r="DP944" s="206"/>
      <c r="DQ944" s="206"/>
      <c r="DR944" s="206"/>
      <c r="DS944" s="206"/>
      <c r="DT944" s="206"/>
      <c r="DU944" s="206"/>
      <c r="DV944" s="206"/>
      <c r="DW944" s="206"/>
      <c r="DX944" s="206"/>
      <c r="DY944" s="206"/>
      <c r="DZ944" s="206"/>
      <c r="EA944" s="206"/>
      <c r="EB944" s="206"/>
      <c r="EC944" s="206"/>
      <c r="ED944" s="206"/>
      <c r="EE944" s="206"/>
      <c r="EF944" s="206"/>
      <c r="EG944" s="206"/>
      <c r="EH944" s="206"/>
      <c r="EI944" s="206"/>
      <c r="EJ944" s="206"/>
      <c r="EK944" s="206"/>
      <c r="EL944" s="206"/>
      <c r="EM944" s="206"/>
      <c r="EN944" s="206"/>
      <c r="EO944" s="206"/>
      <c r="EP944" s="206"/>
      <c r="EQ944" s="206"/>
      <c r="ER944" s="206"/>
      <c r="ES944" s="206"/>
      <c r="ET944" s="206"/>
      <c r="EU944" s="206"/>
      <c r="EV944" s="206"/>
      <c r="EW944" s="206"/>
      <c r="EX944" s="206"/>
      <c r="EY944" s="206"/>
      <c r="EZ944" s="206"/>
      <c r="FA944" s="206"/>
      <c r="FB944" s="206"/>
      <c r="FC944" s="206"/>
      <c r="FD944" s="206"/>
      <c r="FE944" s="206"/>
      <c r="FF944" s="206"/>
      <c r="FG944" s="206"/>
      <c r="FH944" s="206"/>
      <c r="FI944" s="206"/>
      <c r="FJ944" s="206"/>
      <c r="FK944" s="206"/>
      <c r="FL944" s="206"/>
      <c r="FM944" s="206"/>
      <c r="FN944" s="206"/>
      <c r="FO944" s="206"/>
      <c r="FP944" s="206"/>
      <c r="FQ944" s="206"/>
      <c r="FR944" s="206"/>
      <c r="FS944" s="206"/>
      <c r="FT944" s="206"/>
      <c r="FU944" s="206"/>
      <c r="FV944" s="206"/>
      <c r="FW944" s="206"/>
      <c r="FX944" s="206"/>
      <c r="FY944" s="206"/>
      <c r="FZ944" s="206"/>
      <c r="GA944" s="206"/>
      <c r="GB944" s="206"/>
      <c r="GC944" s="206"/>
      <c r="GD944" s="206"/>
      <c r="GE944" s="206"/>
      <c r="GF944" s="206"/>
      <c r="GG944" s="206"/>
      <c r="GH944" s="206"/>
      <c r="GI944" s="206"/>
      <c r="GJ944" s="206"/>
      <c r="GK944" s="206"/>
      <c r="GL944" s="206"/>
      <c r="GM944" s="206"/>
      <c r="GN944" s="206"/>
      <c r="GO944" s="206"/>
      <c r="GP944" s="206"/>
      <c r="GQ944" s="206"/>
      <c r="GR944" s="206"/>
      <c r="GS944" s="206"/>
      <c r="GT944" s="206"/>
      <c r="GU944" s="206"/>
      <c r="GV944" s="206"/>
      <c r="GW944" s="206"/>
      <c r="GX944" s="206"/>
      <c r="GY944" s="206"/>
      <c r="GZ944" s="206"/>
      <c r="HA944" s="206"/>
      <c r="HB944" s="206"/>
      <c r="HC944" s="206"/>
      <c r="HD944" s="206"/>
      <c r="HE944" s="206"/>
      <c r="HF944" s="206"/>
      <c r="HG944" s="206"/>
      <c r="HH944" s="206"/>
      <c r="HI944" s="206"/>
      <c r="HJ944" s="206"/>
      <c r="HK944" s="206"/>
      <c r="HL944" s="206"/>
      <c r="HM944" s="206"/>
      <c r="HN944" s="206"/>
      <c r="HO944" s="206"/>
      <c r="HP944" s="206"/>
      <c r="HQ944" s="206"/>
      <c r="HR944" s="206"/>
      <c r="HS944" s="206"/>
      <c r="HT944" s="206"/>
      <c r="HU944" s="206"/>
      <c r="HV944" s="206"/>
      <c r="HW944" s="206"/>
      <c r="HX944" s="206"/>
      <c r="HY944" s="206"/>
      <c r="HZ944" s="206"/>
      <c r="IA944" s="206"/>
      <c r="IB944" s="206"/>
      <c r="IC944" s="127"/>
      <c r="ID944" s="127"/>
      <c r="IE944" s="127"/>
      <c r="IF944" s="127"/>
      <c r="IG944" s="127"/>
      <c r="IH944" s="127"/>
    </row>
    <row r="945" spans="1:242" ht="12.75" customHeight="1" x14ac:dyDescent="0.2">
      <c r="A945" s="206"/>
      <c r="B945" s="206"/>
      <c r="C945" s="206"/>
      <c r="D945" s="206"/>
      <c r="E945" s="206"/>
      <c r="F945" s="198"/>
      <c r="G945" s="198"/>
      <c r="H945" s="198"/>
      <c r="I945" s="209"/>
      <c r="J945" s="209"/>
      <c r="K945" s="187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06"/>
      <c r="BN945" s="206"/>
      <c r="BO945" s="206"/>
      <c r="BP945" s="206"/>
      <c r="BQ945" s="206"/>
      <c r="BR945" s="206"/>
      <c r="BS945" s="206"/>
      <c r="BT945" s="206"/>
      <c r="BU945" s="206"/>
      <c r="BV945" s="206"/>
      <c r="BW945" s="206"/>
      <c r="BX945" s="206"/>
      <c r="BY945" s="206"/>
      <c r="BZ945" s="206"/>
      <c r="CA945" s="206"/>
      <c r="CB945" s="206"/>
      <c r="CC945" s="206"/>
      <c r="CD945" s="206"/>
      <c r="CE945" s="206"/>
      <c r="CF945" s="206"/>
      <c r="CG945" s="206"/>
      <c r="CH945" s="206"/>
      <c r="CI945" s="206"/>
      <c r="CJ945" s="206"/>
      <c r="CK945" s="206"/>
      <c r="CL945" s="206"/>
      <c r="CM945" s="206"/>
      <c r="CN945" s="206"/>
      <c r="CO945" s="206"/>
      <c r="CP945" s="206"/>
      <c r="CQ945" s="206"/>
      <c r="CR945" s="206"/>
      <c r="CS945" s="206"/>
      <c r="CT945" s="206"/>
      <c r="CU945" s="206"/>
      <c r="CV945" s="206"/>
      <c r="CW945" s="206"/>
      <c r="CX945" s="206"/>
      <c r="CY945" s="206"/>
      <c r="CZ945" s="206"/>
      <c r="DA945" s="206"/>
      <c r="DB945" s="206"/>
      <c r="DC945" s="206"/>
      <c r="DD945" s="206"/>
      <c r="DE945" s="206"/>
      <c r="DF945" s="206"/>
      <c r="DG945" s="206"/>
      <c r="DH945" s="206"/>
      <c r="DI945" s="206"/>
      <c r="DJ945" s="206"/>
      <c r="DK945" s="206"/>
      <c r="DL945" s="206"/>
      <c r="DM945" s="206"/>
      <c r="DN945" s="206"/>
      <c r="DO945" s="206"/>
      <c r="DP945" s="206"/>
      <c r="DQ945" s="206"/>
      <c r="DR945" s="206"/>
      <c r="DS945" s="206"/>
      <c r="DT945" s="206"/>
      <c r="DU945" s="206"/>
      <c r="DV945" s="206"/>
      <c r="DW945" s="206"/>
      <c r="DX945" s="206"/>
      <c r="DY945" s="206"/>
      <c r="DZ945" s="206"/>
      <c r="EA945" s="206"/>
      <c r="EB945" s="206"/>
      <c r="EC945" s="206"/>
      <c r="ED945" s="206"/>
      <c r="EE945" s="206"/>
      <c r="EF945" s="206"/>
      <c r="EG945" s="206"/>
      <c r="EH945" s="206"/>
      <c r="EI945" s="206"/>
      <c r="EJ945" s="206"/>
      <c r="EK945" s="206"/>
      <c r="EL945" s="206"/>
      <c r="EM945" s="206"/>
      <c r="EN945" s="206"/>
      <c r="EO945" s="206"/>
      <c r="EP945" s="206"/>
      <c r="EQ945" s="206"/>
      <c r="ER945" s="206"/>
      <c r="ES945" s="206"/>
      <c r="ET945" s="206"/>
      <c r="EU945" s="206"/>
      <c r="EV945" s="206"/>
      <c r="EW945" s="206"/>
      <c r="EX945" s="206"/>
      <c r="EY945" s="206"/>
      <c r="EZ945" s="206"/>
      <c r="FA945" s="206"/>
      <c r="FB945" s="206"/>
      <c r="FC945" s="206"/>
      <c r="FD945" s="206"/>
      <c r="FE945" s="206"/>
      <c r="FF945" s="206"/>
      <c r="FG945" s="206"/>
      <c r="FH945" s="206"/>
      <c r="FI945" s="206"/>
      <c r="FJ945" s="206"/>
      <c r="FK945" s="206"/>
      <c r="FL945" s="206"/>
      <c r="FM945" s="206"/>
      <c r="FN945" s="206"/>
      <c r="FO945" s="206"/>
      <c r="FP945" s="206"/>
      <c r="FQ945" s="206"/>
      <c r="FR945" s="206"/>
      <c r="FS945" s="206"/>
      <c r="FT945" s="206"/>
      <c r="FU945" s="206"/>
      <c r="FV945" s="206"/>
      <c r="FW945" s="206"/>
      <c r="FX945" s="206"/>
      <c r="FY945" s="206"/>
      <c r="FZ945" s="206"/>
      <c r="GA945" s="206"/>
      <c r="GB945" s="206"/>
      <c r="GC945" s="206"/>
      <c r="GD945" s="206"/>
      <c r="GE945" s="206"/>
      <c r="GF945" s="206"/>
      <c r="GG945" s="206"/>
      <c r="GH945" s="206"/>
      <c r="GI945" s="206"/>
      <c r="GJ945" s="206"/>
      <c r="GK945" s="206"/>
      <c r="GL945" s="206"/>
      <c r="GM945" s="206"/>
      <c r="GN945" s="206"/>
      <c r="GO945" s="206"/>
      <c r="GP945" s="206"/>
      <c r="GQ945" s="206"/>
      <c r="GR945" s="206"/>
      <c r="GS945" s="206"/>
      <c r="GT945" s="206"/>
      <c r="GU945" s="206"/>
      <c r="GV945" s="206"/>
      <c r="GW945" s="206"/>
      <c r="GX945" s="206"/>
      <c r="GY945" s="206"/>
      <c r="GZ945" s="206"/>
      <c r="HA945" s="206"/>
      <c r="HB945" s="206"/>
      <c r="HC945" s="206"/>
      <c r="HD945" s="206"/>
      <c r="HE945" s="206"/>
      <c r="HF945" s="206"/>
      <c r="HG945" s="206"/>
      <c r="HH945" s="206"/>
      <c r="HI945" s="206"/>
      <c r="HJ945" s="206"/>
      <c r="HK945" s="206"/>
      <c r="HL945" s="206"/>
      <c r="HM945" s="206"/>
      <c r="HN945" s="206"/>
      <c r="HO945" s="206"/>
      <c r="HP945" s="206"/>
      <c r="HQ945" s="206"/>
      <c r="HR945" s="206"/>
      <c r="HS945" s="206"/>
      <c r="HT945" s="206"/>
      <c r="HU945" s="206"/>
      <c r="HV945" s="206"/>
      <c r="HW945" s="206"/>
      <c r="HX945" s="206"/>
      <c r="HY945" s="206"/>
      <c r="HZ945" s="206"/>
      <c r="IA945" s="206"/>
      <c r="IB945" s="206"/>
      <c r="IC945" s="127"/>
      <c r="ID945" s="127"/>
      <c r="IE945" s="127"/>
      <c r="IF945" s="127"/>
      <c r="IG945" s="127"/>
      <c r="IH945" s="127"/>
    </row>
    <row r="946" spans="1:242" ht="12.75" customHeight="1" x14ac:dyDescent="0.2">
      <c r="A946" s="206"/>
      <c r="B946" s="206"/>
      <c r="C946" s="206"/>
      <c r="D946" s="206"/>
      <c r="E946" s="206"/>
      <c r="F946" s="198"/>
      <c r="G946" s="198"/>
      <c r="H946" s="198"/>
      <c r="I946" s="209"/>
      <c r="J946" s="209"/>
      <c r="K946" s="187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06"/>
      <c r="BN946" s="206"/>
      <c r="BO946" s="206"/>
      <c r="BP946" s="206"/>
      <c r="BQ946" s="206"/>
      <c r="BR946" s="206"/>
      <c r="BS946" s="206"/>
      <c r="BT946" s="206"/>
      <c r="BU946" s="206"/>
      <c r="BV946" s="206"/>
      <c r="BW946" s="206"/>
      <c r="BX946" s="206"/>
      <c r="BY946" s="206"/>
      <c r="BZ946" s="206"/>
      <c r="CA946" s="206"/>
      <c r="CB946" s="206"/>
      <c r="CC946" s="206"/>
      <c r="CD946" s="206"/>
      <c r="CE946" s="206"/>
      <c r="CF946" s="206"/>
      <c r="CG946" s="206"/>
      <c r="CH946" s="206"/>
      <c r="CI946" s="206"/>
      <c r="CJ946" s="206"/>
      <c r="CK946" s="206"/>
      <c r="CL946" s="206"/>
      <c r="CM946" s="206"/>
      <c r="CN946" s="206"/>
      <c r="CO946" s="206"/>
      <c r="CP946" s="206"/>
      <c r="CQ946" s="206"/>
      <c r="CR946" s="206"/>
      <c r="CS946" s="206"/>
      <c r="CT946" s="206"/>
      <c r="CU946" s="206"/>
      <c r="CV946" s="206"/>
      <c r="CW946" s="206"/>
      <c r="CX946" s="206"/>
      <c r="CY946" s="206"/>
      <c r="CZ946" s="206"/>
      <c r="DA946" s="206"/>
      <c r="DB946" s="206"/>
      <c r="DC946" s="206"/>
      <c r="DD946" s="206"/>
      <c r="DE946" s="206"/>
      <c r="DF946" s="206"/>
      <c r="DG946" s="206"/>
      <c r="DH946" s="206"/>
      <c r="DI946" s="206"/>
      <c r="DJ946" s="206"/>
      <c r="DK946" s="206"/>
      <c r="DL946" s="206"/>
      <c r="DM946" s="206"/>
      <c r="DN946" s="206"/>
      <c r="DO946" s="206"/>
      <c r="DP946" s="206"/>
      <c r="DQ946" s="206"/>
      <c r="DR946" s="206"/>
      <c r="DS946" s="206"/>
      <c r="DT946" s="206"/>
      <c r="DU946" s="206"/>
      <c r="DV946" s="206"/>
      <c r="DW946" s="206"/>
      <c r="DX946" s="206"/>
      <c r="DY946" s="206"/>
      <c r="DZ946" s="206"/>
      <c r="EA946" s="206"/>
      <c r="EB946" s="206"/>
      <c r="EC946" s="206"/>
      <c r="ED946" s="206"/>
      <c r="EE946" s="206"/>
      <c r="EF946" s="206"/>
      <c r="EG946" s="206"/>
      <c r="EH946" s="206"/>
      <c r="EI946" s="206"/>
      <c r="EJ946" s="206"/>
      <c r="EK946" s="206"/>
      <c r="EL946" s="206"/>
      <c r="EM946" s="206"/>
      <c r="EN946" s="206"/>
      <c r="EO946" s="206"/>
      <c r="EP946" s="206"/>
      <c r="EQ946" s="206"/>
      <c r="ER946" s="206"/>
      <c r="ES946" s="206"/>
      <c r="ET946" s="206"/>
      <c r="EU946" s="206"/>
      <c r="EV946" s="206"/>
      <c r="EW946" s="206"/>
      <c r="EX946" s="206"/>
      <c r="EY946" s="206"/>
      <c r="EZ946" s="206"/>
      <c r="FA946" s="206"/>
      <c r="FB946" s="206"/>
      <c r="FC946" s="206"/>
      <c r="FD946" s="206"/>
      <c r="FE946" s="206"/>
      <c r="FF946" s="206"/>
      <c r="FG946" s="206"/>
      <c r="FH946" s="206"/>
      <c r="FI946" s="206"/>
      <c r="FJ946" s="206"/>
      <c r="FK946" s="206"/>
      <c r="FL946" s="206"/>
      <c r="FM946" s="206"/>
      <c r="FN946" s="206"/>
      <c r="FO946" s="206"/>
      <c r="FP946" s="206"/>
      <c r="FQ946" s="206"/>
      <c r="FR946" s="206"/>
      <c r="FS946" s="206"/>
      <c r="FT946" s="206"/>
      <c r="FU946" s="206"/>
      <c r="FV946" s="206"/>
      <c r="FW946" s="206"/>
      <c r="FX946" s="206"/>
      <c r="FY946" s="206"/>
      <c r="FZ946" s="206"/>
      <c r="GA946" s="206"/>
      <c r="GB946" s="206"/>
      <c r="GC946" s="206"/>
      <c r="GD946" s="206"/>
      <c r="GE946" s="206"/>
      <c r="GF946" s="206"/>
      <c r="GG946" s="206"/>
      <c r="GH946" s="206"/>
      <c r="GI946" s="206"/>
      <c r="GJ946" s="206"/>
      <c r="GK946" s="206"/>
      <c r="GL946" s="206"/>
      <c r="GM946" s="206"/>
      <c r="GN946" s="206"/>
      <c r="GO946" s="206"/>
      <c r="GP946" s="206"/>
      <c r="GQ946" s="206"/>
      <c r="GR946" s="206"/>
      <c r="GS946" s="206"/>
      <c r="GT946" s="206"/>
      <c r="GU946" s="206"/>
      <c r="GV946" s="206"/>
      <c r="GW946" s="206"/>
      <c r="GX946" s="206"/>
      <c r="GY946" s="206"/>
      <c r="GZ946" s="206"/>
      <c r="HA946" s="206"/>
      <c r="HB946" s="206"/>
      <c r="HC946" s="206"/>
      <c r="HD946" s="206"/>
      <c r="HE946" s="206"/>
      <c r="HF946" s="206"/>
      <c r="HG946" s="206"/>
      <c r="HH946" s="206"/>
      <c r="HI946" s="206"/>
      <c r="HJ946" s="206"/>
      <c r="HK946" s="206"/>
      <c r="HL946" s="206"/>
      <c r="HM946" s="206"/>
      <c r="HN946" s="206"/>
      <c r="HO946" s="206"/>
      <c r="HP946" s="206"/>
      <c r="HQ946" s="206"/>
      <c r="HR946" s="206"/>
      <c r="HS946" s="206"/>
      <c r="HT946" s="206"/>
      <c r="HU946" s="206"/>
      <c r="HV946" s="206"/>
      <c r="HW946" s="206"/>
      <c r="HX946" s="206"/>
      <c r="HY946" s="206"/>
      <c r="HZ946" s="206"/>
      <c r="IA946" s="206"/>
      <c r="IB946" s="206"/>
      <c r="IC946" s="127"/>
      <c r="ID946" s="127"/>
      <c r="IE946" s="127"/>
      <c r="IF946" s="127"/>
      <c r="IG946" s="127"/>
      <c r="IH946" s="127"/>
    </row>
    <row r="947" spans="1:242" ht="12.75" customHeight="1" x14ac:dyDescent="0.2">
      <c r="A947" s="206"/>
      <c r="B947" s="206"/>
      <c r="C947" s="206"/>
      <c r="D947" s="206"/>
      <c r="E947" s="204"/>
      <c r="F947" s="198"/>
      <c r="G947" s="198"/>
      <c r="H947" s="198"/>
      <c r="I947" s="209"/>
      <c r="J947" s="209"/>
      <c r="K947" s="187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06"/>
      <c r="Y947" s="206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06"/>
      <c r="BN947" s="206"/>
      <c r="BO947" s="206"/>
      <c r="BP947" s="206"/>
      <c r="BQ947" s="206"/>
      <c r="BR947" s="206"/>
      <c r="BS947" s="206"/>
      <c r="BT947" s="206"/>
      <c r="BU947" s="206"/>
      <c r="BV947" s="206"/>
      <c r="BW947" s="206"/>
      <c r="BX947" s="206"/>
      <c r="BY947" s="206"/>
      <c r="BZ947" s="206"/>
      <c r="CA947" s="206"/>
      <c r="CB947" s="206"/>
      <c r="CC947" s="206"/>
      <c r="CD947" s="206"/>
      <c r="CE947" s="206"/>
      <c r="CF947" s="206"/>
      <c r="CG947" s="206"/>
      <c r="CH947" s="206"/>
      <c r="CI947" s="206"/>
      <c r="CJ947" s="206"/>
      <c r="CK947" s="206"/>
      <c r="CL947" s="206"/>
      <c r="CM947" s="206"/>
      <c r="CN947" s="206"/>
      <c r="CO947" s="206"/>
      <c r="CP947" s="206"/>
      <c r="CQ947" s="206"/>
      <c r="CR947" s="206"/>
      <c r="CS947" s="206"/>
      <c r="CT947" s="206"/>
      <c r="CU947" s="206"/>
      <c r="CV947" s="206"/>
      <c r="CW947" s="206"/>
      <c r="CX947" s="206"/>
      <c r="CY947" s="206"/>
      <c r="CZ947" s="206"/>
      <c r="DA947" s="206"/>
      <c r="DB947" s="206"/>
      <c r="DC947" s="206"/>
      <c r="DD947" s="206"/>
      <c r="DE947" s="206"/>
      <c r="DF947" s="206"/>
      <c r="DG947" s="206"/>
      <c r="DH947" s="206"/>
      <c r="DI947" s="206"/>
      <c r="DJ947" s="206"/>
      <c r="DK947" s="206"/>
      <c r="DL947" s="206"/>
      <c r="DM947" s="206"/>
      <c r="DN947" s="206"/>
      <c r="DO947" s="206"/>
      <c r="DP947" s="206"/>
      <c r="DQ947" s="206"/>
      <c r="DR947" s="206"/>
      <c r="DS947" s="206"/>
      <c r="DT947" s="206"/>
      <c r="DU947" s="206"/>
      <c r="DV947" s="206"/>
      <c r="DW947" s="206"/>
      <c r="DX947" s="206"/>
      <c r="DY947" s="206"/>
      <c r="DZ947" s="206"/>
      <c r="EA947" s="206"/>
      <c r="EB947" s="206"/>
      <c r="EC947" s="206"/>
      <c r="ED947" s="206"/>
      <c r="EE947" s="206"/>
      <c r="EF947" s="206"/>
      <c r="EG947" s="206"/>
      <c r="EH947" s="206"/>
      <c r="EI947" s="206"/>
      <c r="EJ947" s="206"/>
      <c r="EK947" s="206"/>
      <c r="EL947" s="206"/>
      <c r="EM947" s="206"/>
      <c r="EN947" s="206"/>
      <c r="EO947" s="206"/>
      <c r="EP947" s="206"/>
      <c r="EQ947" s="206"/>
      <c r="ER947" s="206"/>
      <c r="ES947" s="206"/>
      <c r="ET947" s="206"/>
      <c r="EU947" s="206"/>
      <c r="EV947" s="206"/>
      <c r="EW947" s="206"/>
      <c r="EX947" s="206"/>
      <c r="EY947" s="206"/>
      <c r="EZ947" s="206"/>
      <c r="FA947" s="206"/>
      <c r="FB947" s="206"/>
      <c r="FC947" s="206"/>
      <c r="FD947" s="206"/>
      <c r="FE947" s="206"/>
      <c r="FF947" s="206"/>
      <c r="FG947" s="206"/>
      <c r="FH947" s="206"/>
      <c r="FI947" s="206"/>
      <c r="FJ947" s="206"/>
      <c r="FK947" s="206"/>
      <c r="FL947" s="206"/>
      <c r="FM947" s="206"/>
      <c r="FN947" s="206"/>
      <c r="FO947" s="206"/>
      <c r="FP947" s="206"/>
      <c r="FQ947" s="206"/>
      <c r="FR947" s="206"/>
      <c r="FS947" s="206"/>
      <c r="FT947" s="206"/>
      <c r="FU947" s="206"/>
      <c r="FV947" s="206"/>
      <c r="FW947" s="206"/>
      <c r="FX947" s="206"/>
      <c r="FY947" s="206"/>
      <c r="FZ947" s="206"/>
      <c r="GA947" s="206"/>
      <c r="GB947" s="206"/>
      <c r="GC947" s="206"/>
      <c r="GD947" s="206"/>
      <c r="GE947" s="206"/>
      <c r="GF947" s="206"/>
      <c r="GG947" s="206"/>
      <c r="GH947" s="206"/>
      <c r="GI947" s="206"/>
      <c r="GJ947" s="206"/>
      <c r="GK947" s="206"/>
      <c r="GL947" s="206"/>
      <c r="GM947" s="206"/>
      <c r="GN947" s="206"/>
      <c r="GO947" s="206"/>
      <c r="GP947" s="206"/>
      <c r="GQ947" s="206"/>
      <c r="GR947" s="206"/>
      <c r="GS947" s="206"/>
      <c r="GT947" s="206"/>
      <c r="GU947" s="206"/>
      <c r="GV947" s="206"/>
      <c r="GW947" s="206"/>
      <c r="GX947" s="206"/>
      <c r="GY947" s="206"/>
      <c r="GZ947" s="206"/>
      <c r="HA947" s="206"/>
      <c r="HB947" s="206"/>
      <c r="HC947" s="206"/>
      <c r="HD947" s="206"/>
      <c r="HE947" s="206"/>
      <c r="HF947" s="206"/>
      <c r="HG947" s="206"/>
      <c r="HH947" s="206"/>
      <c r="HI947" s="206"/>
      <c r="HJ947" s="206"/>
      <c r="HK947" s="206"/>
      <c r="HL947" s="206"/>
      <c r="HM947" s="206"/>
      <c r="HN947" s="206"/>
      <c r="HO947" s="206"/>
      <c r="HP947" s="206"/>
      <c r="HQ947" s="206"/>
      <c r="HR947" s="206"/>
      <c r="HS947" s="206"/>
      <c r="HT947" s="206"/>
      <c r="HU947" s="206"/>
      <c r="HV947" s="206"/>
      <c r="HW947" s="206"/>
      <c r="HX947" s="206"/>
      <c r="HY947" s="206"/>
      <c r="HZ947" s="206"/>
      <c r="IA947" s="206"/>
      <c r="IB947" s="206"/>
      <c r="IC947" s="127"/>
      <c r="ID947" s="127"/>
      <c r="IE947" s="127"/>
      <c r="IF947" s="127"/>
      <c r="IG947" s="127"/>
      <c r="IH947" s="127"/>
    </row>
    <row r="948" spans="1:242" ht="12.75" customHeight="1" x14ac:dyDescent="0.2">
      <c r="A948" s="206"/>
      <c r="B948" s="206"/>
      <c r="C948" s="206"/>
      <c r="D948" s="206"/>
      <c r="E948" s="206"/>
      <c r="F948" s="198"/>
      <c r="G948" s="198"/>
      <c r="H948" s="198"/>
      <c r="I948" s="209"/>
      <c r="J948" s="209"/>
      <c r="K948" s="187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06"/>
      <c r="BN948" s="206"/>
      <c r="BO948" s="206"/>
      <c r="BP948" s="206"/>
      <c r="BQ948" s="206"/>
      <c r="BR948" s="206"/>
      <c r="BS948" s="206"/>
      <c r="BT948" s="206"/>
      <c r="BU948" s="206"/>
      <c r="BV948" s="206"/>
      <c r="BW948" s="206"/>
      <c r="BX948" s="206"/>
      <c r="BY948" s="206"/>
      <c r="BZ948" s="206"/>
      <c r="CA948" s="206"/>
      <c r="CB948" s="206"/>
      <c r="CC948" s="206"/>
      <c r="CD948" s="206"/>
      <c r="CE948" s="206"/>
      <c r="CF948" s="206"/>
      <c r="CG948" s="206"/>
      <c r="CH948" s="206"/>
      <c r="CI948" s="206"/>
      <c r="CJ948" s="206"/>
      <c r="CK948" s="206"/>
      <c r="CL948" s="206"/>
      <c r="CM948" s="206"/>
      <c r="CN948" s="206"/>
      <c r="CO948" s="206"/>
      <c r="CP948" s="206"/>
      <c r="CQ948" s="206"/>
      <c r="CR948" s="206"/>
      <c r="CS948" s="206"/>
      <c r="CT948" s="206"/>
      <c r="CU948" s="206"/>
      <c r="CV948" s="206"/>
      <c r="CW948" s="206"/>
      <c r="CX948" s="206"/>
      <c r="CY948" s="206"/>
      <c r="CZ948" s="206"/>
      <c r="DA948" s="206"/>
      <c r="DB948" s="206"/>
      <c r="DC948" s="206"/>
      <c r="DD948" s="206"/>
      <c r="DE948" s="206"/>
      <c r="DF948" s="206"/>
      <c r="DG948" s="206"/>
      <c r="DH948" s="206"/>
      <c r="DI948" s="206"/>
      <c r="DJ948" s="206"/>
      <c r="DK948" s="206"/>
      <c r="DL948" s="206"/>
      <c r="DM948" s="206"/>
      <c r="DN948" s="206"/>
      <c r="DO948" s="206"/>
      <c r="DP948" s="206"/>
      <c r="DQ948" s="206"/>
      <c r="DR948" s="206"/>
      <c r="DS948" s="206"/>
      <c r="DT948" s="206"/>
      <c r="DU948" s="206"/>
      <c r="DV948" s="206"/>
      <c r="DW948" s="206"/>
      <c r="DX948" s="206"/>
      <c r="DY948" s="206"/>
      <c r="DZ948" s="206"/>
      <c r="EA948" s="206"/>
      <c r="EB948" s="206"/>
      <c r="EC948" s="206"/>
      <c r="ED948" s="206"/>
      <c r="EE948" s="206"/>
      <c r="EF948" s="206"/>
      <c r="EG948" s="206"/>
      <c r="EH948" s="206"/>
      <c r="EI948" s="206"/>
      <c r="EJ948" s="206"/>
      <c r="EK948" s="206"/>
      <c r="EL948" s="206"/>
      <c r="EM948" s="206"/>
      <c r="EN948" s="206"/>
      <c r="EO948" s="206"/>
      <c r="EP948" s="206"/>
      <c r="EQ948" s="206"/>
      <c r="ER948" s="206"/>
      <c r="ES948" s="206"/>
      <c r="ET948" s="206"/>
      <c r="EU948" s="206"/>
      <c r="EV948" s="206"/>
      <c r="EW948" s="206"/>
      <c r="EX948" s="206"/>
      <c r="EY948" s="206"/>
      <c r="EZ948" s="206"/>
      <c r="FA948" s="206"/>
      <c r="FB948" s="206"/>
      <c r="FC948" s="206"/>
      <c r="FD948" s="206"/>
      <c r="FE948" s="206"/>
      <c r="FF948" s="206"/>
      <c r="FG948" s="206"/>
      <c r="FH948" s="206"/>
      <c r="FI948" s="206"/>
      <c r="FJ948" s="206"/>
      <c r="FK948" s="206"/>
      <c r="FL948" s="206"/>
      <c r="FM948" s="206"/>
      <c r="FN948" s="206"/>
      <c r="FO948" s="206"/>
      <c r="FP948" s="206"/>
      <c r="FQ948" s="206"/>
      <c r="FR948" s="206"/>
      <c r="FS948" s="206"/>
      <c r="FT948" s="206"/>
      <c r="FU948" s="206"/>
      <c r="FV948" s="206"/>
      <c r="FW948" s="206"/>
      <c r="FX948" s="206"/>
      <c r="FY948" s="206"/>
      <c r="FZ948" s="206"/>
      <c r="GA948" s="206"/>
      <c r="GB948" s="206"/>
      <c r="GC948" s="206"/>
      <c r="GD948" s="206"/>
      <c r="GE948" s="206"/>
      <c r="GF948" s="206"/>
      <c r="GG948" s="206"/>
      <c r="GH948" s="206"/>
      <c r="GI948" s="206"/>
      <c r="GJ948" s="206"/>
      <c r="GK948" s="206"/>
      <c r="GL948" s="206"/>
      <c r="GM948" s="206"/>
      <c r="GN948" s="206"/>
      <c r="GO948" s="206"/>
      <c r="GP948" s="206"/>
      <c r="GQ948" s="206"/>
      <c r="GR948" s="206"/>
      <c r="GS948" s="206"/>
      <c r="GT948" s="206"/>
      <c r="GU948" s="206"/>
      <c r="GV948" s="206"/>
      <c r="GW948" s="206"/>
      <c r="GX948" s="206"/>
      <c r="GY948" s="206"/>
      <c r="GZ948" s="206"/>
      <c r="HA948" s="206"/>
      <c r="HB948" s="206"/>
      <c r="HC948" s="206"/>
      <c r="HD948" s="206"/>
      <c r="HE948" s="206"/>
      <c r="HF948" s="206"/>
      <c r="HG948" s="206"/>
      <c r="HH948" s="206"/>
      <c r="HI948" s="206"/>
      <c r="HJ948" s="206"/>
      <c r="HK948" s="206"/>
      <c r="HL948" s="206"/>
      <c r="HM948" s="206"/>
      <c r="HN948" s="206"/>
      <c r="HO948" s="206"/>
      <c r="HP948" s="206"/>
      <c r="HQ948" s="206"/>
      <c r="HR948" s="206"/>
      <c r="HS948" s="206"/>
      <c r="HT948" s="206"/>
      <c r="HU948" s="206"/>
      <c r="HV948" s="206"/>
      <c r="HW948" s="206"/>
      <c r="HX948" s="206"/>
      <c r="HY948" s="206"/>
      <c r="HZ948" s="206"/>
      <c r="IA948" s="206"/>
      <c r="IB948" s="206"/>
      <c r="IC948" s="127"/>
      <c r="ID948" s="127"/>
      <c r="IE948" s="127"/>
      <c r="IF948" s="127"/>
      <c r="IG948" s="127"/>
      <c r="IH948" s="127"/>
    </row>
    <row r="949" spans="1:242" ht="12.75" customHeight="1" x14ac:dyDescent="0.2">
      <c r="A949" s="206"/>
      <c r="B949" s="206"/>
      <c r="C949" s="206"/>
      <c r="D949" s="206"/>
      <c r="E949" s="206"/>
      <c r="F949" s="198"/>
      <c r="G949" s="198"/>
      <c r="H949" s="198"/>
      <c r="I949" s="209"/>
      <c r="J949" s="209"/>
      <c r="K949" s="187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06"/>
      <c r="Y949" s="206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206"/>
      <c r="BN949" s="206"/>
      <c r="BO949" s="206"/>
      <c r="BP949" s="206"/>
      <c r="BQ949" s="206"/>
      <c r="BR949" s="206"/>
      <c r="BS949" s="206"/>
      <c r="BT949" s="206"/>
      <c r="BU949" s="206"/>
      <c r="BV949" s="206"/>
      <c r="BW949" s="206"/>
      <c r="BX949" s="206"/>
      <c r="BY949" s="206"/>
      <c r="BZ949" s="206"/>
      <c r="CA949" s="206"/>
      <c r="CB949" s="206"/>
      <c r="CC949" s="206"/>
      <c r="CD949" s="206"/>
      <c r="CE949" s="206"/>
      <c r="CF949" s="206"/>
      <c r="CG949" s="206"/>
      <c r="CH949" s="206"/>
      <c r="CI949" s="206"/>
      <c r="CJ949" s="206"/>
      <c r="CK949" s="206"/>
      <c r="CL949" s="206"/>
      <c r="CM949" s="206"/>
      <c r="CN949" s="206"/>
      <c r="CO949" s="206"/>
      <c r="CP949" s="206"/>
      <c r="CQ949" s="206"/>
      <c r="CR949" s="206"/>
      <c r="CS949" s="206"/>
      <c r="CT949" s="206"/>
      <c r="CU949" s="206"/>
      <c r="CV949" s="206"/>
      <c r="CW949" s="206"/>
      <c r="CX949" s="206"/>
      <c r="CY949" s="206"/>
      <c r="CZ949" s="206"/>
      <c r="DA949" s="206"/>
      <c r="DB949" s="206"/>
      <c r="DC949" s="206"/>
      <c r="DD949" s="206"/>
      <c r="DE949" s="206"/>
      <c r="DF949" s="206"/>
      <c r="DG949" s="206"/>
      <c r="DH949" s="206"/>
      <c r="DI949" s="206"/>
      <c r="DJ949" s="206"/>
      <c r="DK949" s="206"/>
      <c r="DL949" s="206"/>
      <c r="DM949" s="206"/>
      <c r="DN949" s="206"/>
      <c r="DO949" s="206"/>
      <c r="DP949" s="206"/>
      <c r="DQ949" s="206"/>
      <c r="DR949" s="206"/>
      <c r="DS949" s="206"/>
      <c r="DT949" s="206"/>
      <c r="DU949" s="206"/>
      <c r="DV949" s="206"/>
      <c r="DW949" s="206"/>
      <c r="DX949" s="206"/>
      <c r="DY949" s="206"/>
      <c r="DZ949" s="206"/>
      <c r="EA949" s="206"/>
      <c r="EB949" s="206"/>
      <c r="EC949" s="206"/>
      <c r="ED949" s="206"/>
      <c r="EE949" s="206"/>
      <c r="EF949" s="206"/>
      <c r="EG949" s="206"/>
      <c r="EH949" s="206"/>
      <c r="EI949" s="206"/>
      <c r="EJ949" s="206"/>
      <c r="EK949" s="206"/>
      <c r="EL949" s="206"/>
      <c r="EM949" s="206"/>
      <c r="EN949" s="206"/>
      <c r="EO949" s="206"/>
      <c r="EP949" s="206"/>
      <c r="EQ949" s="206"/>
      <c r="ER949" s="206"/>
      <c r="ES949" s="206"/>
      <c r="ET949" s="206"/>
      <c r="EU949" s="206"/>
      <c r="EV949" s="206"/>
      <c r="EW949" s="206"/>
      <c r="EX949" s="206"/>
      <c r="EY949" s="206"/>
      <c r="EZ949" s="206"/>
      <c r="FA949" s="206"/>
      <c r="FB949" s="206"/>
      <c r="FC949" s="206"/>
      <c r="FD949" s="206"/>
      <c r="FE949" s="206"/>
      <c r="FF949" s="206"/>
      <c r="FG949" s="206"/>
      <c r="FH949" s="206"/>
      <c r="FI949" s="206"/>
      <c r="FJ949" s="206"/>
      <c r="FK949" s="206"/>
      <c r="FL949" s="206"/>
      <c r="FM949" s="206"/>
      <c r="FN949" s="206"/>
      <c r="FO949" s="206"/>
      <c r="FP949" s="206"/>
      <c r="FQ949" s="206"/>
      <c r="FR949" s="206"/>
      <c r="FS949" s="206"/>
      <c r="FT949" s="206"/>
      <c r="FU949" s="206"/>
      <c r="FV949" s="206"/>
      <c r="FW949" s="206"/>
      <c r="FX949" s="206"/>
      <c r="FY949" s="206"/>
      <c r="FZ949" s="206"/>
      <c r="GA949" s="206"/>
      <c r="GB949" s="206"/>
      <c r="GC949" s="206"/>
      <c r="GD949" s="206"/>
      <c r="GE949" s="206"/>
      <c r="GF949" s="206"/>
      <c r="GG949" s="206"/>
      <c r="GH949" s="206"/>
      <c r="GI949" s="206"/>
      <c r="GJ949" s="206"/>
      <c r="GK949" s="206"/>
      <c r="GL949" s="206"/>
      <c r="GM949" s="206"/>
      <c r="GN949" s="206"/>
      <c r="GO949" s="206"/>
      <c r="GP949" s="206"/>
      <c r="GQ949" s="206"/>
      <c r="GR949" s="206"/>
      <c r="GS949" s="206"/>
      <c r="GT949" s="206"/>
      <c r="GU949" s="206"/>
      <c r="GV949" s="206"/>
      <c r="GW949" s="206"/>
      <c r="GX949" s="206"/>
      <c r="GY949" s="206"/>
      <c r="GZ949" s="206"/>
      <c r="HA949" s="206"/>
      <c r="HB949" s="206"/>
      <c r="HC949" s="206"/>
      <c r="HD949" s="206"/>
      <c r="HE949" s="206"/>
      <c r="HF949" s="206"/>
      <c r="HG949" s="206"/>
      <c r="HH949" s="206"/>
      <c r="HI949" s="206"/>
      <c r="HJ949" s="206"/>
      <c r="HK949" s="206"/>
      <c r="HL949" s="206"/>
      <c r="HM949" s="206"/>
      <c r="HN949" s="206"/>
      <c r="HO949" s="206"/>
      <c r="HP949" s="206"/>
      <c r="HQ949" s="206"/>
      <c r="HR949" s="206"/>
      <c r="HS949" s="206"/>
      <c r="HT949" s="206"/>
      <c r="HU949" s="206"/>
      <c r="HV949" s="206"/>
      <c r="HW949" s="206"/>
      <c r="HX949" s="206"/>
      <c r="HY949" s="206"/>
      <c r="HZ949" s="206"/>
      <c r="IA949" s="206"/>
      <c r="IB949" s="206"/>
      <c r="IC949" s="127"/>
      <c r="ID949" s="127"/>
      <c r="IE949" s="127"/>
      <c r="IF949" s="127"/>
      <c r="IG949" s="127"/>
      <c r="IH949" s="127"/>
    </row>
    <row r="950" spans="1:242" ht="12.75" customHeight="1" x14ac:dyDescent="0.2">
      <c r="A950" s="206"/>
      <c r="B950" s="206"/>
      <c r="C950" s="206"/>
      <c r="D950" s="206"/>
      <c r="E950" s="206"/>
      <c r="F950" s="198"/>
      <c r="G950" s="198"/>
      <c r="H950" s="198"/>
      <c r="I950" s="209"/>
      <c r="J950" s="209"/>
      <c r="K950" s="187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206"/>
      <c r="BN950" s="206"/>
      <c r="BO950" s="206"/>
      <c r="BP950" s="206"/>
      <c r="BQ950" s="206"/>
      <c r="BR950" s="206"/>
      <c r="BS950" s="206"/>
      <c r="BT950" s="206"/>
      <c r="BU950" s="206"/>
      <c r="BV950" s="206"/>
      <c r="BW950" s="206"/>
      <c r="BX950" s="206"/>
      <c r="BY950" s="206"/>
      <c r="BZ950" s="206"/>
      <c r="CA950" s="206"/>
      <c r="CB950" s="206"/>
      <c r="CC950" s="206"/>
      <c r="CD950" s="206"/>
      <c r="CE950" s="206"/>
      <c r="CF950" s="206"/>
      <c r="CG950" s="206"/>
      <c r="CH950" s="206"/>
      <c r="CI950" s="206"/>
      <c r="CJ950" s="206"/>
      <c r="CK950" s="206"/>
      <c r="CL950" s="206"/>
      <c r="CM950" s="206"/>
      <c r="CN950" s="206"/>
      <c r="CO950" s="206"/>
      <c r="CP950" s="206"/>
      <c r="CQ950" s="206"/>
      <c r="CR950" s="206"/>
      <c r="CS950" s="206"/>
      <c r="CT950" s="206"/>
      <c r="CU950" s="206"/>
      <c r="CV950" s="206"/>
      <c r="CW950" s="206"/>
      <c r="CX950" s="206"/>
      <c r="CY950" s="206"/>
      <c r="CZ950" s="206"/>
      <c r="DA950" s="206"/>
      <c r="DB950" s="206"/>
      <c r="DC950" s="206"/>
      <c r="DD950" s="206"/>
      <c r="DE950" s="206"/>
      <c r="DF950" s="206"/>
      <c r="DG950" s="206"/>
      <c r="DH950" s="206"/>
      <c r="DI950" s="206"/>
      <c r="DJ950" s="206"/>
      <c r="DK950" s="206"/>
      <c r="DL950" s="206"/>
      <c r="DM950" s="206"/>
      <c r="DN950" s="206"/>
      <c r="DO950" s="206"/>
      <c r="DP950" s="206"/>
      <c r="DQ950" s="206"/>
      <c r="DR950" s="206"/>
      <c r="DS950" s="206"/>
      <c r="DT950" s="206"/>
      <c r="DU950" s="206"/>
      <c r="DV950" s="206"/>
      <c r="DW950" s="206"/>
      <c r="DX950" s="206"/>
      <c r="DY950" s="206"/>
      <c r="DZ950" s="206"/>
      <c r="EA950" s="206"/>
      <c r="EB950" s="206"/>
      <c r="EC950" s="206"/>
      <c r="ED950" s="206"/>
      <c r="EE950" s="206"/>
      <c r="EF950" s="206"/>
      <c r="EG950" s="206"/>
      <c r="EH950" s="206"/>
      <c r="EI950" s="206"/>
      <c r="EJ950" s="206"/>
      <c r="EK950" s="206"/>
      <c r="EL950" s="206"/>
      <c r="EM950" s="206"/>
      <c r="EN950" s="206"/>
      <c r="EO950" s="206"/>
      <c r="EP950" s="206"/>
      <c r="EQ950" s="206"/>
      <c r="ER950" s="206"/>
      <c r="ES950" s="206"/>
      <c r="ET950" s="206"/>
      <c r="EU950" s="206"/>
      <c r="EV950" s="206"/>
      <c r="EW950" s="206"/>
      <c r="EX950" s="206"/>
      <c r="EY950" s="206"/>
      <c r="EZ950" s="206"/>
      <c r="FA950" s="206"/>
      <c r="FB950" s="206"/>
      <c r="FC950" s="206"/>
      <c r="FD950" s="206"/>
      <c r="FE950" s="206"/>
      <c r="FF950" s="206"/>
      <c r="FG950" s="206"/>
      <c r="FH950" s="206"/>
      <c r="FI950" s="206"/>
      <c r="FJ950" s="206"/>
      <c r="FK950" s="206"/>
      <c r="FL950" s="206"/>
      <c r="FM950" s="206"/>
      <c r="FN950" s="206"/>
      <c r="FO950" s="206"/>
      <c r="FP950" s="206"/>
      <c r="FQ950" s="206"/>
      <c r="FR950" s="206"/>
      <c r="FS950" s="206"/>
      <c r="FT950" s="206"/>
      <c r="FU950" s="206"/>
      <c r="FV950" s="206"/>
      <c r="FW950" s="206"/>
      <c r="FX950" s="206"/>
      <c r="FY950" s="206"/>
      <c r="FZ950" s="206"/>
      <c r="GA950" s="206"/>
      <c r="GB950" s="206"/>
      <c r="GC950" s="206"/>
      <c r="GD950" s="206"/>
      <c r="GE950" s="206"/>
      <c r="GF950" s="206"/>
      <c r="GG950" s="206"/>
      <c r="GH950" s="206"/>
      <c r="GI950" s="206"/>
      <c r="GJ950" s="206"/>
      <c r="GK950" s="206"/>
      <c r="GL950" s="206"/>
      <c r="GM950" s="206"/>
      <c r="GN950" s="206"/>
      <c r="GO950" s="206"/>
      <c r="GP950" s="206"/>
      <c r="GQ950" s="206"/>
      <c r="GR950" s="206"/>
      <c r="GS950" s="206"/>
      <c r="GT950" s="206"/>
      <c r="GU950" s="206"/>
      <c r="GV950" s="206"/>
      <c r="GW950" s="206"/>
      <c r="GX950" s="206"/>
      <c r="GY950" s="206"/>
      <c r="GZ950" s="206"/>
      <c r="HA950" s="206"/>
      <c r="HB950" s="206"/>
      <c r="HC950" s="206"/>
      <c r="HD950" s="206"/>
      <c r="HE950" s="206"/>
      <c r="HF950" s="206"/>
      <c r="HG950" s="206"/>
      <c r="HH950" s="206"/>
      <c r="HI950" s="206"/>
      <c r="HJ950" s="206"/>
      <c r="HK950" s="206"/>
      <c r="HL950" s="206"/>
      <c r="HM950" s="206"/>
      <c r="HN950" s="206"/>
      <c r="HO950" s="206"/>
      <c r="HP950" s="206"/>
      <c r="HQ950" s="206"/>
      <c r="HR950" s="206"/>
      <c r="HS950" s="206"/>
      <c r="HT950" s="206"/>
      <c r="HU950" s="206"/>
      <c r="HV950" s="206"/>
      <c r="HW950" s="206"/>
      <c r="HX950" s="206"/>
      <c r="HY950" s="206"/>
      <c r="HZ950" s="206"/>
      <c r="IA950" s="206"/>
      <c r="IB950" s="206"/>
      <c r="IC950" s="127"/>
      <c r="ID950" s="127"/>
      <c r="IE950" s="127"/>
      <c r="IF950" s="127"/>
      <c r="IG950" s="127"/>
      <c r="IH950" s="127"/>
    </row>
    <row r="951" spans="1:242" ht="12.75" customHeight="1" x14ac:dyDescent="0.2">
      <c r="A951" s="206"/>
      <c r="B951" s="206"/>
      <c r="C951" s="206"/>
      <c r="D951" s="206"/>
      <c r="E951" s="206"/>
      <c r="F951" s="198"/>
      <c r="G951" s="198"/>
      <c r="H951" s="198"/>
      <c r="I951" s="209"/>
      <c r="J951" s="209"/>
      <c r="K951" s="187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206"/>
      <c r="BN951" s="206"/>
      <c r="BO951" s="206"/>
      <c r="BP951" s="206"/>
      <c r="BQ951" s="206"/>
      <c r="BR951" s="206"/>
      <c r="BS951" s="206"/>
      <c r="BT951" s="206"/>
      <c r="BU951" s="206"/>
      <c r="BV951" s="206"/>
      <c r="BW951" s="206"/>
      <c r="BX951" s="206"/>
      <c r="BY951" s="206"/>
      <c r="BZ951" s="206"/>
      <c r="CA951" s="206"/>
      <c r="CB951" s="206"/>
      <c r="CC951" s="206"/>
      <c r="CD951" s="206"/>
      <c r="CE951" s="206"/>
      <c r="CF951" s="206"/>
      <c r="CG951" s="206"/>
      <c r="CH951" s="206"/>
      <c r="CI951" s="206"/>
      <c r="CJ951" s="206"/>
      <c r="CK951" s="206"/>
      <c r="CL951" s="206"/>
      <c r="CM951" s="206"/>
      <c r="CN951" s="206"/>
      <c r="CO951" s="206"/>
      <c r="CP951" s="206"/>
      <c r="CQ951" s="206"/>
      <c r="CR951" s="206"/>
      <c r="CS951" s="206"/>
      <c r="CT951" s="206"/>
      <c r="CU951" s="206"/>
      <c r="CV951" s="206"/>
      <c r="CW951" s="206"/>
      <c r="CX951" s="206"/>
      <c r="CY951" s="206"/>
      <c r="CZ951" s="206"/>
      <c r="DA951" s="206"/>
      <c r="DB951" s="206"/>
      <c r="DC951" s="206"/>
      <c r="DD951" s="206"/>
      <c r="DE951" s="206"/>
      <c r="DF951" s="206"/>
      <c r="DG951" s="206"/>
      <c r="DH951" s="206"/>
      <c r="DI951" s="206"/>
      <c r="DJ951" s="206"/>
      <c r="DK951" s="206"/>
      <c r="DL951" s="206"/>
      <c r="DM951" s="206"/>
      <c r="DN951" s="206"/>
      <c r="DO951" s="206"/>
      <c r="DP951" s="206"/>
      <c r="DQ951" s="206"/>
      <c r="DR951" s="206"/>
      <c r="DS951" s="206"/>
      <c r="DT951" s="206"/>
      <c r="DU951" s="206"/>
      <c r="DV951" s="206"/>
      <c r="DW951" s="206"/>
      <c r="DX951" s="206"/>
      <c r="DY951" s="206"/>
      <c r="DZ951" s="206"/>
      <c r="EA951" s="206"/>
      <c r="EB951" s="206"/>
      <c r="EC951" s="206"/>
      <c r="ED951" s="206"/>
      <c r="EE951" s="206"/>
      <c r="EF951" s="206"/>
      <c r="EG951" s="206"/>
      <c r="EH951" s="206"/>
      <c r="EI951" s="206"/>
      <c r="EJ951" s="206"/>
      <c r="EK951" s="206"/>
      <c r="EL951" s="206"/>
      <c r="EM951" s="206"/>
      <c r="EN951" s="206"/>
      <c r="EO951" s="206"/>
      <c r="EP951" s="206"/>
      <c r="EQ951" s="206"/>
      <c r="ER951" s="206"/>
      <c r="ES951" s="206"/>
      <c r="ET951" s="206"/>
      <c r="EU951" s="206"/>
      <c r="EV951" s="206"/>
      <c r="EW951" s="206"/>
      <c r="EX951" s="206"/>
      <c r="EY951" s="206"/>
      <c r="EZ951" s="206"/>
      <c r="FA951" s="206"/>
      <c r="FB951" s="206"/>
      <c r="FC951" s="206"/>
      <c r="FD951" s="206"/>
      <c r="FE951" s="206"/>
      <c r="FF951" s="206"/>
      <c r="FG951" s="206"/>
      <c r="FH951" s="206"/>
      <c r="FI951" s="206"/>
      <c r="FJ951" s="206"/>
      <c r="FK951" s="206"/>
      <c r="FL951" s="206"/>
      <c r="FM951" s="206"/>
      <c r="FN951" s="206"/>
      <c r="FO951" s="206"/>
      <c r="FP951" s="206"/>
      <c r="FQ951" s="206"/>
      <c r="FR951" s="206"/>
      <c r="FS951" s="206"/>
      <c r="FT951" s="206"/>
      <c r="FU951" s="206"/>
      <c r="FV951" s="206"/>
      <c r="FW951" s="206"/>
      <c r="FX951" s="206"/>
      <c r="FY951" s="206"/>
      <c r="FZ951" s="206"/>
      <c r="GA951" s="206"/>
      <c r="GB951" s="206"/>
      <c r="GC951" s="206"/>
      <c r="GD951" s="206"/>
      <c r="GE951" s="206"/>
      <c r="GF951" s="206"/>
      <c r="GG951" s="206"/>
      <c r="GH951" s="206"/>
      <c r="GI951" s="206"/>
      <c r="GJ951" s="206"/>
      <c r="GK951" s="206"/>
      <c r="GL951" s="206"/>
      <c r="GM951" s="206"/>
      <c r="GN951" s="206"/>
      <c r="GO951" s="206"/>
      <c r="GP951" s="206"/>
      <c r="GQ951" s="206"/>
      <c r="GR951" s="206"/>
      <c r="GS951" s="206"/>
      <c r="GT951" s="206"/>
      <c r="GU951" s="206"/>
      <c r="GV951" s="206"/>
      <c r="GW951" s="206"/>
      <c r="GX951" s="206"/>
      <c r="GY951" s="206"/>
      <c r="GZ951" s="206"/>
      <c r="HA951" s="206"/>
      <c r="HB951" s="206"/>
      <c r="HC951" s="206"/>
      <c r="HD951" s="206"/>
      <c r="HE951" s="206"/>
      <c r="HF951" s="206"/>
      <c r="HG951" s="206"/>
      <c r="HH951" s="206"/>
      <c r="HI951" s="206"/>
      <c r="HJ951" s="206"/>
      <c r="HK951" s="206"/>
      <c r="HL951" s="206"/>
      <c r="HM951" s="206"/>
      <c r="HN951" s="206"/>
      <c r="HO951" s="206"/>
      <c r="HP951" s="206"/>
      <c r="HQ951" s="206"/>
      <c r="HR951" s="206"/>
      <c r="HS951" s="206"/>
      <c r="HT951" s="206"/>
      <c r="HU951" s="206"/>
      <c r="HV951" s="206"/>
      <c r="HW951" s="206"/>
      <c r="HX951" s="206"/>
      <c r="HY951" s="206"/>
      <c r="HZ951" s="206"/>
      <c r="IA951" s="206"/>
      <c r="IB951" s="206"/>
      <c r="IC951" s="127"/>
      <c r="ID951" s="127"/>
      <c r="IE951" s="127"/>
      <c r="IF951" s="127"/>
      <c r="IG951" s="127"/>
      <c r="IH951" s="127"/>
    </row>
    <row r="952" spans="1:242" ht="12.75" customHeight="1" x14ac:dyDescent="0.2">
      <c r="A952" s="206"/>
      <c r="B952" s="206"/>
      <c r="C952" s="206"/>
      <c r="D952" s="206"/>
      <c r="E952" s="206"/>
      <c r="F952" s="198"/>
      <c r="G952" s="198"/>
      <c r="H952" s="198"/>
      <c r="I952" s="209"/>
      <c r="J952" s="209"/>
      <c r="K952" s="187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206"/>
      <c r="BN952" s="206"/>
      <c r="BO952" s="206"/>
      <c r="BP952" s="206"/>
      <c r="BQ952" s="206"/>
      <c r="BR952" s="206"/>
      <c r="BS952" s="206"/>
      <c r="BT952" s="206"/>
      <c r="BU952" s="206"/>
      <c r="BV952" s="206"/>
      <c r="BW952" s="206"/>
      <c r="BX952" s="206"/>
      <c r="BY952" s="206"/>
      <c r="BZ952" s="206"/>
      <c r="CA952" s="206"/>
      <c r="CB952" s="206"/>
      <c r="CC952" s="206"/>
      <c r="CD952" s="206"/>
      <c r="CE952" s="206"/>
      <c r="CF952" s="206"/>
      <c r="CG952" s="206"/>
      <c r="CH952" s="206"/>
      <c r="CI952" s="206"/>
      <c r="CJ952" s="206"/>
      <c r="CK952" s="206"/>
      <c r="CL952" s="206"/>
      <c r="CM952" s="206"/>
      <c r="CN952" s="206"/>
      <c r="CO952" s="206"/>
      <c r="CP952" s="206"/>
      <c r="CQ952" s="206"/>
      <c r="CR952" s="206"/>
      <c r="CS952" s="206"/>
      <c r="CT952" s="206"/>
      <c r="CU952" s="206"/>
      <c r="CV952" s="206"/>
      <c r="CW952" s="206"/>
      <c r="CX952" s="206"/>
      <c r="CY952" s="206"/>
      <c r="CZ952" s="206"/>
      <c r="DA952" s="206"/>
      <c r="DB952" s="206"/>
      <c r="DC952" s="206"/>
      <c r="DD952" s="206"/>
      <c r="DE952" s="206"/>
      <c r="DF952" s="206"/>
      <c r="DG952" s="206"/>
      <c r="DH952" s="206"/>
      <c r="DI952" s="206"/>
      <c r="DJ952" s="206"/>
      <c r="DK952" s="206"/>
      <c r="DL952" s="206"/>
      <c r="DM952" s="206"/>
      <c r="DN952" s="206"/>
      <c r="DO952" s="206"/>
      <c r="DP952" s="206"/>
      <c r="DQ952" s="206"/>
      <c r="DR952" s="206"/>
      <c r="DS952" s="206"/>
      <c r="DT952" s="206"/>
      <c r="DU952" s="206"/>
      <c r="DV952" s="206"/>
      <c r="DW952" s="206"/>
      <c r="DX952" s="206"/>
      <c r="DY952" s="206"/>
      <c r="DZ952" s="206"/>
      <c r="EA952" s="206"/>
      <c r="EB952" s="206"/>
      <c r="EC952" s="206"/>
      <c r="ED952" s="206"/>
      <c r="EE952" s="206"/>
      <c r="EF952" s="206"/>
      <c r="EG952" s="206"/>
      <c r="EH952" s="206"/>
      <c r="EI952" s="206"/>
      <c r="EJ952" s="206"/>
      <c r="EK952" s="206"/>
      <c r="EL952" s="206"/>
      <c r="EM952" s="206"/>
      <c r="EN952" s="206"/>
      <c r="EO952" s="206"/>
      <c r="EP952" s="206"/>
      <c r="EQ952" s="206"/>
      <c r="ER952" s="206"/>
      <c r="ES952" s="206"/>
      <c r="ET952" s="206"/>
      <c r="EU952" s="206"/>
      <c r="EV952" s="206"/>
      <c r="EW952" s="206"/>
      <c r="EX952" s="206"/>
      <c r="EY952" s="206"/>
      <c r="EZ952" s="206"/>
      <c r="FA952" s="206"/>
      <c r="FB952" s="206"/>
      <c r="FC952" s="206"/>
      <c r="FD952" s="206"/>
      <c r="FE952" s="206"/>
      <c r="FF952" s="206"/>
      <c r="FG952" s="206"/>
      <c r="FH952" s="206"/>
      <c r="FI952" s="206"/>
      <c r="FJ952" s="206"/>
      <c r="FK952" s="206"/>
      <c r="FL952" s="206"/>
      <c r="FM952" s="206"/>
      <c r="FN952" s="206"/>
      <c r="FO952" s="206"/>
      <c r="FP952" s="206"/>
      <c r="FQ952" s="206"/>
      <c r="FR952" s="206"/>
      <c r="FS952" s="206"/>
      <c r="FT952" s="206"/>
      <c r="FU952" s="206"/>
      <c r="FV952" s="206"/>
      <c r="FW952" s="206"/>
      <c r="FX952" s="206"/>
      <c r="FY952" s="206"/>
      <c r="FZ952" s="206"/>
      <c r="GA952" s="206"/>
      <c r="GB952" s="206"/>
      <c r="GC952" s="206"/>
      <c r="GD952" s="206"/>
      <c r="GE952" s="206"/>
      <c r="GF952" s="206"/>
      <c r="GG952" s="206"/>
      <c r="GH952" s="206"/>
      <c r="GI952" s="206"/>
      <c r="GJ952" s="206"/>
      <c r="GK952" s="206"/>
      <c r="GL952" s="206"/>
      <c r="GM952" s="206"/>
      <c r="GN952" s="206"/>
      <c r="GO952" s="206"/>
      <c r="GP952" s="206"/>
      <c r="GQ952" s="206"/>
      <c r="GR952" s="206"/>
      <c r="GS952" s="206"/>
      <c r="GT952" s="206"/>
      <c r="GU952" s="206"/>
      <c r="GV952" s="206"/>
      <c r="GW952" s="206"/>
      <c r="GX952" s="206"/>
      <c r="GY952" s="206"/>
      <c r="GZ952" s="206"/>
      <c r="HA952" s="206"/>
      <c r="HB952" s="206"/>
      <c r="HC952" s="206"/>
      <c r="HD952" s="206"/>
      <c r="HE952" s="206"/>
      <c r="HF952" s="206"/>
      <c r="HG952" s="206"/>
      <c r="HH952" s="206"/>
      <c r="HI952" s="206"/>
      <c r="HJ952" s="206"/>
      <c r="HK952" s="206"/>
      <c r="HL952" s="206"/>
      <c r="HM952" s="206"/>
      <c r="HN952" s="206"/>
      <c r="HO952" s="206"/>
      <c r="HP952" s="206"/>
      <c r="HQ952" s="206"/>
      <c r="HR952" s="206"/>
      <c r="HS952" s="206"/>
      <c r="HT952" s="206"/>
      <c r="HU952" s="206"/>
      <c r="HV952" s="206"/>
      <c r="HW952" s="206"/>
      <c r="HX952" s="206"/>
      <c r="HY952" s="206"/>
      <c r="HZ952" s="206"/>
      <c r="IA952" s="206"/>
      <c r="IB952" s="206"/>
      <c r="IC952" s="127"/>
      <c r="ID952" s="127"/>
      <c r="IE952" s="127"/>
      <c r="IF952" s="127"/>
      <c r="IG952" s="127"/>
      <c r="IH952" s="127"/>
    </row>
    <row r="953" spans="1:242" ht="12.75" customHeight="1" x14ac:dyDescent="0.2">
      <c r="A953" s="206"/>
      <c r="B953" s="206"/>
      <c r="C953" s="206"/>
      <c r="D953" s="206"/>
      <c r="E953" s="206"/>
      <c r="F953" s="198"/>
      <c r="G953" s="198"/>
      <c r="H953" s="198"/>
      <c r="I953" s="209"/>
      <c r="J953" s="209"/>
      <c r="K953" s="187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206"/>
      <c r="BN953" s="206"/>
      <c r="BO953" s="206"/>
      <c r="BP953" s="206"/>
      <c r="BQ953" s="206"/>
      <c r="BR953" s="206"/>
      <c r="BS953" s="206"/>
      <c r="BT953" s="206"/>
      <c r="BU953" s="206"/>
      <c r="BV953" s="206"/>
      <c r="BW953" s="206"/>
      <c r="BX953" s="206"/>
      <c r="BY953" s="206"/>
      <c r="BZ953" s="206"/>
      <c r="CA953" s="206"/>
      <c r="CB953" s="206"/>
      <c r="CC953" s="206"/>
      <c r="CD953" s="206"/>
      <c r="CE953" s="206"/>
      <c r="CF953" s="206"/>
      <c r="CG953" s="206"/>
      <c r="CH953" s="206"/>
      <c r="CI953" s="206"/>
      <c r="CJ953" s="206"/>
      <c r="CK953" s="206"/>
      <c r="CL953" s="206"/>
      <c r="CM953" s="206"/>
      <c r="CN953" s="206"/>
      <c r="CO953" s="206"/>
      <c r="CP953" s="206"/>
      <c r="CQ953" s="206"/>
      <c r="CR953" s="206"/>
      <c r="CS953" s="206"/>
      <c r="CT953" s="206"/>
      <c r="CU953" s="206"/>
      <c r="CV953" s="206"/>
      <c r="CW953" s="206"/>
      <c r="CX953" s="206"/>
      <c r="CY953" s="206"/>
      <c r="CZ953" s="206"/>
      <c r="DA953" s="206"/>
      <c r="DB953" s="206"/>
      <c r="DC953" s="206"/>
      <c r="DD953" s="206"/>
      <c r="DE953" s="206"/>
      <c r="DF953" s="206"/>
      <c r="DG953" s="206"/>
      <c r="DH953" s="206"/>
      <c r="DI953" s="206"/>
      <c r="DJ953" s="206"/>
      <c r="DK953" s="206"/>
      <c r="DL953" s="206"/>
      <c r="DM953" s="206"/>
      <c r="DN953" s="206"/>
      <c r="DO953" s="206"/>
      <c r="DP953" s="206"/>
      <c r="DQ953" s="206"/>
      <c r="DR953" s="206"/>
      <c r="DS953" s="206"/>
      <c r="DT953" s="206"/>
      <c r="DU953" s="206"/>
      <c r="DV953" s="206"/>
      <c r="DW953" s="206"/>
      <c r="DX953" s="206"/>
      <c r="DY953" s="206"/>
      <c r="DZ953" s="206"/>
      <c r="EA953" s="206"/>
      <c r="EB953" s="206"/>
      <c r="EC953" s="206"/>
      <c r="ED953" s="206"/>
      <c r="EE953" s="206"/>
      <c r="EF953" s="206"/>
      <c r="EG953" s="206"/>
      <c r="EH953" s="206"/>
      <c r="EI953" s="206"/>
      <c r="EJ953" s="206"/>
      <c r="EK953" s="206"/>
      <c r="EL953" s="206"/>
      <c r="EM953" s="206"/>
      <c r="EN953" s="206"/>
      <c r="EO953" s="206"/>
      <c r="EP953" s="206"/>
      <c r="EQ953" s="206"/>
      <c r="ER953" s="206"/>
      <c r="ES953" s="206"/>
      <c r="ET953" s="206"/>
      <c r="EU953" s="206"/>
      <c r="EV953" s="206"/>
      <c r="EW953" s="206"/>
      <c r="EX953" s="206"/>
      <c r="EY953" s="206"/>
      <c r="EZ953" s="206"/>
      <c r="FA953" s="206"/>
      <c r="FB953" s="206"/>
      <c r="FC953" s="206"/>
      <c r="FD953" s="206"/>
      <c r="FE953" s="206"/>
      <c r="FF953" s="206"/>
      <c r="FG953" s="206"/>
      <c r="FH953" s="206"/>
      <c r="FI953" s="206"/>
      <c r="FJ953" s="206"/>
      <c r="FK953" s="206"/>
      <c r="FL953" s="206"/>
      <c r="FM953" s="206"/>
      <c r="FN953" s="206"/>
      <c r="FO953" s="206"/>
      <c r="FP953" s="206"/>
      <c r="FQ953" s="206"/>
      <c r="FR953" s="206"/>
      <c r="FS953" s="206"/>
      <c r="FT953" s="206"/>
      <c r="FU953" s="206"/>
      <c r="FV953" s="206"/>
      <c r="FW953" s="206"/>
      <c r="FX953" s="206"/>
      <c r="FY953" s="206"/>
      <c r="FZ953" s="206"/>
      <c r="GA953" s="206"/>
      <c r="GB953" s="206"/>
      <c r="GC953" s="206"/>
      <c r="GD953" s="206"/>
      <c r="GE953" s="206"/>
      <c r="GF953" s="206"/>
      <c r="GG953" s="206"/>
      <c r="GH953" s="206"/>
      <c r="GI953" s="206"/>
      <c r="GJ953" s="206"/>
      <c r="GK953" s="206"/>
      <c r="GL953" s="206"/>
      <c r="GM953" s="206"/>
      <c r="GN953" s="206"/>
      <c r="GO953" s="206"/>
      <c r="GP953" s="206"/>
      <c r="GQ953" s="206"/>
      <c r="GR953" s="206"/>
      <c r="GS953" s="206"/>
      <c r="GT953" s="206"/>
      <c r="GU953" s="206"/>
      <c r="GV953" s="206"/>
      <c r="GW953" s="206"/>
      <c r="GX953" s="206"/>
      <c r="GY953" s="206"/>
      <c r="GZ953" s="206"/>
      <c r="HA953" s="206"/>
      <c r="HB953" s="206"/>
      <c r="HC953" s="206"/>
      <c r="HD953" s="206"/>
      <c r="HE953" s="206"/>
      <c r="HF953" s="206"/>
      <c r="HG953" s="206"/>
      <c r="HH953" s="206"/>
      <c r="HI953" s="206"/>
      <c r="HJ953" s="206"/>
      <c r="HK953" s="206"/>
      <c r="HL953" s="206"/>
      <c r="HM953" s="206"/>
      <c r="HN953" s="206"/>
      <c r="HO953" s="206"/>
      <c r="HP953" s="206"/>
      <c r="HQ953" s="206"/>
      <c r="HR953" s="206"/>
      <c r="HS953" s="206"/>
      <c r="HT953" s="206"/>
      <c r="HU953" s="206"/>
      <c r="HV953" s="206"/>
      <c r="HW953" s="206"/>
      <c r="HX953" s="206"/>
      <c r="HY953" s="206"/>
      <c r="HZ953" s="206"/>
      <c r="IA953" s="206"/>
      <c r="IB953" s="206"/>
      <c r="IC953" s="127"/>
      <c r="ID953" s="127"/>
      <c r="IE953" s="127"/>
      <c r="IF953" s="127"/>
      <c r="IG953" s="127"/>
      <c r="IH953" s="127"/>
    </row>
    <row r="954" spans="1:242" ht="12.75" customHeight="1" x14ac:dyDescent="0.2">
      <c r="A954" s="206"/>
      <c r="B954" s="206"/>
      <c r="C954" s="206"/>
      <c r="D954" s="206"/>
      <c r="E954" s="204"/>
      <c r="F954" s="198"/>
      <c r="G954" s="198"/>
      <c r="H954" s="198"/>
      <c r="I954" s="209"/>
      <c r="J954" s="209"/>
      <c r="K954" s="187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  <c r="AP954" s="206"/>
      <c r="AQ954" s="206"/>
      <c r="AR954" s="206"/>
      <c r="AS954" s="206"/>
      <c r="AT954" s="206"/>
      <c r="AU954" s="206"/>
      <c r="AV954" s="206"/>
      <c r="AW954" s="206"/>
      <c r="AX954" s="206"/>
      <c r="AY954" s="206"/>
      <c r="AZ954" s="206"/>
      <c r="BA954" s="206"/>
      <c r="BB954" s="206"/>
      <c r="BC954" s="206"/>
      <c r="BD954" s="206"/>
      <c r="BE954" s="206"/>
      <c r="BF954" s="206"/>
      <c r="BG954" s="206"/>
      <c r="BH954" s="206"/>
      <c r="BI954" s="206"/>
      <c r="BJ954" s="206"/>
      <c r="BK954" s="206"/>
      <c r="BL954" s="206"/>
      <c r="BM954" s="206"/>
      <c r="BN954" s="206"/>
      <c r="BO954" s="206"/>
      <c r="BP954" s="206"/>
      <c r="BQ954" s="206"/>
      <c r="BR954" s="206"/>
      <c r="BS954" s="206"/>
      <c r="BT954" s="206"/>
      <c r="BU954" s="206"/>
      <c r="BV954" s="206"/>
      <c r="BW954" s="206"/>
      <c r="BX954" s="206"/>
      <c r="BY954" s="206"/>
      <c r="BZ954" s="206"/>
      <c r="CA954" s="206"/>
      <c r="CB954" s="206"/>
      <c r="CC954" s="206"/>
      <c r="CD954" s="206"/>
      <c r="CE954" s="206"/>
      <c r="CF954" s="206"/>
      <c r="CG954" s="206"/>
      <c r="CH954" s="206"/>
      <c r="CI954" s="206"/>
      <c r="CJ954" s="206"/>
      <c r="CK954" s="206"/>
      <c r="CL954" s="206"/>
      <c r="CM954" s="206"/>
      <c r="CN954" s="206"/>
      <c r="CO954" s="206"/>
      <c r="CP954" s="206"/>
      <c r="CQ954" s="206"/>
      <c r="CR954" s="206"/>
      <c r="CS954" s="206"/>
      <c r="CT954" s="206"/>
      <c r="CU954" s="206"/>
      <c r="CV954" s="206"/>
      <c r="CW954" s="206"/>
      <c r="CX954" s="206"/>
      <c r="CY954" s="206"/>
      <c r="CZ954" s="206"/>
      <c r="DA954" s="206"/>
      <c r="DB954" s="206"/>
      <c r="DC954" s="206"/>
      <c r="DD954" s="206"/>
      <c r="DE954" s="206"/>
      <c r="DF954" s="206"/>
      <c r="DG954" s="206"/>
      <c r="DH954" s="206"/>
      <c r="DI954" s="206"/>
      <c r="DJ954" s="206"/>
      <c r="DK954" s="206"/>
      <c r="DL954" s="206"/>
      <c r="DM954" s="206"/>
      <c r="DN954" s="206"/>
      <c r="DO954" s="206"/>
      <c r="DP954" s="206"/>
      <c r="DQ954" s="206"/>
      <c r="DR954" s="206"/>
      <c r="DS954" s="206"/>
      <c r="DT954" s="206"/>
      <c r="DU954" s="206"/>
      <c r="DV954" s="206"/>
      <c r="DW954" s="206"/>
      <c r="DX954" s="206"/>
      <c r="DY954" s="206"/>
      <c r="DZ954" s="206"/>
      <c r="EA954" s="206"/>
      <c r="EB954" s="206"/>
      <c r="EC954" s="206"/>
      <c r="ED954" s="206"/>
      <c r="EE954" s="206"/>
      <c r="EF954" s="206"/>
      <c r="EG954" s="206"/>
      <c r="EH954" s="206"/>
      <c r="EI954" s="206"/>
      <c r="EJ954" s="206"/>
      <c r="EK954" s="206"/>
      <c r="EL954" s="206"/>
      <c r="EM954" s="206"/>
      <c r="EN954" s="206"/>
      <c r="EO954" s="206"/>
      <c r="EP954" s="206"/>
      <c r="EQ954" s="206"/>
      <c r="ER954" s="206"/>
      <c r="ES954" s="206"/>
      <c r="ET954" s="206"/>
      <c r="EU954" s="206"/>
      <c r="EV954" s="206"/>
      <c r="EW954" s="206"/>
      <c r="EX954" s="206"/>
      <c r="EY954" s="206"/>
      <c r="EZ954" s="206"/>
      <c r="FA954" s="206"/>
      <c r="FB954" s="206"/>
      <c r="FC954" s="206"/>
      <c r="FD954" s="206"/>
      <c r="FE954" s="206"/>
      <c r="FF954" s="206"/>
      <c r="FG954" s="206"/>
      <c r="FH954" s="206"/>
      <c r="FI954" s="206"/>
      <c r="FJ954" s="206"/>
      <c r="FK954" s="206"/>
      <c r="FL954" s="206"/>
      <c r="FM954" s="206"/>
      <c r="FN954" s="206"/>
      <c r="FO954" s="206"/>
      <c r="FP954" s="206"/>
      <c r="FQ954" s="206"/>
      <c r="FR954" s="206"/>
      <c r="FS954" s="206"/>
      <c r="FT954" s="206"/>
      <c r="FU954" s="206"/>
      <c r="FV954" s="206"/>
      <c r="FW954" s="206"/>
      <c r="FX954" s="206"/>
      <c r="FY954" s="206"/>
      <c r="FZ954" s="206"/>
      <c r="GA954" s="206"/>
      <c r="GB954" s="206"/>
      <c r="GC954" s="206"/>
      <c r="GD954" s="206"/>
      <c r="GE954" s="206"/>
      <c r="GF954" s="206"/>
      <c r="GG954" s="206"/>
      <c r="GH954" s="206"/>
      <c r="GI954" s="206"/>
      <c r="GJ954" s="206"/>
      <c r="GK954" s="206"/>
      <c r="GL954" s="206"/>
      <c r="GM954" s="206"/>
      <c r="GN954" s="206"/>
      <c r="GO954" s="206"/>
      <c r="GP954" s="206"/>
      <c r="GQ954" s="206"/>
      <c r="GR954" s="206"/>
      <c r="GS954" s="206"/>
      <c r="GT954" s="206"/>
      <c r="GU954" s="206"/>
      <c r="GV954" s="206"/>
      <c r="GW954" s="206"/>
      <c r="GX954" s="206"/>
      <c r="GY954" s="206"/>
      <c r="GZ954" s="206"/>
      <c r="HA954" s="206"/>
      <c r="HB954" s="206"/>
      <c r="HC954" s="206"/>
      <c r="HD954" s="206"/>
      <c r="HE954" s="206"/>
      <c r="HF954" s="206"/>
      <c r="HG954" s="206"/>
      <c r="HH954" s="206"/>
      <c r="HI954" s="206"/>
      <c r="HJ954" s="206"/>
      <c r="HK954" s="206"/>
      <c r="HL954" s="206"/>
      <c r="HM954" s="206"/>
      <c r="HN954" s="206"/>
      <c r="HO954" s="206"/>
      <c r="HP954" s="206"/>
      <c r="HQ954" s="206"/>
      <c r="HR954" s="206"/>
      <c r="HS954" s="206"/>
      <c r="HT954" s="206"/>
      <c r="HU954" s="206"/>
      <c r="HV954" s="206"/>
      <c r="HW954" s="206"/>
      <c r="HX954" s="206"/>
      <c r="HY954" s="206"/>
      <c r="HZ954" s="206"/>
      <c r="IA954" s="206"/>
      <c r="IB954" s="206"/>
      <c r="IC954" s="127"/>
      <c r="ID954" s="127"/>
      <c r="IE954" s="127"/>
      <c r="IF954" s="127"/>
      <c r="IG954" s="127"/>
      <c r="IH954" s="127"/>
    </row>
    <row r="955" spans="1:242" ht="12.75" customHeight="1" x14ac:dyDescent="0.2">
      <c r="A955" s="206"/>
      <c r="B955" s="206"/>
      <c r="C955" s="206"/>
      <c r="D955" s="206"/>
      <c r="E955" s="206"/>
      <c r="F955" s="198"/>
      <c r="G955" s="198"/>
      <c r="H955" s="198"/>
      <c r="I955" s="209"/>
      <c r="J955" s="209"/>
      <c r="K955" s="187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206"/>
      <c r="BN955" s="206"/>
      <c r="BO955" s="206"/>
      <c r="BP955" s="206"/>
      <c r="BQ955" s="206"/>
      <c r="BR955" s="206"/>
      <c r="BS955" s="206"/>
      <c r="BT955" s="206"/>
      <c r="BU955" s="206"/>
      <c r="BV955" s="206"/>
      <c r="BW955" s="206"/>
      <c r="BX955" s="206"/>
      <c r="BY955" s="206"/>
      <c r="BZ955" s="206"/>
      <c r="CA955" s="206"/>
      <c r="CB955" s="206"/>
      <c r="CC955" s="206"/>
      <c r="CD955" s="206"/>
      <c r="CE955" s="206"/>
      <c r="CF955" s="206"/>
      <c r="CG955" s="206"/>
      <c r="CH955" s="206"/>
      <c r="CI955" s="206"/>
      <c r="CJ955" s="206"/>
      <c r="CK955" s="206"/>
      <c r="CL955" s="206"/>
      <c r="CM955" s="206"/>
      <c r="CN955" s="206"/>
      <c r="CO955" s="206"/>
      <c r="CP955" s="206"/>
      <c r="CQ955" s="206"/>
      <c r="CR955" s="206"/>
      <c r="CS955" s="206"/>
      <c r="CT955" s="206"/>
      <c r="CU955" s="206"/>
      <c r="CV955" s="206"/>
      <c r="CW955" s="206"/>
      <c r="CX955" s="206"/>
      <c r="CY955" s="206"/>
      <c r="CZ955" s="206"/>
      <c r="DA955" s="206"/>
      <c r="DB955" s="206"/>
      <c r="DC955" s="206"/>
      <c r="DD955" s="206"/>
      <c r="DE955" s="206"/>
      <c r="DF955" s="206"/>
      <c r="DG955" s="206"/>
      <c r="DH955" s="206"/>
      <c r="DI955" s="206"/>
      <c r="DJ955" s="206"/>
      <c r="DK955" s="206"/>
      <c r="DL955" s="206"/>
      <c r="DM955" s="206"/>
      <c r="DN955" s="206"/>
      <c r="DO955" s="206"/>
      <c r="DP955" s="206"/>
      <c r="DQ955" s="206"/>
      <c r="DR955" s="206"/>
      <c r="DS955" s="206"/>
      <c r="DT955" s="206"/>
      <c r="DU955" s="206"/>
      <c r="DV955" s="206"/>
      <c r="DW955" s="206"/>
      <c r="DX955" s="206"/>
      <c r="DY955" s="206"/>
      <c r="DZ955" s="206"/>
      <c r="EA955" s="206"/>
      <c r="EB955" s="206"/>
      <c r="EC955" s="206"/>
      <c r="ED955" s="206"/>
      <c r="EE955" s="206"/>
      <c r="EF955" s="206"/>
      <c r="EG955" s="206"/>
      <c r="EH955" s="206"/>
      <c r="EI955" s="206"/>
      <c r="EJ955" s="206"/>
      <c r="EK955" s="206"/>
      <c r="EL955" s="206"/>
      <c r="EM955" s="206"/>
      <c r="EN955" s="206"/>
      <c r="EO955" s="206"/>
      <c r="EP955" s="206"/>
      <c r="EQ955" s="206"/>
      <c r="ER955" s="206"/>
      <c r="ES955" s="206"/>
      <c r="ET955" s="206"/>
      <c r="EU955" s="206"/>
      <c r="EV955" s="206"/>
      <c r="EW955" s="206"/>
      <c r="EX955" s="206"/>
      <c r="EY955" s="206"/>
      <c r="EZ955" s="206"/>
      <c r="FA955" s="206"/>
      <c r="FB955" s="206"/>
      <c r="FC955" s="206"/>
      <c r="FD955" s="206"/>
      <c r="FE955" s="206"/>
      <c r="FF955" s="206"/>
      <c r="FG955" s="206"/>
      <c r="FH955" s="206"/>
      <c r="FI955" s="206"/>
      <c r="FJ955" s="206"/>
      <c r="FK955" s="206"/>
      <c r="FL955" s="206"/>
      <c r="FM955" s="206"/>
      <c r="FN955" s="206"/>
      <c r="FO955" s="206"/>
      <c r="FP955" s="206"/>
      <c r="FQ955" s="206"/>
      <c r="FR955" s="206"/>
      <c r="FS955" s="206"/>
      <c r="FT955" s="206"/>
      <c r="FU955" s="206"/>
      <c r="FV955" s="206"/>
      <c r="FW955" s="206"/>
      <c r="FX955" s="206"/>
      <c r="FY955" s="206"/>
      <c r="FZ955" s="206"/>
      <c r="GA955" s="206"/>
      <c r="GB955" s="206"/>
      <c r="GC955" s="206"/>
      <c r="GD955" s="206"/>
      <c r="GE955" s="206"/>
      <c r="GF955" s="206"/>
      <c r="GG955" s="206"/>
      <c r="GH955" s="206"/>
      <c r="GI955" s="206"/>
      <c r="GJ955" s="206"/>
      <c r="GK955" s="206"/>
      <c r="GL955" s="206"/>
      <c r="GM955" s="206"/>
      <c r="GN955" s="206"/>
      <c r="GO955" s="206"/>
      <c r="GP955" s="206"/>
      <c r="GQ955" s="206"/>
      <c r="GR955" s="206"/>
      <c r="GS955" s="206"/>
      <c r="GT955" s="206"/>
      <c r="GU955" s="206"/>
      <c r="GV955" s="206"/>
      <c r="GW955" s="206"/>
      <c r="GX955" s="206"/>
      <c r="GY955" s="206"/>
      <c r="GZ955" s="206"/>
      <c r="HA955" s="206"/>
      <c r="HB955" s="206"/>
      <c r="HC955" s="206"/>
      <c r="HD955" s="206"/>
      <c r="HE955" s="206"/>
      <c r="HF955" s="206"/>
      <c r="HG955" s="206"/>
      <c r="HH955" s="206"/>
      <c r="HI955" s="206"/>
      <c r="HJ955" s="206"/>
      <c r="HK955" s="206"/>
      <c r="HL955" s="206"/>
      <c r="HM955" s="206"/>
      <c r="HN955" s="206"/>
      <c r="HO955" s="206"/>
      <c r="HP955" s="206"/>
      <c r="HQ955" s="206"/>
      <c r="HR955" s="206"/>
      <c r="HS955" s="206"/>
      <c r="HT955" s="206"/>
      <c r="HU955" s="206"/>
      <c r="HV955" s="206"/>
      <c r="HW955" s="206"/>
      <c r="HX955" s="206"/>
      <c r="HY955" s="206"/>
      <c r="HZ955" s="206"/>
      <c r="IA955" s="206"/>
      <c r="IB955" s="206"/>
      <c r="IC955" s="127"/>
      <c r="ID955" s="127"/>
      <c r="IE955" s="127"/>
      <c r="IF955" s="127"/>
      <c r="IG955" s="127"/>
      <c r="IH955" s="127"/>
    </row>
    <row r="956" spans="1:242" ht="12.75" customHeight="1" x14ac:dyDescent="0.2">
      <c r="A956" s="206"/>
      <c r="B956" s="206"/>
      <c r="C956" s="206"/>
      <c r="D956" s="206"/>
      <c r="E956" s="206"/>
      <c r="F956" s="198"/>
      <c r="G956" s="198"/>
      <c r="H956" s="198"/>
      <c r="I956" s="209"/>
      <c r="J956" s="209"/>
      <c r="K956" s="187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06"/>
      <c r="BN956" s="206"/>
      <c r="BO956" s="206"/>
      <c r="BP956" s="206"/>
      <c r="BQ956" s="206"/>
      <c r="BR956" s="206"/>
      <c r="BS956" s="206"/>
      <c r="BT956" s="206"/>
      <c r="BU956" s="206"/>
      <c r="BV956" s="206"/>
      <c r="BW956" s="206"/>
      <c r="BX956" s="206"/>
      <c r="BY956" s="206"/>
      <c r="BZ956" s="206"/>
      <c r="CA956" s="206"/>
      <c r="CB956" s="206"/>
      <c r="CC956" s="206"/>
      <c r="CD956" s="206"/>
      <c r="CE956" s="206"/>
      <c r="CF956" s="206"/>
      <c r="CG956" s="206"/>
      <c r="CH956" s="206"/>
      <c r="CI956" s="206"/>
      <c r="CJ956" s="206"/>
      <c r="CK956" s="206"/>
      <c r="CL956" s="206"/>
      <c r="CM956" s="206"/>
      <c r="CN956" s="206"/>
      <c r="CO956" s="206"/>
      <c r="CP956" s="206"/>
      <c r="CQ956" s="206"/>
      <c r="CR956" s="206"/>
      <c r="CS956" s="206"/>
      <c r="CT956" s="206"/>
      <c r="CU956" s="206"/>
      <c r="CV956" s="206"/>
      <c r="CW956" s="206"/>
      <c r="CX956" s="206"/>
      <c r="CY956" s="206"/>
      <c r="CZ956" s="206"/>
      <c r="DA956" s="206"/>
      <c r="DB956" s="206"/>
      <c r="DC956" s="206"/>
      <c r="DD956" s="206"/>
      <c r="DE956" s="206"/>
      <c r="DF956" s="206"/>
      <c r="DG956" s="206"/>
      <c r="DH956" s="206"/>
      <c r="DI956" s="206"/>
      <c r="DJ956" s="206"/>
      <c r="DK956" s="206"/>
      <c r="DL956" s="206"/>
      <c r="DM956" s="206"/>
      <c r="DN956" s="206"/>
      <c r="DO956" s="206"/>
      <c r="DP956" s="206"/>
      <c r="DQ956" s="206"/>
      <c r="DR956" s="206"/>
      <c r="DS956" s="206"/>
      <c r="DT956" s="206"/>
      <c r="DU956" s="206"/>
      <c r="DV956" s="206"/>
      <c r="DW956" s="206"/>
      <c r="DX956" s="206"/>
      <c r="DY956" s="206"/>
      <c r="DZ956" s="206"/>
      <c r="EA956" s="206"/>
      <c r="EB956" s="206"/>
      <c r="EC956" s="206"/>
      <c r="ED956" s="206"/>
      <c r="EE956" s="206"/>
      <c r="EF956" s="206"/>
      <c r="EG956" s="206"/>
      <c r="EH956" s="206"/>
      <c r="EI956" s="206"/>
      <c r="EJ956" s="206"/>
      <c r="EK956" s="206"/>
      <c r="EL956" s="206"/>
      <c r="EM956" s="206"/>
      <c r="EN956" s="206"/>
      <c r="EO956" s="206"/>
      <c r="EP956" s="206"/>
      <c r="EQ956" s="206"/>
      <c r="ER956" s="206"/>
      <c r="ES956" s="206"/>
      <c r="ET956" s="206"/>
      <c r="EU956" s="206"/>
      <c r="EV956" s="206"/>
      <c r="EW956" s="206"/>
      <c r="EX956" s="206"/>
      <c r="EY956" s="206"/>
      <c r="EZ956" s="206"/>
      <c r="FA956" s="206"/>
      <c r="FB956" s="206"/>
      <c r="FC956" s="206"/>
      <c r="FD956" s="206"/>
      <c r="FE956" s="206"/>
      <c r="FF956" s="206"/>
      <c r="FG956" s="206"/>
      <c r="FH956" s="206"/>
      <c r="FI956" s="206"/>
      <c r="FJ956" s="206"/>
      <c r="FK956" s="206"/>
      <c r="FL956" s="206"/>
      <c r="FM956" s="206"/>
      <c r="FN956" s="206"/>
      <c r="FO956" s="206"/>
      <c r="FP956" s="206"/>
      <c r="FQ956" s="206"/>
      <c r="FR956" s="206"/>
      <c r="FS956" s="206"/>
      <c r="FT956" s="206"/>
      <c r="FU956" s="206"/>
      <c r="FV956" s="206"/>
      <c r="FW956" s="206"/>
      <c r="FX956" s="206"/>
      <c r="FY956" s="206"/>
      <c r="FZ956" s="206"/>
      <c r="GA956" s="206"/>
      <c r="GB956" s="206"/>
      <c r="GC956" s="206"/>
      <c r="GD956" s="206"/>
      <c r="GE956" s="206"/>
      <c r="GF956" s="206"/>
      <c r="GG956" s="206"/>
      <c r="GH956" s="206"/>
      <c r="GI956" s="206"/>
      <c r="GJ956" s="206"/>
      <c r="GK956" s="206"/>
      <c r="GL956" s="206"/>
      <c r="GM956" s="206"/>
      <c r="GN956" s="206"/>
      <c r="GO956" s="206"/>
      <c r="GP956" s="206"/>
      <c r="GQ956" s="206"/>
      <c r="GR956" s="206"/>
      <c r="GS956" s="206"/>
      <c r="GT956" s="206"/>
      <c r="GU956" s="206"/>
      <c r="GV956" s="206"/>
      <c r="GW956" s="206"/>
      <c r="GX956" s="206"/>
      <c r="GY956" s="206"/>
      <c r="GZ956" s="206"/>
      <c r="HA956" s="206"/>
      <c r="HB956" s="206"/>
      <c r="HC956" s="206"/>
      <c r="HD956" s="206"/>
      <c r="HE956" s="206"/>
      <c r="HF956" s="206"/>
      <c r="HG956" s="206"/>
      <c r="HH956" s="206"/>
      <c r="HI956" s="206"/>
      <c r="HJ956" s="206"/>
      <c r="HK956" s="206"/>
      <c r="HL956" s="206"/>
      <c r="HM956" s="206"/>
      <c r="HN956" s="206"/>
      <c r="HO956" s="206"/>
      <c r="HP956" s="206"/>
      <c r="HQ956" s="206"/>
      <c r="HR956" s="206"/>
      <c r="HS956" s="206"/>
      <c r="HT956" s="206"/>
      <c r="HU956" s="206"/>
      <c r="HV956" s="206"/>
      <c r="HW956" s="206"/>
      <c r="HX956" s="206"/>
      <c r="HY956" s="206"/>
      <c r="HZ956" s="206"/>
      <c r="IA956" s="206"/>
      <c r="IB956" s="206"/>
      <c r="IC956" s="127"/>
      <c r="ID956" s="127"/>
      <c r="IE956" s="127"/>
      <c r="IF956" s="127"/>
      <c r="IG956" s="127"/>
      <c r="IH956" s="127"/>
    </row>
    <row r="957" spans="1:242" ht="12.75" customHeight="1" x14ac:dyDescent="0.2">
      <c r="A957" s="206"/>
      <c r="B957" s="206"/>
      <c r="C957" s="206"/>
      <c r="D957" s="206"/>
      <c r="E957" s="206"/>
      <c r="F957" s="198"/>
      <c r="G957" s="198"/>
      <c r="H957" s="198"/>
      <c r="I957" s="209"/>
      <c r="J957" s="209"/>
      <c r="K957" s="187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06"/>
      <c r="BN957" s="206"/>
      <c r="BO957" s="206"/>
      <c r="BP957" s="206"/>
      <c r="BQ957" s="206"/>
      <c r="BR957" s="206"/>
      <c r="BS957" s="206"/>
      <c r="BT957" s="206"/>
      <c r="BU957" s="206"/>
      <c r="BV957" s="206"/>
      <c r="BW957" s="206"/>
      <c r="BX957" s="206"/>
      <c r="BY957" s="206"/>
      <c r="BZ957" s="206"/>
      <c r="CA957" s="206"/>
      <c r="CB957" s="206"/>
      <c r="CC957" s="206"/>
      <c r="CD957" s="206"/>
      <c r="CE957" s="206"/>
      <c r="CF957" s="206"/>
      <c r="CG957" s="206"/>
      <c r="CH957" s="206"/>
      <c r="CI957" s="206"/>
      <c r="CJ957" s="206"/>
      <c r="CK957" s="206"/>
      <c r="CL957" s="206"/>
      <c r="CM957" s="206"/>
      <c r="CN957" s="206"/>
      <c r="CO957" s="206"/>
      <c r="CP957" s="206"/>
      <c r="CQ957" s="206"/>
      <c r="CR957" s="206"/>
      <c r="CS957" s="206"/>
      <c r="CT957" s="206"/>
      <c r="CU957" s="206"/>
      <c r="CV957" s="206"/>
      <c r="CW957" s="206"/>
      <c r="CX957" s="206"/>
      <c r="CY957" s="206"/>
      <c r="CZ957" s="206"/>
      <c r="DA957" s="206"/>
      <c r="DB957" s="206"/>
      <c r="DC957" s="206"/>
      <c r="DD957" s="206"/>
      <c r="DE957" s="206"/>
      <c r="DF957" s="206"/>
      <c r="DG957" s="206"/>
      <c r="DH957" s="206"/>
      <c r="DI957" s="206"/>
      <c r="DJ957" s="206"/>
      <c r="DK957" s="206"/>
      <c r="DL957" s="206"/>
      <c r="DM957" s="206"/>
      <c r="DN957" s="206"/>
      <c r="DO957" s="206"/>
      <c r="DP957" s="206"/>
      <c r="DQ957" s="206"/>
      <c r="DR957" s="206"/>
      <c r="DS957" s="206"/>
      <c r="DT957" s="206"/>
      <c r="DU957" s="206"/>
      <c r="DV957" s="206"/>
      <c r="DW957" s="206"/>
      <c r="DX957" s="206"/>
      <c r="DY957" s="206"/>
      <c r="DZ957" s="206"/>
      <c r="EA957" s="206"/>
      <c r="EB957" s="206"/>
      <c r="EC957" s="206"/>
      <c r="ED957" s="206"/>
      <c r="EE957" s="206"/>
      <c r="EF957" s="206"/>
      <c r="EG957" s="206"/>
      <c r="EH957" s="206"/>
      <c r="EI957" s="206"/>
      <c r="EJ957" s="206"/>
      <c r="EK957" s="206"/>
      <c r="EL957" s="206"/>
      <c r="EM957" s="206"/>
      <c r="EN957" s="206"/>
      <c r="EO957" s="206"/>
      <c r="EP957" s="206"/>
      <c r="EQ957" s="206"/>
      <c r="ER957" s="206"/>
      <c r="ES957" s="206"/>
      <c r="ET957" s="206"/>
      <c r="EU957" s="206"/>
      <c r="EV957" s="206"/>
      <c r="EW957" s="206"/>
      <c r="EX957" s="206"/>
      <c r="EY957" s="206"/>
      <c r="EZ957" s="206"/>
      <c r="FA957" s="206"/>
      <c r="FB957" s="206"/>
      <c r="FC957" s="206"/>
      <c r="FD957" s="206"/>
      <c r="FE957" s="206"/>
      <c r="FF957" s="206"/>
      <c r="FG957" s="206"/>
      <c r="FH957" s="206"/>
      <c r="FI957" s="206"/>
      <c r="FJ957" s="206"/>
      <c r="FK957" s="206"/>
      <c r="FL957" s="206"/>
      <c r="FM957" s="206"/>
      <c r="FN957" s="206"/>
      <c r="FO957" s="206"/>
      <c r="FP957" s="206"/>
      <c r="FQ957" s="206"/>
      <c r="FR957" s="206"/>
      <c r="FS957" s="206"/>
      <c r="FT957" s="206"/>
      <c r="FU957" s="206"/>
      <c r="FV957" s="206"/>
      <c r="FW957" s="206"/>
      <c r="FX957" s="206"/>
      <c r="FY957" s="206"/>
      <c r="FZ957" s="206"/>
      <c r="GA957" s="206"/>
      <c r="GB957" s="206"/>
      <c r="GC957" s="206"/>
      <c r="GD957" s="206"/>
      <c r="GE957" s="206"/>
      <c r="GF957" s="206"/>
      <c r="GG957" s="206"/>
      <c r="GH957" s="206"/>
      <c r="GI957" s="206"/>
      <c r="GJ957" s="206"/>
      <c r="GK957" s="206"/>
      <c r="GL957" s="206"/>
      <c r="GM957" s="206"/>
      <c r="GN957" s="206"/>
      <c r="GO957" s="206"/>
      <c r="GP957" s="206"/>
      <c r="GQ957" s="206"/>
      <c r="GR957" s="206"/>
      <c r="GS957" s="206"/>
      <c r="GT957" s="206"/>
      <c r="GU957" s="206"/>
      <c r="GV957" s="206"/>
      <c r="GW957" s="206"/>
      <c r="GX957" s="206"/>
      <c r="GY957" s="206"/>
      <c r="GZ957" s="206"/>
      <c r="HA957" s="206"/>
      <c r="HB957" s="206"/>
      <c r="HC957" s="206"/>
      <c r="HD957" s="206"/>
      <c r="HE957" s="206"/>
      <c r="HF957" s="206"/>
      <c r="HG957" s="206"/>
      <c r="HH957" s="206"/>
      <c r="HI957" s="206"/>
      <c r="HJ957" s="206"/>
      <c r="HK957" s="206"/>
      <c r="HL957" s="206"/>
      <c r="HM957" s="206"/>
      <c r="HN957" s="206"/>
      <c r="HO957" s="206"/>
      <c r="HP957" s="206"/>
      <c r="HQ957" s="206"/>
      <c r="HR957" s="206"/>
      <c r="HS957" s="206"/>
      <c r="HT957" s="206"/>
      <c r="HU957" s="206"/>
      <c r="HV957" s="206"/>
      <c r="HW957" s="206"/>
      <c r="HX957" s="206"/>
      <c r="HY957" s="206"/>
      <c r="HZ957" s="206"/>
      <c r="IA957" s="206"/>
      <c r="IB957" s="206"/>
      <c r="IC957" s="127"/>
      <c r="ID957" s="127"/>
      <c r="IE957" s="127"/>
      <c r="IF957" s="127"/>
      <c r="IG957" s="127"/>
      <c r="IH957" s="127"/>
    </row>
    <row r="958" spans="1:242" ht="12.75" customHeight="1" x14ac:dyDescent="0.2">
      <c r="A958" s="206"/>
      <c r="B958" s="206"/>
      <c r="C958" s="206"/>
      <c r="D958" s="206"/>
      <c r="E958" s="206"/>
      <c r="F958" s="198"/>
      <c r="G958" s="198"/>
      <c r="H958" s="198"/>
      <c r="I958" s="209"/>
      <c r="J958" s="209"/>
      <c r="K958" s="187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06"/>
      <c r="BN958" s="206"/>
      <c r="BO958" s="206"/>
      <c r="BP958" s="206"/>
      <c r="BQ958" s="206"/>
      <c r="BR958" s="206"/>
      <c r="BS958" s="206"/>
      <c r="BT958" s="206"/>
      <c r="BU958" s="206"/>
      <c r="BV958" s="206"/>
      <c r="BW958" s="206"/>
      <c r="BX958" s="206"/>
      <c r="BY958" s="206"/>
      <c r="BZ958" s="206"/>
      <c r="CA958" s="206"/>
      <c r="CB958" s="206"/>
      <c r="CC958" s="206"/>
      <c r="CD958" s="206"/>
      <c r="CE958" s="206"/>
      <c r="CF958" s="206"/>
      <c r="CG958" s="206"/>
      <c r="CH958" s="206"/>
      <c r="CI958" s="206"/>
      <c r="CJ958" s="206"/>
      <c r="CK958" s="206"/>
      <c r="CL958" s="206"/>
      <c r="CM958" s="206"/>
      <c r="CN958" s="206"/>
      <c r="CO958" s="206"/>
      <c r="CP958" s="206"/>
      <c r="CQ958" s="206"/>
      <c r="CR958" s="206"/>
      <c r="CS958" s="206"/>
      <c r="CT958" s="206"/>
      <c r="CU958" s="206"/>
      <c r="CV958" s="206"/>
      <c r="CW958" s="206"/>
      <c r="CX958" s="206"/>
      <c r="CY958" s="206"/>
      <c r="CZ958" s="206"/>
      <c r="DA958" s="206"/>
      <c r="DB958" s="206"/>
      <c r="DC958" s="206"/>
      <c r="DD958" s="206"/>
      <c r="DE958" s="206"/>
      <c r="DF958" s="206"/>
      <c r="DG958" s="206"/>
      <c r="DH958" s="206"/>
      <c r="DI958" s="206"/>
      <c r="DJ958" s="206"/>
      <c r="DK958" s="206"/>
      <c r="DL958" s="206"/>
      <c r="DM958" s="206"/>
      <c r="DN958" s="206"/>
      <c r="DO958" s="206"/>
      <c r="DP958" s="206"/>
      <c r="DQ958" s="206"/>
      <c r="DR958" s="206"/>
      <c r="DS958" s="206"/>
      <c r="DT958" s="206"/>
      <c r="DU958" s="206"/>
      <c r="DV958" s="206"/>
      <c r="DW958" s="206"/>
      <c r="DX958" s="206"/>
      <c r="DY958" s="206"/>
      <c r="DZ958" s="206"/>
      <c r="EA958" s="206"/>
      <c r="EB958" s="206"/>
      <c r="EC958" s="206"/>
      <c r="ED958" s="206"/>
      <c r="EE958" s="206"/>
      <c r="EF958" s="206"/>
      <c r="EG958" s="206"/>
      <c r="EH958" s="206"/>
      <c r="EI958" s="206"/>
      <c r="EJ958" s="206"/>
      <c r="EK958" s="206"/>
      <c r="EL958" s="206"/>
      <c r="EM958" s="206"/>
      <c r="EN958" s="206"/>
      <c r="EO958" s="206"/>
      <c r="EP958" s="206"/>
      <c r="EQ958" s="206"/>
      <c r="ER958" s="206"/>
      <c r="ES958" s="206"/>
      <c r="ET958" s="206"/>
      <c r="EU958" s="206"/>
      <c r="EV958" s="206"/>
      <c r="EW958" s="206"/>
      <c r="EX958" s="206"/>
      <c r="EY958" s="206"/>
      <c r="EZ958" s="206"/>
      <c r="FA958" s="206"/>
      <c r="FB958" s="206"/>
      <c r="FC958" s="206"/>
      <c r="FD958" s="206"/>
      <c r="FE958" s="206"/>
      <c r="FF958" s="206"/>
      <c r="FG958" s="206"/>
      <c r="FH958" s="206"/>
      <c r="FI958" s="206"/>
      <c r="FJ958" s="206"/>
      <c r="FK958" s="206"/>
      <c r="FL958" s="206"/>
      <c r="FM958" s="206"/>
      <c r="FN958" s="206"/>
      <c r="FO958" s="206"/>
      <c r="FP958" s="206"/>
      <c r="FQ958" s="206"/>
      <c r="FR958" s="206"/>
      <c r="FS958" s="206"/>
      <c r="FT958" s="206"/>
      <c r="FU958" s="206"/>
      <c r="FV958" s="206"/>
      <c r="FW958" s="206"/>
      <c r="FX958" s="206"/>
      <c r="FY958" s="206"/>
      <c r="FZ958" s="206"/>
      <c r="GA958" s="206"/>
      <c r="GB958" s="206"/>
      <c r="GC958" s="206"/>
      <c r="GD958" s="206"/>
      <c r="GE958" s="206"/>
      <c r="GF958" s="206"/>
      <c r="GG958" s="206"/>
      <c r="GH958" s="206"/>
      <c r="GI958" s="206"/>
      <c r="GJ958" s="206"/>
      <c r="GK958" s="206"/>
      <c r="GL958" s="206"/>
      <c r="GM958" s="206"/>
      <c r="GN958" s="206"/>
      <c r="GO958" s="206"/>
      <c r="GP958" s="206"/>
      <c r="GQ958" s="206"/>
      <c r="GR958" s="206"/>
      <c r="GS958" s="206"/>
      <c r="GT958" s="206"/>
      <c r="GU958" s="206"/>
      <c r="GV958" s="206"/>
      <c r="GW958" s="206"/>
      <c r="GX958" s="206"/>
      <c r="GY958" s="206"/>
      <c r="GZ958" s="206"/>
      <c r="HA958" s="206"/>
      <c r="HB958" s="206"/>
      <c r="HC958" s="206"/>
      <c r="HD958" s="206"/>
      <c r="HE958" s="206"/>
      <c r="HF958" s="206"/>
      <c r="HG958" s="206"/>
      <c r="HH958" s="206"/>
      <c r="HI958" s="206"/>
      <c r="HJ958" s="206"/>
      <c r="HK958" s="206"/>
      <c r="HL958" s="206"/>
      <c r="HM958" s="206"/>
      <c r="HN958" s="206"/>
      <c r="HO958" s="206"/>
      <c r="HP958" s="206"/>
      <c r="HQ958" s="206"/>
      <c r="HR958" s="206"/>
      <c r="HS958" s="206"/>
      <c r="HT958" s="206"/>
      <c r="HU958" s="206"/>
      <c r="HV958" s="206"/>
      <c r="HW958" s="206"/>
      <c r="HX958" s="206"/>
      <c r="HY958" s="206"/>
      <c r="HZ958" s="206"/>
      <c r="IA958" s="206"/>
      <c r="IB958" s="206"/>
      <c r="IC958" s="127"/>
      <c r="ID958" s="127"/>
      <c r="IE958" s="127"/>
      <c r="IF958" s="127"/>
      <c r="IG958" s="127"/>
      <c r="IH958" s="127"/>
    </row>
    <row r="959" spans="1:242" ht="12.75" customHeight="1" x14ac:dyDescent="0.2">
      <c r="A959" s="206"/>
      <c r="B959" s="206"/>
      <c r="C959" s="206"/>
      <c r="D959" s="206"/>
      <c r="E959" s="204"/>
      <c r="F959" s="198"/>
      <c r="G959" s="198"/>
      <c r="H959" s="198"/>
      <c r="I959" s="209"/>
      <c r="J959" s="209"/>
      <c r="K959" s="187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188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06"/>
      <c r="BN959" s="206"/>
      <c r="BO959" s="206"/>
      <c r="BP959" s="206"/>
      <c r="BQ959" s="206"/>
      <c r="BR959" s="206"/>
      <c r="BS959" s="206"/>
      <c r="BT959" s="206"/>
      <c r="BU959" s="206"/>
      <c r="BV959" s="206"/>
      <c r="BW959" s="206"/>
      <c r="BX959" s="206"/>
      <c r="BY959" s="206"/>
      <c r="BZ959" s="206"/>
      <c r="CA959" s="206"/>
      <c r="CB959" s="206"/>
      <c r="CC959" s="206"/>
      <c r="CD959" s="206"/>
      <c r="CE959" s="206"/>
      <c r="CF959" s="206"/>
      <c r="CG959" s="206"/>
      <c r="CH959" s="206"/>
      <c r="CI959" s="206"/>
      <c r="CJ959" s="206"/>
      <c r="CK959" s="206"/>
      <c r="CL959" s="206"/>
      <c r="CM959" s="206"/>
      <c r="CN959" s="206"/>
      <c r="CO959" s="206"/>
      <c r="CP959" s="206"/>
      <c r="CQ959" s="206"/>
      <c r="CR959" s="206"/>
      <c r="CS959" s="206"/>
      <c r="CT959" s="206"/>
      <c r="CU959" s="206"/>
      <c r="CV959" s="206"/>
      <c r="CW959" s="206"/>
      <c r="CX959" s="206"/>
      <c r="CY959" s="206"/>
      <c r="CZ959" s="206"/>
      <c r="DA959" s="206"/>
      <c r="DB959" s="206"/>
      <c r="DC959" s="206"/>
      <c r="DD959" s="206"/>
      <c r="DE959" s="206"/>
      <c r="DF959" s="206"/>
      <c r="DG959" s="206"/>
      <c r="DH959" s="206"/>
      <c r="DI959" s="206"/>
      <c r="DJ959" s="206"/>
      <c r="DK959" s="206"/>
      <c r="DL959" s="206"/>
      <c r="DM959" s="206"/>
      <c r="DN959" s="206"/>
      <c r="DO959" s="206"/>
      <c r="DP959" s="206"/>
      <c r="DQ959" s="206"/>
      <c r="DR959" s="206"/>
      <c r="DS959" s="206"/>
      <c r="DT959" s="206"/>
      <c r="DU959" s="206"/>
      <c r="DV959" s="206"/>
      <c r="DW959" s="206"/>
      <c r="DX959" s="206"/>
      <c r="DY959" s="206"/>
      <c r="DZ959" s="206"/>
      <c r="EA959" s="206"/>
      <c r="EB959" s="206"/>
      <c r="EC959" s="206"/>
      <c r="ED959" s="206"/>
      <c r="EE959" s="206"/>
      <c r="EF959" s="206"/>
      <c r="EG959" s="206"/>
      <c r="EH959" s="206"/>
      <c r="EI959" s="206"/>
      <c r="EJ959" s="206"/>
      <c r="EK959" s="206"/>
      <c r="EL959" s="206"/>
      <c r="EM959" s="206"/>
      <c r="EN959" s="206"/>
      <c r="EO959" s="206"/>
      <c r="EP959" s="206"/>
      <c r="EQ959" s="206"/>
      <c r="ER959" s="206"/>
      <c r="ES959" s="206"/>
      <c r="ET959" s="206"/>
      <c r="EU959" s="206"/>
      <c r="EV959" s="206"/>
      <c r="EW959" s="206"/>
      <c r="EX959" s="206"/>
      <c r="EY959" s="206"/>
      <c r="EZ959" s="206"/>
      <c r="FA959" s="206"/>
      <c r="FB959" s="206"/>
      <c r="FC959" s="206"/>
      <c r="FD959" s="206"/>
      <c r="FE959" s="206"/>
      <c r="FF959" s="206"/>
      <c r="FG959" s="206"/>
      <c r="FH959" s="206"/>
      <c r="FI959" s="206"/>
      <c r="FJ959" s="206"/>
      <c r="FK959" s="206"/>
      <c r="FL959" s="206"/>
      <c r="FM959" s="206"/>
      <c r="FN959" s="206"/>
      <c r="FO959" s="206"/>
      <c r="FP959" s="206"/>
      <c r="FQ959" s="206"/>
      <c r="FR959" s="206"/>
      <c r="FS959" s="206"/>
      <c r="FT959" s="206"/>
      <c r="FU959" s="206"/>
      <c r="FV959" s="206"/>
      <c r="FW959" s="206"/>
      <c r="FX959" s="206"/>
      <c r="FY959" s="206"/>
      <c r="FZ959" s="206"/>
      <c r="GA959" s="206"/>
      <c r="GB959" s="206"/>
      <c r="GC959" s="206"/>
      <c r="GD959" s="206"/>
      <c r="GE959" s="206"/>
      <c r="GF959" s="206"/>
      <c r="GG959" s="206"/>
      <c r="GH959" s="206"/>
      <c r="GI959" s="206"/>
      <c r="GJ959" s="206"/>
      <c r="GK959" s="206"/>
      <c r="GL959" s="206"/>
      <c r="GM959" s="206"/>
      <c r="GN959" s="206"/>
      <c r="GO959" s="206"/>
      <c r="GP959" s="206"/>
      <c r="GQ959" s="206"/>
      <c r="GR959" s="206"/>
      <c r="GS959" s="206"/>
      <c r="GT959" s="206"/>
      <c r="GU959" s="206"/>
      <c r="GV959" s="206"/>
      <c r="GW959" s="206"/>
      <c r="GX959" s="206"/>
      <c r="GY959" s="206"/>
      <c r="GZ959" s="206"/>
      <c r="HA959" s="206"/>
      <c r="HB959" s="206"/>
      <c r="HC959" s="206"/>
      <c r="HD959" s="206"/>
      <c r="HE959" s="206"/>
      <c r="HF959" s="206"/>
      <c r="HG959" s="206"/>
      <c r="HH959" s="206"/>
      <c r="HI959" s="206"/>
      <c r="HJ959" s="206"/>
      <c r="HK959" s="206"/>
      <c r="HL959" s="206"/>
      <c r="HM959" s="206"/>
      <c r="HN959" s="206"/>
      <c r="HO959" s="206"/>
      <c r="HP959" s="206"/>
      <c r="HQ959" s="206"/>
      <c r="HR959" s="206"/>
      <c r="HS959" s="206"/>
      <c r="HT959" s="206"/>
      <c r="HU959" s="206"/>
      <c r="HV959" s="206"/>
      <c r="HW959" s="206"/>
      <c r="HX959" s="206"/>
      <c r="HY959" s="206"/>
      <c r="HZ959" s="206"/>
      <c r="IA959" s="206"/>
      <c r="IB959" s="206"/>
      <c r="IC959" s="127"/>
      <c r="ID959" s="127"/>
      <c r="IE959" s="127"/>
      <c r="IF959" s="127"/>
      <c r="IG959" s="127"/>
      <c r="IH959" s="127"/>
    </row>
    <row r="960" spans="1:242" ht="12.75" customHeight="1" x14ac:dyDescent="0.2">
      <c r="A960" s="206"/>
      <c r="B960" s="206"/>
      <c r="C960" s="206"/>
      <c r="D960" s="206"/>
      <c r="E960" s="204"/>
      <c r="F960" s="198"/>
      <c r="G960" s="198"/>
      <c r="H960" s="198"/>
      <c r="I960" s="209"/>
      <c r="J960" s="209"/>
      <c r="K960" s="187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06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06"/>
      <c r="BN960" s="206"/>
      <c r="BO960" s="206"/>
      <c r="BP960" s="206"/>
      <c r="BQ960" s="206"/>
      <c r="BR960" s="206"/>
      <c r="BS960" s="206"/>
      <c r="BT960" s="206"/>
      <c r="BU960" s="206"/>
      <c r="BV960" s="206"/>
      <c r="BW960" s="206"/>
      <c r="BX960" s="206"/>
      <c r="BY960" s="206"/>
      <c r="BZ960" s="206"/>
      <c r="CA960" s="206"/>
      <c r="CB960" s="206"/>
      <c r="CC960" s="206"/>
      <c r="CD960" s="206"/>
      <c r="CE960" s="206"/>
      <c r="CF960" s="206"/>
      <c r="CG960" s="206"/>
      <c r="CH960" s="206"/>
      <c r="CI960" s="206"/>
      <c r="CJ960" s="206"/>
      <c r="CK960" s="206"/>
      <c r="CL960" s="206"/>
      <c r="CM960" s="206"/>
      <c r="CN960" s="206"/>
      <c r="CO960" s="206"/>
      <c r="CP960" s="206"/>
      <c r="CQ960" s="206"/>
      <c r="CR960" s="206"/>
      <c r="CS960" s="206"/>
      <c r="CT960" s="206"/>
      <c r="CU960" s="206"/>
      <c r="CV960" s="206"/>
      <c r="CW960" s="206"/>
      <c r="CX960" s="206"/>
      <c r="CY960" s="206"/>
      <c r="CZ960" s="206"/>
      <c r="DA960" s="206"/>
      <c r="DB960" s="206"/>
      <c r="DC960" s="206"/>
      <c r="DD960" s="206"/>
      <c r="DE960" s="206"/>
      <c r="DF960" s="206"/>
      <c r="DG960" s="206"/>
      <c r="DH960" s="206"/>
      <c r="DI960" s="206"/>
      <c r="DJ960" s="206"/>
      <c r="DK960" s="206"/>
      <c r="DL960" s="206"/>
      <c r="DM960" s="206"/>
      <c r="DN960" s="206"/>
      <c r="DO960" s="206"/>
      <c r="DP960" s="206"/>
      <c r="DQ960" s="206"/>
      <c r="DR960" s="206"/>
      <c r="DS960" s="206"/>
      <c r="DT960" s="206"/>
      <c r="DU960" s="206"/>
      <c r="DV960" s="206"/>
      <c r="DW960" s="206"/>
      <c r="DX960" s="206"/>
      <c r="DY960" s="206"/>
      <c r="DZ960" s="206"/>
      <c r="EA960" s="206"/>
      <c r="EB960" s="206"/>
      <c r="EC960" s="206"/>
      <c r="ED960" s="206"/>
      <c r="EE960" s="206"/>
      <c r="EF960" s="206"/>
      <c r="EG960" s="206"/>
      <c r="EH960" s="206"/>
      <c r="EI960" s="206"/>
      <c r="EJ960" s="206"/>
      <c r="EK960" s="206"/>
      <c r="EL960" s="206"/>
      <c r="EM960" s="206"/>
      <c r="EN960" s="206"/>
      <c r="EO960" s="206"/>
      <c r="EP960" s="206"/>
      <c r="EQ960" s="206"/>
      <c r="ER960" s="206"/>
      <c r="ES960" s="206"/>
      <c r="ET960" s="206"/>
      <c r="EU960" s="206"/>
      <c r="EV960" s="206"/>
      <c r="EW960" s="206"/>
      <c r="EX960" s="206"/>
      <c r="EY960" s="206"/>
      <c r="EZ960" s="206"/>
      <c r="FA960" s="206"/>
      <c r="FB960" s="206"/>
      <c r="FC960" s="206"/>
      <c r="FD960" s="206"/>
      <c r="FE960" s="206"/>
      <c r="FF960" s="206"/>
      <c r="FG960" s="206"/>
      <c r="FH960" s="206"/>
      <c r="FI960" s="206"/>
      <c r="FJ960" s="206"/>
      <c r="FK960" s="206"/>
      <c r="FL960" s="206"/>
      <c r="FM960" s="206"/>
      <c r="FN960" s="206"/>
      <c r="FO960" s="206"/>
      <c r="FP960" s="206"/>
      <c r="FQ960" s="206"/>
      <c r="FR960" s="206"/>
      <c r="FS960" s="206"/>
      <c r="FT960" s="206"/>
      <c r="FU960" s="206"/>
      <c r="FV960" s="206"/>
      <c r="FW960" s="206"/>
      <c r="FX960" s="206"/>
      <c r="FY960" s="206"/>
      <c r="FZ960" s="206"/>
      <c r="GA960" s="206"/>
      <c r="GB960" s="206"/>
      <c r="GC960" s="206"/>
      <c r="GD960" s="206"/>
      <c r="GE960" s="206"/>
      <c r="GF960" s="206"/>
      <c r="GG960" s="206"/>
      <c r="GH960" s="206"/>
      <c r="GI960" s="206"/>
      <c r="GJ960" s="206"/>
      <c r="GK960" s="206"/>
      <c r="GL960" s="206"/>
      <c r="GM960" s="206"/>
      <c r="GN960" s="206"/>
      <c r="GO960" s="206"/>
      <c r="GP960" s="206"/>
      <c r="GQ960" s="206"/>
      <c r="GR960" s="206"/>
      <c r="GS960" s="206"/>
      <c r="GT960" s="206"/>
      <c r="GU960" s="206"/>
      <c r="GV960" s="206"/>
      <c r="GW960" s="206"/>
      <c r="GX960" s="206"/>
      <c r="GY960" s="206"/>
      <c r="GZ960" s="206"/>
      <c r="HA960" s="206"/>
      <c r="HB960" s="206"/>
      <c r="HC960" s="206"/>
      <c r="HD960" s="206"/>
      <c r="HE960" s="206"/>
      <c r="HF960" s="206"/>
      <c r="HG960" s="206"/>
      <c r="HH960" s="206"/>
      <c r="HI960" s="206"/>
      <c r="HJ960" s="206"/>
      <c r="HK960" s="206"/>
      <c r="HL960" s="206"/>
      <c r="HM960" s="206"/>
      <c r="HN960" s="206"/>
      <c r="HO960" s="206"/>
      <c r="HP960" s="206"/>
      <c r="HQ960" s="206"/>
      <c r="HR960" s="206"/>
      <c r="HS960" s="206"/>
      <c r="HT960" s="206"/>
      <c r="HU960" s="206"/>
      <c r="HV960" s="206"/>
      <c r="HW960" s="206"/>
      <c r="HX960" s="206"/>
      <c r="HY960" s="206"/>
      <c r="HZ960" s="206"/>
      <c r="IA960" s="206"/>
      <c r="IB960" s="206"/>
      <c r="IC960" s="127"/>
      <c r="ID960" s="127"/>
      <c r="IE960" s="127"/>
      <c r="IF960" s="127"/>
      <c r="IG960" s="127"/>
      <c r="IH960" s="127"/>
    </row>
    <row r="961" spans="1:242" ht="12.75" customHeight="1" x14ac:dyDescent="0.2">
      <c r="A961" s="206"/>
      <c r="B961" s="206"/>
      <c r="C961" s="206"/>
      <c r="D961" s="206"/>
      <c r="E961" s="204"/>
      <c r="F961" s="198"/>
      <c r="G961" s="198"/>
      <c r="H961" s="198"/>
      <c r="I961" s="209"/>
      <c r="J961" s="209"/>
      <c r="K961" s="187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06"/>
      <c r="BN961" s="206"/>
      <c r="BO961" s="206"/>
      <c r="BP961" s="206"/>
      <c r="BQ961" s="206"/>
      <c r="BR961" s="206"/>
      <c r="BS961" s="206"/>
      <c r="BT961" s="206"/>
      <c r="BU961" s="206"/>
      <c r="BV961" s="206"/>
      <c r="BW961" s="206"/>
      <c r="BX961" s="206"/>
      <c r="BY961" s="206"/>
      <c r="BZ961" s="206"/>
      <c r="CA961" s="206"/>
      <c r="CB961" s="206"/>
      <c r="CC961" s="206"/>
      <c r="CD961" s="206"/>
      <c r="CE961" s="206"/>
      <c r="CF961" s="206"/>
      <c r="CG961" s="206"/>
      <c r="CH961" s="206"/>
      <c r="CI961" s="206"/>
      <c r="CJ961" s="206"/>
      <c r="CK961" s="206"/>
      <c r="CL961" s="206"/>
      <c r="CM961" s="206"/>
      <c r="CN961" s="206"/>
      <c r="CO961" s="206"/>
      <c r="CP961" s="206"/>
      <c r="CQ961" s="206"/>
      <c r="CR961" s="206"/>
      <c r="CS961" s="206"/>
      <c r="CT961" s="206"/>
      <c r="CU961" s="206"/>
      <c r="CV961" s="206"/>
      <c r="CW961" s="206"/>
      <c r="CX961" s="206"/>
      <c r="CY961" s="206"/>
      <c r="CZ961" s="206"/>
      <c r="DA961" s="206"/>
      <c r="DB961" s="206"/>
      <c r="DC961" s="206"/>
      <c r="DD961" s="206"/>
      <c r="DE961" s="206"/>
      <c r="DF961" s="206"/>
      <c r="DG961" s="206"/>
      <c r="DH961" s="206"/>
      <c r="DI961" s="206"/>
      <c r="DJ961" s="206"/>
      <c r="DK961" s="206"/>
      <c r="DL961" s="206"/>
      <c r="DM961" s="206"/>
      <c r="DN961" s="206"/>
      <c r="DO961" s="206"/>
      <c r="DP961" s="206"/>
      <c r="DQ961" s="206"/>
      <c r="DR961" s="206"/>
      <c r="DS961" s="206"/>
      <c r="DT961" s="206"/>
      <c r="DU961" s="206"/>
      <c r="DV961" s="206"/>
      <c r="DW961" s="206"/>
      <c r="DX961" s="206"/>
      <c r="DY961" s="206"/>
      <c r="DZ961" s="206"/>
      <c r="EA961" s="206"/>
      <c r="EB961" s="206"/>
      <c r="EC961" s="206"/>
      <c r="ED961" s="206"/>
      <c r="EE961" s="206"/>
      <c r="EF961" s="206"/>
      <c r="EG961" s="206"/>
      <c r="EH961" s="206"/>
      <c r="EI961" s="206"/>
      <c r="EJ961" s="206"/>
      <c r="EK961" s="206"/>
      <c r="EL961" s="206"/>
      <c r="EM961" s="206"/>
      <c r="EN961" s="206"/>
      <c r="EO961" s="206"/>
      <c r="EP961" s="206"/>
      <c r="EQ961" s="206"/>
      <c r="ER961" s="206"/>
      <c r="ES961" s="206"/>
      <c r="ET961" s="206"/>
      <c r="EU961" s="206"/>
      <c r="EV961" s="206"/>
      <c r="EW961" s="206"/>
      <c r="EX961" s="206"/>
      <c r="EY961" s="206"/>
      <c r="EZ961" s="206"/>
      <c r="FA961" s="206"/>
      <c r="FB961" s="206"/>
      <c r="FC961" s="206"/>
      <c r="FD961" s="206"/>
      <c r="FE961" s="206"/>
      <c r="FF961" s="206"/>
      <c r="FG961" s="206"/>
      <c r="FH961" s="206"/>
      <c r="FI961" s="206"/>
      <c r="FJ961" s="206"/>
      <c r="FK961" s="206"/>
      <c r="FL961" s="206"/>
      <c r="FM961" s="206"/>
      <c r="FN961" s="206"/>
      <c r="FO961" s="206"/>
      <c r="FP961" s="206"/>
      <c r="FQ961" s="206"/>
      <c r="FR961" s="206"/>
      <c r="FS961" s="206"/>
      <c r="FT961" s="206"/>
      <c r="FU961" s="206"/>
      <c r="FV961" s="206"/>
      <c r="FW961" s="206"/>
      <c r="FX961" s="206"/>
      <c r="FY961" s="206"/>
      <c r="FZ961" s="206"/>
      <c r="GA961" s="206"/>
      <c r="GB961" s="206"/>
      <c r="GC961" s="206"/>
      <c r="GD961" s="206"/>
      <c r="GE961" s="206"/>
      <c r="GF961" s="206"/>
      <c r="GG961" s="206"/>
      <c r="GH961" s="206"/>
      <c r="GI961" s="206"/>
      <c r="GJ961" s="206"/>
      <c r="GK961" s="206"/>
      <c r="GL961" s="206"/>
      <c r="GM961" s="206"/>
      <c r="GN961" s="206"/>
      <c r="GO961" s="206"/>
      <c r="GP961" s="206"/>
      <c r="GQ961" s="206"/>
      <c r="GR961" s="206"/>
      <c r="GS961" s="206"/>
      <c r="GT961" s="206"/>
      <c r="GU961" s="206"/>
      <c r="GV961" s="206"/>
      <c r="GW961" s="206"/>
      <c r="GX961" s="206"/>
      <c r="GY961" s="206"/>
      <c r="GZ961" s="206"/>
      <c r="HA961" s="206"/>
      <c r="HB961" s="206"/>
      <c r="HC961" s="206"/>
      <c r="HD961" s="206"/>
      <c r="HE961" s="206"/>
      <c r="HF961" s="206"/>
      <c r="HG961" s="206"/>
      <c r="HH961" s="206"/>
      <c r="HI961" s="206"/>
      <c r="HJ961" s="206"/>
      <c r="HK961" s="206"/>
      <c r="HL961" s="206"/>
      <c r="HM961" s="206"/>
      <c r="HN961" s="206"/>
      <c r="HO961" s="206"/>
      <c r="HP961" s="206"/>
      <c r="HQ961" s="206"/>
      <c r="HR961" s="206"/>
      <c r="HS961" s="206"/>
      <c r="HT961" s="206"/>
      <c r="HU961" s="206"/>
      <c r="HV961" s="206"/>
      <c r="HW961" s="206"/>
      <c r="HX961" s="206"/>
      <c r="HY961" s="206"/>
      <c r="HZ961" s="206"/>
      <c r="IA961" s="206"/>
      <c r="IB961" s="206"/>
      <c r="IC961" s="127"/>
      <c r="ID961" s="127"/>
      <c r="IE961" s="127"/>
      <c r="IF961" s="127"/>
      <c r="IG961" s="127"/>
      <c r="IH961" s="127"/>
    </row>
    <row r="962" spans="1:242" ht="12.75" customHeight="1" x14ac:dyDescent="0.2">
      <c r="A962" s="206"/>
      <c r="B962" s="206"/>
      <c r="C962" s="206"/>
      <c r="D962" s="206"/>
      <c r="E962" s="204"/>
      <c r="F962" s="198"/>
      <c r="G962" s="198"/>
      <c r="H962" s="198"/>
      <c r="I962" s="209"/>
      <c r="J962" s="209"/>
      <c r="K962" s="187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06"/>
      <c r="BN962" s="206"/>
      <c r="BO962" s="206"/>
      <c r="BP962" s="206"/>
      <c r="BQ962" s="206"/>
      <c r="BR962" s="206"/>
      <c r="BS962" s="206"/>
      <c r="BT962" s="206"/>
      <c r="BU962" s="206"/>
      <c r="BV962" s="206"/>
      <c r="BW962" s="206"/>
      <c r="BX962" s="206"/>
      <c r="BY962" s="206"/>
      <c r="BZ962" s="206"/>
      <c r="CA962" s="206"/>
      <c r="CB962" s="206"/>
      <c r="CC962" s="206"/>
      <c r="CD962" s="206"/>
      <c r="CE962" s="206"/>
      <c r="CF962" s="206"/>
      <c r="CG962" s="206"/>
      <c r="CH962" s="206"/>
      <c r="CI962" s="206"/>
      <c r="CJ962" s="206"/>
      <c r="CK962" s="206"/>
      <c r="CL962" s="206"/>
      <c r="CM962" s="206"/>
      <c r="CN962" s="206"/>
      <c r="CO962" s="206"/>
      <c r="CP962" s="206"/>
      <c r="CQ962" s="206"/>
      <c r="CR962" s="206"/>
      <c r="CS962" s="206"/>
      <c r="CT962" s="206"/>
      <c r="CU962" s="206"/>
      <c r="CV962" s="206"/>
      <c r="CW962" s="206"/>
      <c r="CX962" s="206"/>
      <c r="CY962" s="206"/>
      <c r="CZ962" s="206"/>
      <c r="DA962" s="206"/>
      <c r="DB962" s="206"/>
      <c r="DC962" s="206"/>
      <c r="DD962" s="206"/>
      <c r="DE962" s="206"/>
      <c r="DF962" s="206"/>
      <c r="DG962" s="206"/>
      <c r="DH962" s="206"/>
      <c r="DI962" s="206"/>
      <c r="DJ962" s="206"/>
      <c r="DK962" s="206"/>
      <c r="DL962" s="206"/>
      <c r="DM962" s="206"/>
      <c r="DN962" s="206"/>
      <c r="DO962" s="206"/>
      <c r="DP962" s="206"/>
      <c r="DQ962" s="206"/>
      <c r="DR962" s="206"/>
      <c r="DS962" s="206"/>
      <c r="DT962" s="206"/>
      <c r="DU962" s="206"/>
      <c r="DV962" s="206"/>
      <c r="DW962" s="206"/>
      <c r="DX962" s="206"/>
      <c r="DY962" s="206"/>
      <c r="DZ962" s="206"/>
      <c r="EA962" s="206"/>
      <c r="EB962" s="206"/>
      <c r="EC962" s="206"/>
      <c r="ED962" s="206"/>
      <c r="EE962" s="206"/>
      <c r="EF962" s="206"/>
      <c r="EG962" s="206"/>
      <c r="EH962" s="206"/>
      <c r="EI962" s="206"/>
      <c r="EJ962" s="206"/>
      <c r="EK962" s="206"/>
      <c r="EL962" s="206"/>
      <c r="EM962" s="206"/>
      <c r="EN962" s="206"/>
      <c r="EO962" s="206"/>
      <c r="EP962" s="206"/>
      <c r="EQ962" s="206"/>
      <c r="ER962" s="206"/>
      <c r="ES962" s="206"/>
      <c r="ET962" s="206"/>
      <c r="EU962" s="206"/>
      <c r="EV962" s="206"/>
      <c r="EW962" s="206"/>
      <c r="EX962" s="206"/>
      <c r="EY962" s="206"/>
      <c r="EZ962" s="206"/>
      <c r="FA962" s="206"/>
      <c r="FB962" s="206"/>
      <c r="FC962" s="206"/>
      <c r="FD962" s="206"/>
      <c r="FE962" s="206"/>
      <c r="FF962" s="206"/>
      <c r="FG962" s="206"/>
      <c r="FH962" s="206"/>
      <c r="FI962" s="206"/>
      <c r="FJ962" s="206"/>
      <c r="FK962" s="206"/>
      <c r="FL962" s="206"/>
      <c r="FM962" s="206"/>
      <c r="FN962" s="206"/>
      <c r="FO962" s="206"/>
      <c r="FP962" s="206"/>
      <c r="FQ962" s="206"/>
      <c r="FR962" s="206"/>
      <c r="FS962" s="206"/>
      <c r="FT962" s="206"/>
      <c r="FU962" s="206"/>
      <c r="FV962" s="206"/>
      <c r="FW962" s="206"/>
      <c r="FX962" s="206"/>
      <c r="FY962" s="206"/>
      <c r="FZ962" s="206"/>
      <c r="GA962" s="206"/>
      <c r="GB962" s="206"/>
      <c r="GC962" s="206"/>
      <c r="GD962" s="206"/>
      <c r="GE962" s="206"/>
      <c r="GF962" s="206"/>
      <c r="GG962" s="206"/>
      <c r="GH962" s="206"/>
      <c r="GI962" s="206"/>
      <c r="GJ962" s="206"/>
      <c r="GK962" s="206"/>
      <c r="GL962" s="206"/>
      <c r="GM962" s="206"/>
      <c r="GN962" s="206"/>
      <c r="GO962" s="206"/>
      <c r="GP962" s="206"/>
      <c r="GQ962" s="206"/>
      <c r="GR962" s="206"/>
      <c r="GS962" s="206"/>
      <c r="GT962" s="206"/>
      <c r="GU962" s="206"/>
      <c r="GV962" s="206"/>
      <c r="GW962" s="206"/>
      <c r="GX962" s="206"/>
      <c r="GY962" s="206"/>
      <c r="GZ962" s="206"/>
      <c r="HA962" s="206"/>
      <c r="HB962" s="206"/>
      <c r="HC962" s="206"/>
      <c r="HD962" s="206"/>
      <c r="HE962" s="206"/>
      <c r="HF962" s="206"/>
      <c r="HG962" s="206"/>
      <c r="HH962" s="206"/>
      <c r="HI962" s="206"/>
      <c r="HJ962" s="206"/>
      <c r="HK962" s="206"/>
      <c r="HL962" s="206"/>
      <c r="HM962" s="206"/>
      <c r="HN962" s="206"/>
      <c r="HO962" s="206"/>
      <c r="HP962" s="206"/>
      <c r="HQ962" s="206"/>
      <c r="HR962" s="206"/>
      <c r="HS962" s="206"/>
      <c r="HT962" s="206"/>
      <c r="HU962" s="206"/>
      <c r="HV962" s="206"/>
      <c r="HW962" s="206"/>
      <c r="HX962" s="206"/>
      <c r="HY962" s="206"/>
      <c r="HZ962" s="206"/>
      <c r="IA962" s="206"/>
      <c r="IB962" s="206"/>
      <c r="IC962" s="127"/>
      <c r="ID962" s="127"/>
      <c r="IE962" s="127"/>
      <c r="IF962" s="127"/>
      <c r="IG962" s="127"/>
      <c r="IH962" s="127"/>
    </row>
    <row r="963" spans="1:242" ht="12.75" customHeight="1" x14ac:dyDescent="0.2">
      <c r="A963" s="206"/>
      <c r="B963" s="206"/>
      <c r="C963" s="206"/>
      <c r="D963" s="206"/>
      <c r="E963" s="204"/>
      <c r="F963" s="198"/>
      <c r="G963" s="198"/>
      <c r="H963" s="198"/>
      <c r="I963" s="209"/>
      <c r="J963" s="209"/>
      <c r="K963" s="187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06"/>
      <c r="BN963" s="206"/>
      <c r="BO963" s="206"/>
      <c r="BP963" s="206"/>
      <c r="BQ963" s="206"/>
      <c r="BR963" s="206"/>
      <c r="BS963" s="206"/>
      <c r="BT963" s="206"/>
      <c r="BU963" s="206"/>
      <c r="BV963" s="206"/>
      <c r="BW963" s="206"/>
      <c r="BX963" s="206"/>
      <c r="BY963" s="206"/>
      <c r="BZ963" s="206"/>
      <c r="CA963" s="206"/>
      <c r="CB963" s="206"/>
      <c r="CC963" s="206"/>
      <c r="CD963" s="206"/>
      <c r="CE963" s="206"/>
      <c r="CF963" s="206"/>
      <c r="CG963" s="206"/>
      <c r="CH963" s="206"/>
      <c r="CI963" s="206"/>
      <c r="CJ963" s="206"/>
      <c r="CK963" s="206"/>
      <c r="CL963" s="206"/>
      <c r="CM963" s="206"/>
      <c r="CN963" s="206"/>
      <c r="CO963" s="206"/>
      <c r="CP963" s="206"/>
      <c r="CQ963" s="206"/>
      <c r="CR963" s="206"/>
      <c r="CS963" s="206"/>
      <c r="CT963" s="206"/>
      <c r="CU963" s="206"/>
      <c r="CV963" s="206"/>
      <c r="CW963" s="206"/>
      <c r="CX963" s="206"/>
      <c r="CY963" s="206"/>
      <c r="CZ963" s="206"/>
      <c r="DA963" s="206"/>
      <c r="DB963" s="206"/>
      <c r="DC963" s="206"/>
      <c r="DD963" s="206"/>
      <c r="DE963" s="206"/>
      <c r="DF963" s="206"/>
      <c r="DG963" s="206"/>
      <c r="DH963" s="206"/>
      <c r="DI963" s="206"/>
      <c r="DJ963" s="206"/>
      <c r="DK963" s="206"/>
      <c r="DL963" s="206"/>
      <c r="DM963" s="206"/>
      <c r="DN963" s="206"/>
      <c r="DO963" s="206"/>
      <c r="DP963" s="206"/>
      <c r="DQ963" s="206"/>
      <c r="DR963" s="206"/>
      <c r="DS963" s="206"/>
      <c r="DT963" s="206"/>
      <c r="DU963" s="206"/>
      <c r="DV963" s="206"/>
      <c r="DW963" s="206"/>
      <c r="DX963" s="206"/>
      <c r="DY963" s="206"/>
      <c r="DZ963" s="206"/>
      <c r="EA963" s="206"/>
      <c r="EB963" s="206"/>
      <c r="EC963" s="206"/>
      <c r="ED963" s="206"/>
      <c r="EE963" s="206"/>
      <c r="EF963" s="206"/>
      <c r="EG963" s="206"/>
      <c r="EH963" s="206"/>
      <c r="EI963" s="206"/>
      <c r="EJ963" s="206"/>
      <c r="EK963" s="206"/>
      <c r="EL963" s="206"/>
      <c r="EM963" s="206"/>
      <c r="EN963" s="206"/>
      <c r="EO963" s="206"/>
      <c r="EP963" s="206"/>
      <c r="EQ963" s="206"/>
      <c r="ER963" s="206"/>
      <c r="ES963" s="206"/>
      <c r="ET963" s="206"/>
      <c r="EU963" s="206"/>
      <c r="EV963" s="206"/>
      <c r="EW963" s="206"/>
      <c r="EX963" s="206"/>
      <c r="EY963" s="206"/>
      <c r="EZ963" s="206"/>
      <c r="FA963" s="206"/>
      <c r="FB963" s="206"/>
      <c r="FC963" s="206"/>
      <c r="FD963" s="206"/>
      <c r="FE963" s="206"/>
      <c r="FF963" s="206"/>
      <c r="FG963" s="206"/>
      <c r="FH963" s="206"/>
      <c r="FI963" s="206"/>
      <c r="FJ963" s="206"/>
      <c r="FK963" s="206"/>
      <c r="FL963" s="206"/>
      <c r="FM963" s="206"/>
      <c r="FN963" s="206"/>
      <c r="FO963" s="206"/>
      <c r="FP963" s="206"/>
      <c r="FQ963" s="206"/>
      <c r="FR963" s="206"/>
      <c r="FS963" s="206"/>
      <c r="FT963" s="206"/>
      <c r="FU963" s="206"/>
      <c r="FV963" s="206"/>
      <c r="FW963" s="206"/>
      <c r="FX963" s="206"/>
      <c r="FY963" s="206"/>
      <c r="FZ963" s="206"/>
      <c r="GA963" s="206"/>
      <c r="GB963" s="206"/>
      <c r="GC963" s="206"/>
      <c r="GD963" s="206"/>
      <c r="GE963" s="206"/>
      <c r="GF963" s="206"/>
      <c r="GG963" s="206"/>
      <c r="GH963" s="206"/>
      <c r="GI963" s="206"/>
      <c r="GJ963" s="206"/>
      <c r="GK963" s="206"/>
      <c r="GL963" s="206"/>
      <c r="GM963" s="206"/>
      <c r="GN963" s="206"/>
      <c r="GO963" s="206"/>
      <c r="GP963" s="206"/>
      <c r="GQ963" s="206"/>
      <c r="GR963" s="206"/>
      <c r="GS963" s="206"/>
      <c r="GT963" s="206"/>
      <c r="GU963" s="206"/>
      <c r="GV963" s="206"/>
      <c r="GW963" s="206"/>
      <c r="GX963" s="206"/>
      <c r="GY963" s="206"/>
      <c r="GZ963" s="206"/>
      <c r="HA963" s="206"/>
      <c r="HB963" s="206"/>
      <c r="HC963" s="206"/>
      <c r="HD963" s="206"/>
      <c r="HE963" s="206"/>
      <c r="HF963" s="206"/>
      <c r="HG963" s="206"/>
      <c r="HH963" s="206"/>
      <c r="HI963" s="206"/>
      <c r="HJ963" s="206"/>
      <c r="HK963" s="206"/>
      <c r="HL963" s="206"/>
      <c r="HM963" s="206"/>
      <c r="HN963" s="206"/>
      <c r="HO963" s="206"/>
      <c r="HP963" s="206"/>
      <c r="HQ963" s="206"/>
      <c r="HR963" s="206"/>
      <c r="HS963" s="206"/>
      <c r="HT963" s="206"/>
      <c r="HU963" s="206"/>
      <c r="HV963" s="206"/>
      <c r="HW963" s="206"/>
      <c r="HX963" s="206"/>
      <c r="HY963" s="206"/>
      <c r="HZ963" s="206"/>
      <c r="IA963" s="206"/>
      <c r="IB963" s="206"/>
      <c r="IC963" s="127"/>
      <c r="ID963" s="127"/>
      <c r="IE963" s="127"/>
      <c r="IF963" s="127"/>
      <c r="IG963" s="127"/>
      <c r="IH963" s="127"/>
    </row>
    <row r="964" spans="1:242" ht="12.75" customHeight="1" x14ac:dyDescent="0.2">
      <c r="A964" s="206"/>
      <c r="B964" s="206"/>
      <c r="C964" s="206"/>
      <c r="D964" s="206"/>
      <c r="E964" s="204"/>
      <c r="F964" s="198"/>
      <c r="G964" s="198"/>
      <c r="H964" s="198"/>
      <c r="I964" s="209"/>
      <c r="J964" s="209"/>
      <c r="K964" s="187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06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06"/>
      <c r="BN964" s="206"/>
      <c r="BO964" s="206"/>
      <c r="BP964" s="206"/>
      <c r="BQ964" s="206"/>
      <c r="BR964" s="206"/>
      <c r="BS964" s="206"/>
      <c r="BT964" s="206"/>
      <c r="BU964" s="206"/>
      <c r="BV964" s="206"/>
      <c r="BW964" s="206"/>
      <c r="BX964" s="206"/>
      <c r="BY964" s="206"/>
      <c r="BZ964" s="206"/>
      <c r="CA964" s="206"/>
      <c r="CB964" s="206"/>
      <c r="CC964" s="206"/>
      <c r="CD964" s="206"/>
      <c r="CE964" s="206"/>
      <c r="CF964" s="206"/>
      <c r="CG964" s="206"/>
      <c r="CH964" s="206"/>
      <c r="CI964" s="206"/>
      <c r="CJ964" s="206"/>
      <c r="CK964" s="206"/>
      <c r="CL964" s="206"/>
      <c r="CM964" s="206"/>
      <c r="CN964" s="206"/>
      <c r="CO964" s="206"/>
      <c r="CP964" s="206"/>
      <c r="CQ964" s="206"/>
      <c r="CR964" s="206"/>
      <c r="CS964" s="206"/>
      <c r="CT964" s="206"/>
      <c r="CU964" s="206"/>
      <c r="CV964" s="206"/>
      <c r="CW964" s="206"/>
      <c r="CX964" s="206"/>
      <c r="CY964" s="206"/>
      <c r="CZ964" s="206"/>
      <c r="DA964" s="206"/>
      <c r="DB964" s="206"/>
      <c r="DC964" s="206"/>
      <c r="DD964" s="206"/>
      <c r="DE964" s="206"/>
      <c r="DF964" s="206"/>
      <c r="DG964" s="206"/>
      <c r="DH964" s="206"/>
      <c r="DI964" s="206"/>
      <c r="DJ964" s="206"/>
      <c r="DK964" s="206"/>
      <c r="DL964" s="206"/>
      <c r="DM964" s="206"/>
      <c r="DN964" s="206"/>
      <c r="DO964" s="206"/>
      <c r="DP964" s="206"/>
      <c r="DQ964" s="206"/>
      <c r="DR964" s="206"/>
      <c r="DS964" s="206"/>
      <c r="DT964" s="206"/>
      <c r="DU964" s="206"/>
      <c r="DV964" s="206"/>
      <c r="DW964" s="206"/>
      <c r="DX964" s="206"/>
      <c r="DY964" s="206"/>
      <c r="DZ964" s="206"/>
      <c r="EA964" s="206"/>
      <c r="EB964" s="206"/>
      <c r="EC964" s="206"/>
      <c r="ED964" s="206"/>
      <c r="EE964" s="206"/>
      <c r="EF964" s="206"/>
      <c r="EG964" s="206"/>
      <c r="EH964" s="206"/>
      <c r="EI964" s="206"/>
      <c r="EJ964" s="206"/>
      <c r="EK964" s="206"/>
      <c r="EL964" s="206"/>
      <c r="EM964" s="206"/>
      <c r="EN964" s="206"/>
      <c r="EO964" s="206"/>
      <c r="EP964" s="206"/>
      <c r="EQ964" s="206"/>
      <c r="ER964" s="206"/>
      <c r="ES964" s="206"/>
      <c r="ET964" s="206"/>
      <c r="EU964" s="206"/>
      <c r="EV964" s="206"/>
      <c r="EW964" s="206"/>
      <c r="EX964" s="206"/>
      <c r="EY964" s="206"/>
      <c r="EZ964" s="206"/>
      <c r="FA964" s="206"/>
      <c r="FB964" s="206"/>
      <c r="FC964" s="206"/>
      <c r="FD964" s="206"/>
      <c r="FE964" s="206"/>
      <c r="FF964" s="206"/>
      <c r="FG964" s="206"/>
      <c r="FH964" s="206"/>
      <c r="FI964" s="206"/>
      <c r="FJ964" s="206"/>
      <c r="FK964" s="206"/>
      <c r="FL964" s="206"/>
      <c r="FM964" s="206"/>
      <c r="FN964" s="206"/>
      <c r="FO964" s="206"/>
      <c r="FP964" s="206"/>
      <c r="FQ964" s="206"/>
      <c r="FR964" s="206"/>
      <c r="FS964" s="206"/>
      <c r="FT964" s="206"/>
      <c r="FU964" s="206"/>
      <c r="FV964" s="206"/>
      <c r="FW964" s="206"/>
      <c r="FX964" s="206"/>
      <c r="FY964" s="206"/>
      <c r="FZ964" s="206"/>
      <c r="GA964" s="206"/>
      <c r="GB964" s="206"/>
      <c r="GC964" s="206"/>
      <c r="GD964" s="206"/>
      <c r="GE964" s="206"/>
      <c r="GF964" s="206"/>
      <c r="GG964" s="206"/>
      <c r="GH964" s="206"/>
      <c r="GI964" s="206"/>
      <c r="GJ964" s="206"/>
      <c r="GK964" s="206"/>
      <c r="GL964" s="206"/>
      <c r="GM964" s="206"/>
      <c r="GN964" s="206"/>
      <c r="GO964" s="206"/>
      <c r="GP964" s="206"/>
      <c r="GQ964" s="206"/>
      <c r="GR964" s="206"/>
      <c r="GS964" s="206"/>
      <c r="GT964" s="206"/>
      <c r="GU964" s="206"/>
      <c r="GV964" s="206"/>
      <c r="GW964" s="206"/>
      <c r="GX964" s="206"/>
      <c r="GY964" s="206"/>
      <c r="GZ964" s="206"/>
      <c r="HA964" s="206"/>
      <c r="HB964" s="206"/>
      <c r="HC964" s="206"/>
      <c r="HD964" s="206"/>
      <c r="HE964" s="206"/>
      <c r="HF964" s="206"/>
      <c r="HG964" s="206"/>
      <c r="HH964" s="206"/>
      <c r="HI964" s="206"/>
      <c r="HJ964" s="206"/>
      <c r="HK964" s="206"/>
      <c r="HL964" s="206"/>
      <c r="HM964" s="206"/>
      <c r="HN964" s="206"/>
      <c r="HO964" s="206"/>
      <c r="HP964" s="206"/>
      <c r="HQ964" s="206"/>
      <c r="HR964" s="206"/>
      <c r="HS964" s="206"/>
      <c r="HT964" s="206"/>
      <c r="HU964" s="206"/>
      <c r="HV964" s="206"/>
      <c r="HW964" s="206"/>
      <c r="HX964" s="206"/>
      <c r="HY964" s="206"/>
      <c r="HZ964" s="206"/>
      <c r="IA964" s="206"/>
      <c r="IB964" s="206"/>
      <c r="IC964" s="127"/>
      <c r="ID964" s="127"/>
      <c r="IE964" s="127"/>
      <c r="IF964" s="127"/>
      <c r="IG964" s="127"/>
      <c r="IH964" s="127"/>
    </row>
    <row r="965" spans="1:242" ht="12.75" customHeight="1" x14ac:dyDescent="0.2">
      <c r="A965" s="206"/>
      <c r="B965" s="206"/>
      <c r="C965" s="206"/>
      <c r="D965" s="206"/>
      <c r="E965" s="204"/>
      <c r="F965" s="198"/>
      <c r="G965" s="198"/>
      <c r="H965" s="198"/>
      <c r="I965" s="209"/>
      <c r="J965" s="209"/>
      <c r="K965" s="187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06"/>
      <c r="Y965" s="206"/>
      <c r="Z965" s="206"/>
      <c r="AA965" s="206"/>
      <c r="AB965" s="206"/>
      <c r="AC965" s="206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06"/>
      <c r="BN965" s="206"/>
      <c r="BO965" s="206"/>
      <c r="BP965" s="206"/>
      <c r="BQ965" s="206"/>
      <c r="BR965" s="206"/>
      <c r="BS965" s="206"/>
      <c r="BT965" s="206"/>
      <c r="BU965" s="206"/>
      <c r="BV965" s="206"/>
      <c r="BW965" s="206"/>
      <c r="BX965" s="206"/>
      <c r="BY965" s="206"/>
      <c r="BZ965" s="206"/>
      <c r="CA965" s="206"/>
      <c r="CB965" s="206"/>
      <c r="CC965" s="206"/>
      <c r="CD965" s="206"/>
      <c r="CE965" s="206"/>
      <c r="CF965" s="206"/>
      <c r="CG965" s="206"/>
      <c r="CH965" s="206"/>
      <c r="CI965" s="206"/>
      <c r="CJ965" s="206"/>
      <c r="CK965" s="206"/>
      <c r="CL965" s="206"/>
      <c r="CM965" s="206"/>
      <c r="CN965" s="206"/>
      <c r="CO965" s="206"/>
      <c r="CP965" s="206"/>
      <c r="CQ965" s="206"/>
      <c r="CR965" s="206"/>
      <c r="CS965" s="206"/>
      <c r="CT965" s="206"/>
      <c r="CU965" s="206"/>
      <c r="CV965" s="206"/>
      <c r="CW965" s="206"/>
      <c r="CX965" s="206"/>
      <c r="CY965" s="206"/>
      <c r="CZ965" s="206"/>
      <c r="DA965" s="206"/>
      <c r="DB965" s="206"/>
      <c r="DC965" s="206"/>
      <c r="DD965" s="206"/>
      <c r="DE965" s="206"/>
      <c r="DF965" s="206"/>
      <c r="DG965" s="206"/>
      <c r="DH965" s="206"/>
      <c r="DI965" s="206"/>
      <c r="DJ965" s="206"/>
      <c r="DK965" s="206"/>
      <c r="DL965" s="206"/>
      <c r="DM965" s="206"/>
      <c r="DN965" s="206"/>
      <c r="DO965" s="206"/>
      <c r="DP965" s="206"/>
      <c r="DQ965" s="206"/>
      <c r="DR965" s="206"/>
      <c r="DS965" s="206"/>
      <c r="DT965" s="206"/>
      <c r="DU965" s="206"/>
      <c r="DV965" s="206"/>
      <c r="DW965" s="206"/>
      <c r="DX965" s="206"/>
      <c r="DY965" s="206"/>
      <c r="DZ965" s="206"/>
      <c r="EA965" s="206"/>
      <c r="EB965" s="206"/>
      <c r="EC965" s="206"/>
      <c r="ED965" s="206"/>
      <c r="EE965" s="206"/>
      <c r="EF965" s="206"/>
      <c r="EG965" s="206"/>
      <c r="EH965" s="206"/>
      <c r="EI965" s="206"/>
      <c r="EJ965" s="206"/>
      <c r="EK965" s="206"/>
      <c r="EL965" s="206"/>
      <c r="EM965" s="206"/>
      <c r="EN965" s="206"/>
      <c r="EO965" s="206"/>
      <c r="EP965" s="206"/>
      <c r="EQ965" s="206"/>
      <c r="ER965" s="206"/>
      <c r="ES965" s="206"/>
      <c r="ET965" s="206"/>
      <c r="EU965" s="206"/>
      <c r="EV965" s="206"/>
      <c r="EW965" s="206"/>
      <c r="EX965" s="206"/>
      <c r="EY965" s="206"/>
      <c r="EZ965" s="206"/>
      <c r="FA965" s="206"/>
      <c r="FB965" s="206"/>
      <c r="FC965" s="206"/>
      <c r="FD965" s="206"/>
      <c r="FE965" s="206"/>
      <c r="FF965" s="206"/>
      <c r="FG965" s="206"/>
      <c r="FH965" s="206"/>
      <c r="FI965" s="206"/>
      <c r="FJ965" s="206"/>
      <c r="FK965" s="206"/>
      <c r="FL965" s="206"/>
      <c r="FM965" s="206"/>
      <c r="FN965" s="206"/>
      <c r="FO965" s="206"/>
      <c r="FP965" s="206"/>
      <c r="FQ965" s="206"/>
      <c r="FR965" s="206"/>
      <c r="FS965" s="206"/>
      <c r="FT965" s="206"/>
      <c r="FU965" s="206"/>
      <c r="FV965" s="206"/>
      <c r="FW965" s="206"/>
      <c r="FX965" s="206"/>
      <c r="FY965" s="206"/>
      <c r="FZ965" s="206"/>
      <c r="GA965" s="206"/>
      <c r="GB965" s="206"/>
      <c r="GC965" s="206"/>
      <c r="GD965" s="206"/>
      <c r="GE965" s="206"/>
      <c r="GF965" s="206"/>
      <c r="GG965" s="206"/>
      <c r="GH965" s="206"/>
      <c r="GI965" s="206"/>
      <c r="GJ965" s="206"/>
      <c r="GK965" s="206"/>
      <c r="GL965" s="206"/>
      <c r="GM965" s="206"/>
      <c r="GN965" s="206"/>
      <c r="GO965" s="206"/>
      <c r="GP965" s="206"/>
      <c r="GQ965" s="206"/>
      <c r="GR965" s="206"/>
      <c r="GS965" s="206"/>
      <c r="GT965" s="206"/>
      <c r="GU965" s="206"/>
      <c r="GV965" s="206"/>
      <c r="GW965" s="206"/>
      <c r="GX965" s="206"/>
      <c r="GY965" s="206"/>
      <c r="GZ965" s="206"/>
      <c r="HA965" s="206"/>
      <c r="HB965" s="206"/>
      <c r="HC965" s="206"/>
      <c r="HD965" s="206"/>
      <c r="HE965" s="206"/>
      <c r="HF965" s="206"/>
      <c r="HG965" s="206"/>
      <c r="HH965" s="206"/>
      <c r="HI965" s="206"/>
      <c r="HJ965" s="206"/>
      <c r="HK965" s="206"/>
      <c r="HL965" s="206"/>
      <c r="HM965" s="206"/>
      <c r="HN965" s="206"/>
      <c r="HO965" s="206"/>
      <c r="HP965" s="206"/>
      <c r="HQ965" s="206"/>
      <c r="HR965" s="206"/>
      <c r="HS965" s="206"/>
      <c r="HT965" s="206"/>
      <c r="HU965" s="206"/>
      <c r="HV965" s="206"/>
      <c r="HW965" s="206"/>
      <c r="HX965" s="206"/>
      <c r="HY965" s="206"/>
      <c r="HZ965" s="206"/>
      <c r="IA965" s="206"/>
      <c r="IB965" s="206"/>
      <c r="IC965" s="127"/>
      <c r="ID965" s="127"/>
      <c r="IE965" s="127"/>
      <c r="IF965" s="127"/>
      <c r="IG965" s="127"/>
      <c r="IH965" s="127"/>
    </row>
    <row r="966" spans="1:242" ht="12.75" customHeight="1" x14ac:dyDescent="0.2">
      <c r="A966" s="206"/>
      <c r="B966" s="206"/>
      <c r="C966" s="206"/>
      <c r="D966" s="206"/>
      <c r="E966" s="204"/>
      <c r="F966" s="198"/>
      <c r="G966" s="198"/>
      <c r="H966" s="198"/>
      <c r="I966" s="209"/>
      <c r="J966" s="209"/>
      <c r="K966" s="187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06"/>
      <c r="Y966" s="206"/>
      <c r="Z966" s="206"/>
      <c r="AA966" s="206"/>
      <c r="AB966" s="206"/>
      <c r="AC966" s="206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206"/>
      <c r="BN966" s="206"/>
      <c r="BO966" s="206"/>
      <c r="BP966" s="206"/>
      <c r="BQ966" s="206"/>
      <c r="BR966" s="206"/>
      <c r="BS966" s="206"/>
      <c r="BT966" s="206"/>
      <c r="BU966" s="206"/>
      <c r="BV966" s="206"/>
      <c r="BW966" s="206"/>
      <c r="BX966" s="206"/>
      <c r="BY966" s="206"/>
      <c r="BZ966" s="206"/>
      <c r="CA966" s="206"/>
      <c r="CB966" s="206"/>
      <c r="CC966" s="206"/>
      <c r="CD966" s="206"/>
      <c r="CE966" s="206"/>
      <c r="CF966" s="206"/>
      <c r="CG966" s="206"/>
      <c r="CH966" s="206"/>
      <c r="CI966" s="206"/>
      <c r="CJ966" s="206"/>
      <c r="CK966" s="206"/>
      <c r="CL966" s="206"/>
      <c r="CM966" s="206"/>
      <c r="CN966" s="206"/>
      <c r="CO966" s="206"/>
      <c r="CP966" s="206"/>
      <c r="CQ966" s="206"/>
      <c r="CR966" s="206"/>
      <c r="CS966" s="206"/>
      <c r="CT966" s="206"/>
      <c r="CU966" s="206"/>
      <c r="CV966" s="206"/>
      <c r="CW966" s="206"/>
      <c r="CX966" s="206"/>
      <c r="CY966" s="206"/>
      <c r="CZ966" s="206"/>
      <c r="DA966" s="206"/>
      <c r="DB966" s="206"/>
      <c r="DC966" s="206"/>
      <c r="DD966" s="206"/>
      <c r="DE966" s="206"/>
      <c r="DF966" s="206"/>
      <c r="DG966" s="206"/>
      <c r="DH966" s="206"/>
      <c r="DI966" s="206"/>
      <c r="DJ966" s="206"/>
      <c r="DK966" s="206"/>
      <c r="DL966" s="206"/>
      <c r="DM966" s="206"/>
      <c r="DN966" s="206"/>
      <c r="DO966" s="206"/>
      <c r="DP966" s="206"/>
      <c r="DQ966" s="206"/>
      <c r="DR966" s="206"/>
      <c r="DS966" s="206"/>
      <c r="DT966" s="206"/>
      <c r="DU966" s="206"/>
      <c r="DV966" s="206"/>
      <c r="DW966" s="206"/>
      <c r="DX966" s="206"/>
      <c r="DY966" s="206"/>
      <c r="DZ966" s="206"/>
      <c r="EA966" s="206"/>
      <c r="EB966" s="206"/>
      <c r="EC966" s="206"/>
      <c r="ED966" s="206"/>
      <c r="EE966" s="206"/>
      <c r="EF966" s="206"/>
      <c r="EG966" s="206"/>
      <c r="EH966" s="206"/>
      <c r="EI966" s="206"/>
      <c r="EJ966" s="206"/>
      <c r="EK966" s="206"/>
      <c r="EL966" s="206"/>
      <c r="EM966" s="206"/>
      <c r="EN966" s="206"/>
      <c r="EO966" s="206"/>
      <c r="EP966" s="206"/>
      <c r="EQ966" s="206"/>
      <c r="ER966" s="206"/>
      <c r="ES966" s="206"/>
      <c r="ET966" s="206"/>
      <c r="EU966" s="206"/>
      <c r="EV966" s="206"/>
      <c r="EW966" s="206"/>
      <c r="EX966" s="206"/>
      <c r="EY966" s="206"/>
      <c r="EZ966" s="206"/>
      <c r="FA966" s="206"/>
      <c r="FB966" s="206"/>
      <c r="FC966" s="206"/>
      <c r="FD966" s="206"/>
      <c r="FE966" s="206"/>
      <c r="FF966" s="206"/>
      <c r="FG966" s="206"/>
      <c r="FH966" s="206"/>
      <c r="FI966" s="206"/>
      <c r="FJ966" s="206"/>
      <c r="FK966" s="206"/>
      <c r="FL966" s="206"/>
      <c r="FM966" s="206"/>
      <c r="FN966" s="206"/>
      <c r="FO966" s="206"/>
      <c r="FP966" s="206"/>
      <c r="FQ966" s="206"/>
      <c r="FR966" s="206"/>
      <c r="FS966" s="206"/>
      <c r="FT966" s="206"/>
      <c r="FU966" s="206"/>
      <c r="FV966" s="206"/>
      <c r="FW966" s="206"/>
      <c r="FX966" s="206"/>
      <c r="FY966" s="206"/>
      <c r="FZ966" s="206"/>
      <c r="GA966" s="206"/>
      <c r="GB966" s="206"/>
      <c r="GC966" s="206"/>
      <c r="GD966" s="206"/>
      <c r="GE966" s="206"/>
      <c r="GF966" s="206"/>
      <c r="GG966" s="206"/>
      <c r="GH966" s="206"/>
      <c r="GI966" s="206"/>
      <c r="GJ966" s="206"/>
      <c r="GK966" s="206"/>
      <c r="GL966" s="206"/>
      <c r="GM966" s="206"/>
      <c r="GN966" s="206"/>
      <c r="GO966" s="206"/>
      <c r="GP966" s="206"/>
      <c r="GQ966" s="206"/>
      <c r="GR966" s="206"/>
      <c r="GS966" s="206"/>
      <c r="GT966" s="206"/>
      <c r="GU966" s="206"/>
      <c r="GV966" s="206"/>
      <c r="GW966" s="206"/>
      <c r="GX966" s="206"/>
      <c r="GY966" s="206"/>
      <c r="GZ966" s="206"/>
      <c r="HA966" s="206"/>
      <c r="HB966" s="206"/>
      <c r="HC966" s="206"/>
      <c r="HD966" s="206"/>
      <c r="HE966" s="206"/>
      <c r="HF966" s="206"/>
      <c r="HG966" s="206"/>
      <c r="HH966" s="206"/>
      <c r="HI966" s="206"/>
      <c r="HJ966" s="206"/>
      <c r="HK966" s="206"/>
      <c r="HL966" s="206"/>
      <c r="HM966" s="206"/>
      <c r="HN966" s="206"/>
      <c r="HO966" s="206"/>
      <c r="HP966" s="206"/>
      <c r="HQ966" s="206"/>
      <c r="HR966" s="206"/>
      <c r="HS966" s="206"/>
      <c r="HT966" s="206"/>
      <c r="HU966" s="206"/>
      <c r="HV966" s="206"/>
      <c r="HW966" s="206"/>
      <c r="HX966" s="206"/>
      <c r="HY966" s="206"/>
      <c r="HZ966" s="206"/>
      <c r="IA966" s="206"/>
      <c r="IB966" s="206"/>
      <c r="IC966" s="127"/>
      <c r="ID966" s="127"/>
      <c r="IE966" s="127"/>
      <c r="IF966" s="127"/>
      <c r="IG966" s="127"/>
      <c r="IH966" s="127"/>
    </row>
    <row r="967" spans="1:242" ht="12.75" customHeight="1" x14ac:dyDescent="0.2">
      <c r="A967" s="206"/>
      <c r="B967" s="206"/>
      <c r="C967" s="206"/>
      <c r="D967" s="206"/>
      <c r="E967" s="204"/>
      <c r="F967" s="198"/>
      <c r="G967" s="198"/>
      <c r="H967" s="198"/>
      <c r="I967" s="209"/>
      <c r="J967" s="209"/>
      <c r="K967" s="187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06"/>
      <c r="Y967" s="206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206"/>
      <c r="BN967" s="206"/>
      <c r="BO967" s="206"/>
      <c r="BP967" s="206"/>
      <c r="BQ967" s="206"/>
      <c r="BR967" s="206"/>
      <c r="BS967" s="206"/>
      <c r="BT967" s="206"/>
      <c r="BU967" s="206"/>
      <c r="BV967" s="206"/>
      <c r="BW967" s="206"/>
      <c r="BX967" s="206"/>
      <c r="BY967" s="206"/>
      <c r="BZ967" s="206"/>
      <c r="CA967" s="206"/>
      <c r="CB967" s="206"/>
      <c r="CC967" s="206"/>
      <c r="CD967" s="206"/>
      <c r="CE967" s="206"/>
      <c r="CF967" s="206"/>
      <c r="CG967" s="206"/>
      <c r="CH967" s="206"/>
      <c r="CI967" s="206"/>
      <c r="CJ967" s="206"/>
      <c r="CK967" s="206"/>
      <c r="CL967" s="206"/>
      <c r="CM967" s="206"/>
      <c r="CN967" s="206"/>
      <c r="CO967" s="206"/>
      <c r="CP967" s="206"/>
      <c r="CQ967" s="206"/>
      <c r="CR967" s="206"/>
      <c r="CS967" s="206"/>
      <c r="CT967" s="206"/>
      <c r="CU967" s="206"/>
      <c r="CV967" s="206"/>
      <c r="CW967" s="206"/>
      <c r="CX967" s="206"/>
      <c r="CY967" s="206"/>
      <c r="CZ967" s="206"/>
      <c r="DA967" s="206"/>
      <c r="DB967" s="206"/>
      <c r="DC967" s="206"/>
      <c r="DD967" s="206"/>
      <c r="DE967" s="206"/>
      <c r="DF967" s="206"/>
      <c r="DG967" s="206"/>
      <c r="DH967" s="206"/>
      <c r="DI967" s="206"/>
      <c r="DJ967" s="206"/>
      <c r="DK967" s="206"/>
      <c r="DL967" s="206"/>
      <c r="DM967" s="206"/>
      <c r="DN967" s="206"/>
      <c r="DO967" s="206"/>
      <c r="DP967" s="206"/>
      <c r="DQ967" s="206"/>
      <c r="DR967" s="206"/>
      <c r="DS967" s="206"/>
      <c r="DT967" s="206"/>
      <c r="DU967" s="206"/>
      <c r="DV967" s="206"/>
      <c r="DW967" s="206"/>
      <c r="DX967" s="206"/>
      <c r="DY967" s="206"/>
      <c r="DZ967" s="206"/>
      <c r="EA967" s="206"/>
      <c r="EB967" s="206"/>
      <c r="EC967" s="206"/>
      <c r="ED967" s="206"/>
      <c r="EE967" s="206"/>
      <c r="EF967" s="206"/>
      <c r="EG967" s="206"/>
      <c r="EH967" s="206"/>
      <c r="EI967" s="206"/>
      <c r="EJ967" s="206"/>
      <c r="EK967" s="206"/>
      <c r="EL967" s="206"/>
      <c r="EM967" s="206"/>
      <c r="EN967" s="206"/>
      <c r="EO967" s="206"/>
      <c r="EP967" s="206"/>
      <c r="EQ967" s="206"/>
      <c r="ER967" s="206"/>
      <c r="ES967" s="206"/>
      <c r="ET967" s="206"/>
      <c r="EU967" s="206"/>
      <c r="EV967" s="206"/>
      <c r="EW967" s="206"/>
      <c r="EX967" s="206"/>
      <c r="EY967" s="206"/>
      <c r="EZ967" s="206"/>
      <c r="FA967" s="206"/>
      <c r="FB967" s="206"/>
      <c r="FC967" s="206"/>
      <c r="FD967" s="206"/>
      <c r="FE967" s="206"/>
      <c r="FF967" s="206"/>
      <c r="FG967" s="206"/>
      <c r="FH967" s="206"/>
      <c r="FI967" s="206"/>
      <c r="FJ967" s="206"/>
      <c r="FK967" s="206"/>
      <c r="FL967" s="206"/>
      <c r="FM967" s="206"/>
      <c r="FN967" s="206"/>
      <c r="FO967" s="206"/>
      <c r="FP967" s="206"/>
      <c r="FQ967" s="206"/>
      <c r="FR967" s="206"/>
      <c r="FS967" s="206"/>
      <c r="FT967" s="206"/>
      <c r="FU967" s="206"/>
      <c r="FV967" s="206"/>
      <c r="FW967" s="206"/>
      <c r="FX967" s="206"/>
      <c r="FY967" s="206"/>
      <c r="FZ967" s="206"/>
      <c r="GA967" s="206"/>
      <c r="GB967" s="206"/>
      <c r="GC967" s="206"/>
      <c r="GD967" s="206"/>
      <c r="GE967" s="206"/>
      <c r="GF967" s="206"/>
      <c r="GG967" s="206"/>
      <c r="GH967" s="206"/>
      <c r="GI967" s="206"/>
      <c r="GJ967" s="206"/>
      <c r="GK967" s="206"/>
      <c r="GL967" s="206"/>
      <c r="GM967" s="206"/>
      <c r="GN967" s="206"/>
      <c r="GO967" s="206"/>
      <c r="GP967" s="206"/>
      <c r="GQ967" s="206"/>
      <c r="GR967" s="206"/>
      <c r="GS967" s="206"/>
      <c r="GT967" s="206"/>
      <c r="GU967" s="206"/>
      <c r="GV967" s="206"/>
      <c r="GW967" s="206"/>
      <c r="GX967" s="206"/>
      <c r="GY967" s="206"/>
      <c r="GZ967" s="206"/>
      <c r="HA967" s="206"/>
      <c r="HB967" s="206"/>
      <c r="HC967" s="206"/>
      <c r="HD967" s="206"/>
      <c r="HE967" s="206"/>
      <c r="HF967" s="206"/>
      <c r="HG967" s="206"/>
      <c r="HH967" s="206"/>
      <c r="HI967" s="206"/>
      <c r="HJ967" s="206"/>
      <c r="HK967" s="206"/>
      <c r="HL967" s="206"/>
      <c r="HM967" s="206"/>
      <c r="HN967" s="206"/>
      <c r="HO967" s="206"/>
      <c r="HP967" s="206"/>
      <c r="HQ967" s="206"/>
      <c r="HR967" s="206"/>
      <c r="HS967" s="206"/>
      <c r="HT967" s="206"/>
      <c r="HU967" s="206"/>
      <c r="HV967" s="206"/>
      <c r="HW967" s="206"/>
      <c r="HX967" s="206"/>
      <c r="HY967" s="206"/>
      <c r="HZ967" s="206"/>
      <c r="IA967" s="206"/>
      <c r="IB967" s="206"/>
      <c r="IC967" s="127"/>
      <c r="ID967" s="127"/>
      <c r="IE967" s="127"/>
      <c r="IF967" s="127"/>
      <c r="IG967" s="127"/>
      <c r="IH967" s="127"/>
    </row>
    <row r="968" spans="1:242" ht="12.75" customHeight="1" x14ac:dyDescent="0.2">
      <c r="A968" s="206"/>
      <c r="B968" s="206"/>
      <c r="C968" s="206"/>
      <c r="D968" s="206"/>
      <c r="E968" s="204"/>
      <c r="F968" s="198"/>
      <c r="G968" s="198"/>
      <c r="H968" s="198"/>
      <c r="I968" s="209"/>
      <c r="J968" s="209"/>
      <c r="K968" s="187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206"/>
      <c r="BN968" s="206"/>
      <c r="BO968" s="206"/>
      <c r="BP968" s="206"/>
      <c r="BQ968" s="206"/>
      <c r="BR968" s="206"/>
      <c r="BS968" s="206"/>
      <c r="BT968" s="206"/>
      <c r="BU968" s="206"/>
      <c r="BV968" s="206"/>
      <c r="BW968" s="206"/>
      <c r="BX968" s="206"/>
      <c r="BY968" s="206"/>
      <c r="BZ968" s="206"/>
      <c r="CA968" s="206"/>
      <c r="CB968" s="206"/>
      <c r="CC968" s="206"/>
      <c r="CD968" s="206"/>
      <c r="CE968" s="206"/>
      <c r="CF968" s="206"/>
      <c r="CG968" s="206"/>
      <c r="CH968" s="206"/>
      <c r="CI968" s="206"/>
      <c r="CJ968" s="206"/>
      <c r="CK968" s="206"/>
      <c r="CL968" s="206"/>
      <c r="CM968" s="206"/>
      <c r="CN968" s="206"/>
      <c r="CO968" s="206"/>
      <c r="CP968" s="206"/>
      <c r="CQ968" s="206"/>
      <c r="CR968" s="206"/>
      <c r="CS968" s="206"/>
      <c r="CT968" s="206"/>
      <c r="CU968" s="206"/>
      <c r="CV968" s="206"/>
      <c r="CW968" s="206"/>
      <c r="CX968" s="206"/>
      <c r="CY968" s="206"/>
      <c r="CZ968" s="206"/>
      <c r="DA968" s="206"/>
      <c r="DB968" s="206"/>
      <c r="DC968" s="206"/>
      <c r="DD968" s="206"/>
      <c r="DE968" s="206"/>
      <c r="DF968" s="206"/>
      <c r="DG968" s="206"/>
      <c r="DH968" s="206"/>
      <c r="DI968" s="206"/>
      <c r="DJ968" s="206"/>
      <c r="DK968" s="206"/>
      <c r="DL968" s="206"/>
      <c r="DM968" s="206"/>
      <c r="DN968" s="206"/>
      <c r="DO968" s="206"/>
      <c r="DP968" s="206"/>
      <c r="DQ968" s="206"/>
      <c r="DR968" s="206"/>
      <c r="DS968" s="206"/>
      <c r="DT968" s="206"/>
      <c r="DU968" s="206"/>
      <c r="DV968" s="206"/>
      <c r="DW968" s="206"/>
      <c r="DX968" s="206"/>
      <c r="DY968" s="206"/>
      <c r="DZ968" s="206"/>
      <c r="EA968" s="206"/>
      <c r="EB968" s="206"/>
      <c r="EC968" s="206"/>
      <c r="ED968" s="206"/>
      <c r="EE968" s="206"/>
      <c r="EF968" s="206"/>
      <c r="EG968" s="206"/>
      <c r="EH968" s="206"/>
      <c r="EI968" s="206"/>
      <c r="EJ968" s="206"/>
      <c r="EK968" s="206"/>
      <c r="EL968" s="206"/>
      <c r="EM968" s="206"/>
      <c r="EN968" s="206"/>
      <c r="EO968" s="206"/>
      <c r="EP968" s="206"/>
      <c r="EQ968" s="206"/>
      <c r="ER968" s="206"/>
      <c r="ES968" s="206"/>
      <c r="ET968" s="206"/>
      <c r="EU968" s="206"/>
      <c r="EV968" s="206"/>
      <c r="EW968" s="206"/>
      <c r="EX968" s="206"/>
      <c r="EY968" s="206"/>
      <c r="EZ968" s="206"/>
      <c r="FA968" s="206"/>
      <c r="FB968" s="206"/>
      <c r="FC968" s="206"/>
      <c r="FD968" s="206"/>
      <c r="FE968" s="206"/>
      <c r="FF968" s="206"/>
      <c r="FG968" s="206"/>
      <c r="FH968" s="206"/>
      <c r="FI968" s="206"/>
      <c r="FJ968" s="206"/>
      <c r="FK968" s="206"/>
      <c r="FL968" s="206"/>
      <c r="FM968" s="206"/>
      <c r="FN968" s="206"/>
      <c r="FO968" s="206"/>
      <c r="FP968" s="206"/>
      <c r="FQ968" s="206"/>
      <c r="FR968" s="206"/>
      <c r="FS968" s="206"/>
      <c r="FT968" s="206"/>
      <c r="FU968" s="206"/>
      <c r="FV968" s="206"/>
      <c r="FW968" s="206"/>
      <c r="FX968" s="206"/>
      <c r="FY968" s="206"/>
      <c r="FZ968" s="206"/>
      <c r="GA968" s="206"/>
      <c r="GB968" s="206"/>
      <c r="GC968" s="206"/>
      <c r="GD968" s="206"/>
      <c r="GE968" s="206"/>
      <c r="GF968" s="206"/>
      <c r="GG968" s="206"/>
      <c r="GH968" s="206"/>
      <c r="GI968" s="206"/>
      <c r="GJ968" s="206"/>
      <c r="GK968" s="206"/>
      <c r="GL968" s="206"/>
      <c r="GM968" s="206"/>
      <c r="GN968" s="206"/>
      <c r="GO968" s="206"/>
      <c r="GP968" s="206"/>
      <c r="GQ968" s="206"/>
      <c r="GR968" s="206"/>
      <c r="GS968" s="206"/>
      <c r="GT968" s="206"/>
      <c r="GU968" s="206"/>
      <c r="GV968" s="206"/>
      <c r="GW968" s="206"/>
      <c r="GX968" s="206"/>
      <c r="GY968" s="206"/>
      <c r="GZ968" s="206"/>
      <c r="HA968" s="206"/>
      <c r="HB968" s="206"/>
      <c r="HC968" s="206"/>
      <c r="HD968" s="206"/>
      <c r="HE968" s="206"/>
      <c r="HF968" s="206"/>
      <c r="HG968" s="206"/>
      <c r="HH968" s="206"/>
      <c r="HI968" s="206"/>
      <c r="HJ968" s="206"/>
      <c r="HK968" s="206"/>
      <c r="HL968" s="206"/>
      <c r="HM968" s="206"/>
      <c r="HN968" s="206"/>
      <c r="HO968" s="206"/>
      <c r="HP968" s="206"/>
      <c r="HQ968" s="206"/>
      <c r="HR968" s="206"/>
      <c r="HS968" s="206"/>
      <c r="HT968" s="206"/>
      <c r="HU968" s="206"/>
      <c r="HV968" s="206"/>
      <c r="HW968" s="206"/>
      <c r="HX968" s="206"/>
      <c r="HY968" s="206"/>
      <c r="HZ968" s="206"/>
      <c r="IA968" s="206"/>
      <c r="IB968" s="206"/>
      <c r="IC968" s="127"/>
      <c r="ID968" s="127"/>
      <c r="IE968" s="127"/>
      <c r="IF968" s="127"/>
      <c r="IG968" s="127"/>
      <c r="IH968" s="127"/>
    </row>
    <row r="969" spans="1:242" ht="12.75" customHeight="1" x14ac:dyDescent="0.2">
      <c r="A969" s="206"/>
      <c r="B969" s="206"/>
      <c r="C969" s="206"/>
      <c r="D969" s="206"/>
      <c r="E969" s="204"/>
      <c r="F969" s="198"/>
      <c r="G969" s="198"/>
      <c r="H969" s="198"/>
      <c r="I969" s="209"/>
      <c r="J969" s="209"/>
      <c r="K969" s="187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06"/>
      <c r="Y969" s="206"/>
      <c r="Z969" s="206"/>
      <c r="AA969" s="206"/>
      <c r="AB969" s="206"/>
      <c r="AC969" s="206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206"/>
      <c r="BN969" s="206"/>
      <c r="BO969" s="206"/>
      <c r="BP969" s="206"/>
      <c r="BQ969" s="206"/>
      <c r="BR969" s="206"/>
      <c r="BS969" s="206"/>
      <c r="BT969" s="206"/>
      <c r="BU969" s="206"/>
      <c r="BV969" s="206"/>
      <c r="BW969" s="206"/>
      <c r="BX969" s="206"/>
      <c r="BY969" s="206"/>
      <c r="BZ969" s="206"/>
      <c r="CA969" s="206"/>
      <c r="CB969" s="206"/>
      <c r="CC969" s="206"/>
      <c r="CD969" s="206"/>
      <c r="CE969" s="206"/>
      <c r="CF969" s="206"/>
      <c r="CG969" s="206"/>
      <c r="CH969" s="206"/>
      <c r="CI969" s="206"/>
      <c r="CJ969" s="206"/>
      <c r="CK969" s="206"/>
      <c r="CL969" s="206"/>
      <c r="CM969" s="206"/>
      <c r="CN969" s="206"/>
      <c r="CO969" s="206"/>
      <c r="CP969" s="206"/>
      <c r="CQ969" s="206"/>
      <c r="CR969" s="206"/>
      <c r="CS969" s="206"/>
      <c r="CT969" s="206"/>
      <c r="CU969" s="206"/>
      <c r="CV969" s="206"/>
      <c r="CW969" s="206"/>
      <c r="CX969" s="206"/>
      <c r="CY969" s="206"/>
      <c r="CZ969" s="206"/>
      <c r="DA969" s="206"/>
      <c r="DB969" s="206"/>
      <c r="DC969" s="206"/>
      <c r="DD969" s="206"/>
      <c r="DE969" s="206"/>
      <c r="DF969" s="206"/>
      <c r="DG969" s="206"/>
      <c r="DH969" s="206"/>
      <c r="DI969" s="206"/>
      <c r="DJ969" s="206"/>
      <c r="DK969" s="206"/>
      <c r="DL969" s="206"/>
      <c r="DM969" s="206"/>
      <c r="DN969" s="206"/>
      <c r="DO969" s="206"/>
      <c r="DP969" s="206"/>
      <c r="DQ969" s="206"/>
      <c r="DR969" s="206"/>
      <c r="DS969" s="206"/>
      <c r="DT969" s="206"/>
      <c r="DU969" s="206"/>
      <c r="DV969" s="206"/>
      <c r="DW969" s="206"/>
      <c r="DX969" s="206"/>
      <c r="DY969" s="206"/>
      <c r="DZ969" s="206"/>
      <c r="EA969" s="206"/>
      <c r="EB969" s="206"/>
      <c r="EC969" s="206"/>
      <c r="ED969" s="206"/>
      <c r="EE969" s="206"/>
      <c r="EF969" s="206"/>
      <c r="EG969" s="206"/>
      <c r="EH969" s="206"/>
      <c r="EI969" s="206"/>
      <c r="EJ969" s="206"/>
      <c r="EK969" s="206"/>
      <c r="EL969" s="206"/>
      <c r="EM969" s="206"/>
      <c r="EN969" s="206"/>
      <c r="EO969" s="206"/>
      <c r="EP969" s="206"/>
      <c r="EQ969" s="206"/>
      <c r="ER969" s="206"/>
      <c r="ES969" s="206"/>
      <c r="ET969" s="206"/>
      <c r="EU969" s="206"/>
      <c r="EV969" s="206"/>
      <c r="EW969" s="206"/>
      <c r="EX969" s="206"/>
      <c r="EY969" s="206"/>
      <c r="EZ969" s="206"/>
      <c r="FA969" s="206"/>
      <c r="FB969" s="206"/>
      <c r="FC969" s="206"/>
      <c r="FD969" s="206"/>
      <c r="FE969" s="206"/>
      <c r="FF969" s="206"/>
      <c r="FG969" s="206"/>
      <c r="FH969" s="206"/>
      <c r="FI969" s="206"/>
      <c r="FJ969" s="206"/>
      <c r="FK969" s="206"/>
      <c r="FL969" s="206"/>
      <c r="FM969" s="206"/>
      <c r="FN969" s="206"/>
      <c r="FO969" s="206"/>
      <c r="FP969" s="206"/>
      <c r="FQ969" s="206"/>
      <c r="FR969" s="206"/>
      <c r="FS969" s="206"/>
      <c r="FT969" s="206"/>
      <c r="FU969" s="206"/>
      <c r="FV969" s="206"/>
      <c r="FW969" s="206"/>
      <c r="FX969" s="206"/>
      <c r="FY969" s="206"/>
      <c r="FZ969" s="206"/>
      <c r="GA969" s="206"/>
      <c r="GB969" s="206"/>
      <c r="GC969" s="206"/>
      <c r="GD969" s="206"/>
      <c r="GE969" s="206"/>
      <c r="GF969" s="206"/>
      <c r="GG969" s="206"/>
      <c r="GH969" s="206"/>
      <c r="GI969" s="206"/>
      <c r="GJ969" s="206"/>
      <c r="GK969" s="206"/>
      <c r="GL969" s="206"/>
      <c r="GM969" s="206"/>
      <c r="GN969" s="206"/>
      <c r="GO969" s="206"/>
      <c r="GP969" s="206"/>
      <c r="GQ969" s="206"/>
      <c r="GR969" s="206"/>
      <c r="GS969" s="206"/>
      <c r="GT969" s="206"/>
      <c r="GU969" s="206"/>
      <c r="GV969" s="206"/>
      <c r="GW969" s="206"/>
      <c r="GX969" s="206"/>
      <c r="GY969" s="206"/>
      <c r="GZ969" s="206"/>
      <c r="HA969" s="206"/>
      <c r="HB969" s="206"/>
      <c r="HC969" s="206"/>
      <c r="HD969" s="206"/>
      <c r="HE969" s="206"/>
      <c r="HF969" s="206"/>
      <c r="HG969" s="206"/>
      <c r="HH969" s="206"/>
      <c r="HI969" s="206"/>
      <c r="HJ969" s="206"/>
      <c r="HK969" s="206"/>
      <c r="HL969" s="206"/>
      <c r="HM969" s="206"/>
      <c r="HN969" s="206"/>
      <c r="HO969" s="206"/>
      <c r="HP969" s="206"/>
      <c r="HQ969" s="206"/>
      <c r="HR969" s="206"/>
      <c r="HS969" s="206"/>
      <c r="HT969" s="206"/>
      <c r="HU969" s="206"/>
      <c r="HV969" s="206"/>
      <c r="HW969" s="206"/>
      <c r="HX969" s="206"/>
      <c r="HY969" s="206"/>
      <c r="HZ969" s="206"/>
      <c r="IA969" s="206"/>
      <c r="IB969" s="206"/>
      <c r="IC969" s="127"/>
      <c r="ID969" s="127"/>
      <c r="IE969" s="127"/>
      <c r="IF969" s="127"/>
      <c r="IG969" s="127"/>
      <c r="IH969" s="127"/>
    </row>
    <row r="970" spans="1:242" ht="12.75" customHeight="1" x14ac:dyDescent="0.2">
      <c r="A970" s="206"/>
      <c r="B970" s="206"/>
      <c r="C970" s="206"/>
      <c r="D970" s="206"/>
      <c r="E970" s="204"/>
      <c r="F970" s="198"/>
      <c r="G970" s="198"/>
      <c r="H970" s="198"/>
      <c r="I970" s="209"/>
      <c r="J970" s="209"/>
      <c r="K970" s="187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206"/>
      <c r="BN970" s="206"/>
      <c r="BO970" s="206"/>
      <c r="BP970" s="206"/>
      <c r="BQ970" s="206"/>
      <c r="BR970" s="206"/>
      <c r="BS970" s="206"/>
      <c r="BT970" s="206"/>
      <c r="BU970" s="206"/>
      <c r="BV970" s="206"/>
      <c r="BW970" s="206"/>
      <c r="BX970" s="206"/>
      <c r="BY970" s="206"/>
      <c r="BZ970" s="206"/>
      <c r="CA970" s="206"/>
      <c r="CB970" s="206"/>
      <c r="CC970" s="206"/>
      <c r="CD970" s="206"/>
      <c r="CE970" s="206"/>
      <c r="CF970" s="206"/>
      <c r="CG970" s="206"/>
      <c r="CH970" s="206"/>
      <c r="CI970" s="206"/>
      <c r="CJ970" s="206"/>
      <c r="CK970" s="206"/>
      <c r="CL970" s="206"/>
      <c r="CM970" s="206"/>
      <c r="CN970" s="206"/>
      <c r="CO970" s="206"/>
      <c r="CP970" s="206"/>
      <c r="CQ970" s="206"/>
      <c r="CR970" s="206"/>
      <c r="CS970" s="206"/>
      <c r="CT970" s="206"/>
      <c r="CU970" s="206"/>
      <c r="CV970" s="206"/>
      <c r="CW970" s="206"/>
      <c r="CX970" s="206"/>
      <c r="CY970" s="206"/>
      <c r="CZ970" s="206"/>
      <c r="DA970" s="206"/>
      <c r="DB970" s="206"/>
      <c r="DC970" s="206"/>
      <c r="DD970" s="206"/>
      <c r="DE970" s="206"/>
      <c r="DF970" s="206"/>
      <c r="DG970" s="206"/>
      <c r="DH970" s="206"/>
      <c r="DI970" s="206"/>
      <c r="DJ970" s="206"/>
      <c r="DK970" s="206"/>
      <c r="DL970" s="206"/>
      <c r="DM970" s="206"/>
      <c r="DN970" s="206"/>
      <c r="DO970" s="206"/>
      <c r="DP970" s="206"/>
      <c r="DQ970" s="206"/>
      <c r="DR970" s="206"/>
      <c r="DS970" s="206"/>
      <c r="DT970" s="206"/>
      <c r="DU970" s="206"/>
      <c r="DV970" s="206"/>
      <c r="DW970" s="206"/>
      <c r="DX970" s="206"/>
      <c r="DY970" s="206"/>
      <c r="DZ970" s="206"/>
      <c r="EA970" s="206"/>
      <c r="EB970" s="206"/>
      <c r="EC970" s="206"/>
      <c r="ED970" s="206"/>
      <c r="EE970" s="206"/>
      <c r="EF970" s="206"/>
      <c r="EG970" s="206"/>
      <c r="EH970" s="206"/>
      <c r="EI970" s="206"/>
      <c r="EJ970" s="206"/>
      <c r="EK970" s="206"/>
      <c r="EL970" s="206"/>
      <c r="EM970" s="206"/>
      <c r="EN970" s="206"/>
      <c r="EO970" s="206"/>
      <c r="EP970" s="206"/>
      <c r="EQ970" s="206"/>
      <c r="ER970" s="206"/>
      <c r="ES970" s="206"/>
      <c r="ET970" s="206"/>
      <c r="EU970" s="206"/>
      <c r="EV970" s="206"/>
      <c r="EW970" s="206"/>
      <c r="EX970" s="206"/>
      <c r="EY970" s="206"/>
      <c r="EZ970" s="206"/>
      <c r="FA970" s="206"/>
      <c r="FB970" s="206"/>
      <c r="FC970" s="206"/>
      <c r="FD970" s="206"/>
      <c r="FE970" s="206"/>
      <c r="FF970" s="206"/>
      <c r="FG970" s="206"/>
      <c r="FH970" s="206"/>
      <c r="FI970" s="206"/>
      <c r="FJ970" s="206"/>
      <c r="FK970" s="206"/>
      <c r="FL970" s="206"/>
      <c r="FM970" s="206"/>
      <c r="FN970" s="206"/>
      <c r="FO970" s="206"/>
      <c r="FP970" s="206"/>
      <c r="FQ970" s="206"/>
      <c r="FR970" s="206"/>
      <c r="FS970" s="206"/>
      <c r="FT970" s="206"/>
      <c r="FU970" s="206"/>
      <c r="FV970" s="206"/>
      <c r="FW970" s="206"/>
      <c r="FX970" s="206"/>
      <c r="FY970" s="206"/>
      <c r="FZ970" s="206"/>
      <c r="GA970" s="206"/>
      <c r="GB970" s="206"/>
      <c r="GC970" s="206"/>
      <c r="GD970" s="206"/>
      <c r="GE970" s="206"/>
      <c r="GF970" s="206"/>
      <c r="GG970" s="206"/>
      <c r="GH970" s="206"/>
      <c r="GI970" s="206"/>
      <c r="GJ970" s="206"/>
      <c r="GK970" s="206"/>
      <c r="GL970" s="206"/>
      <c r="GM970" s="206"/>
      <c r="GN970" s="206"/>
      <c r="GO970" s="206"/>
      <c r="GP970" s="206"/>
      <c r="GQ970" s="206"/>
      <c r="GR970" s="206"/>
      <c r="GS970" s="206"/>
      <c r="GT970" s="206"/>
      <c r="GU970" s="206"/>
      <c r="GV970" s="206"/>
      <c r="GW970" s="206"/>
      <c r="GX970" s="206"/>
      <c r="GY970" s="206"/>
      <c r="GZ970" s="206"/>
      <c r="HA970" s="206"/>
      <c r="HB970" s="206"/>
      <c r="HC970" s="206"/>
      <c r="HD970" s="206"/>
      <c r="HE970" s="206"/>
      <c r="HF970" s="206"/>
      <c r="HG970" s="206"/>
      <c r="HH970" s="206"/>
      <c r="HI970" s="206"/>
      <c r="HJ970" s="206"/>
      <c r="HK970" s="206"/>
      <c r="HL970" s="206"/>
      <c r="HM970" s="206"/>
      <c r="HN970" s="206"/>
      <c r="HO970" s="206"/>
      <c r="HP970" s="206"/>
      <c r="HQ970" s="206"/>
      <c r="HR970" s="206"/>
      <c r="HS970" s="206"/>
      <c r="HT970" s="206"/>
      <c r="HU970" s="206"/>
      <c r="HV970" s="206"/>
      <c r="HW970" s="206"/>
      <c r="HX970" s="206"/>
      <c r="HY970" s="206"/>
      <c r="HZ970" s="206"/>
      <c r="IA970" s="206"/>
      <c r="IB970" s="206"/>
      <c r="IC970" s="127"/>
      <c r="ID970" s="127"/>
      <c r="IE970" s="127"/>
      <c r="IF970" s="127"/>
      <c r="IG970" s="127"/>
      <c r="IH970" s="127"/>
    </row>
    <row r="971" spans="1:242" ht="12.75" customHeight="1" x14ac:dyDescent="0.2">
      <c r="A971" s="206"/>
      <c r="B971" s="206"/>
      <c r="C971" s="206"/>
      <c r="D971" s="206"/>
      <c r="E971" s="204"/>
      <c r="F971" s="198"/>
      <c r="G971" s="198"/>
      <c r="H971" s="198"/>
      <c r="I971" s="209"/>
      <c r="J971" s="209"/>
      <c r="K971" s="187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206"/>
      <c r="BN971" s="206"/>
      <c r="BO971" s="206"/>
      <c r="BP971" s="206"/>
      <c r="BQ971" s="206"/>
      <c r="BR971" s="206"/>
      <c r="BS971" s="206"/>
      <c r="BT971" s="206"/>
      <c r="BU971" s="206"/>
      <c r="BV971" s="206"/>
      <c r="BW971" s="206"/>
      <c r="BX971" s="206"/>
      <c r="BY971" s="206"/>
      <c r="BZ971" s="206"/>
      <c r="CA971" s="206"/>
      <c r="CB971" s="206"/>
      <c r="CC971" s="206"/>
      <c r="CD971" s="206"/>
      <c r="CE971" s="206"/>
      <c r="CF971" s="206"/>
      <c r="CG971" s="206"/>
      <c r="CH971" s="206"/>
      <c r="CI971" s="206"/>
      <c r="CJ971" s="206"/>
      <c r="CK971" s="206"/>
      <c r="CL971" s="206"/>
      <c r="CM971" s="206"/>
      <c r="CN971" s="206"/>
      <c r="CO971" s="206"/>
      <c r="CP971" s="206"/>
      <c r="CQ971" s="206"/>
      <c r="CR971" s="206"/>
      <c r="CS971" s="206"/>
      <c r="CT971" s="206"/>
      <c r="CU971" s="206"/>
      <c r="CV971" s="206"/>
      <c r="CW971" s="206"/>
      <c r="CX971" s="206"/>
      <c r="CY971" s="206"/>
      <c r="CZ971" s="206"/>
      <c r="DA971" s="206"/>
      <c r="DB971" s="206"/>
      <c r="DC971" s="206"/>
      <c r="DD971" s="206"/>
      <c r="DE971" s="206"/>
      <c r="DF971" s="206"/>
      <c r="DG971" s="206"/>
      <c r="DH971" s="206"/>
      <c r="DI971" s="206"/>
      <c r="DJ971" s="206"/>
      <c r="DK971" s="206"/>
      <c r="DL971" s="206"/>
      <c r="DM971" s="206"/>
      <c r="DN971" s="206"/>
      <c r="DO971" s="206"/>
      <c r="DP971" s="206"/>
      <c r="DQ971" s="206"/>
      <c r="DR971" s="206"/>
      <c r="DS971" s="206"/>
      <c r="DT971" s="206"/>
      <c r="DU971" s="206"/>
      <c r="DV971" s="206"/>
      <c r="DW971" s="206"/>
      <c r="DX971" s="206"/>
      <c r="DY971" s="206"/>
      <c r="DZ971" s="206"/>
      <c r="EA971" s="206"/>
      <c r="EB971" s="206"/>
      <c r="EC971" s="206"/>
      <c r="ED971" s="206"/>
      <c r="EE971" s="206"/>
      <c r="EF971" s="206"/>
      <c r="EG971" s="206"/>
      <c r="EH971" s="206"/>
      <c r="EI971" s="206"/>
      <c r="EJ971" s="206"/>
      <c r="EK971" s="206"/>
      <c r="EL971" s="206"/>
      <c r="EM971" s="206"/>
      <c r="EN971" s="206"/>
      <c r="EO971" s="206"/>
      <c r="EP971" s="206"/>
      <c r="EQ971" s="206"/>
      <c r="ER971" s="206"/>
      <c r="ES971" s="206"/>
      <c r="ET971" s="206"/>
      <c r="EU971" s="206"/>
      <c r="EV971" s="206"/>
      <c r="EW971" s="206"/>
      <c r="EX971" s="206"/>
      <c r="EY971" s="206"/>
      <c r="EZ971" s="206"/>
      <c r="FA971" s="206"/>
      <c r="FB971" s="206"/>
      <c r="FC971" s="206"/>
      <c r="FD971" s="206"/>
      <c r="FE971" s="206"/>
      <c r="FF971" s="206"/>
      <c r="FG971" s="206"/>
      <c r="FH971" s="206"/>
      <c r="FI971" s="206"/>
      <c r="FJ971" s="206"/>
      <c r="FK971" s="206"/>
      <c r="FL971" s="206"/>
      <c r="FM971" s="206"/>
      <c r="FN971" s="206"/>
      <c r="FO971" s="206"/>
      <c r="FP971" s="206"/>
      <c r="FQ971" s="206"/>
      <c r="FR971" s="206"/>
      <c r="FS971" s="206"/>
      <c r="FT971" s="206"/>
      <c r="FU971" s="206"/>
      <c r="FV971" s="206"/>
      <c r="FW971" s="206"/>
      <c r="FX971" s="206"/>
      <c r="FY971" s="206"/>
      <c r="FZ971" s="206"/>
      <c r="GA971" s="206"/>
      <c r="GB971" s="206"/>
      <c r="GC971" s="206"/>
      <c r="GD971" s="206"/>
      <c r="GE971" s="206"/>
      <c r="GF971" s="206"/>
      <c r="GG971" s="206"/>
      <c r="GH971" s="206"/>
      <c r="GI971" s="206"/>
      <c r="GJ971" s="206"/>
      <c r="GK971" s="206"/>
      <c r="GL971" s="206"/>
      <c r="GM971" s="206"/>
      <c r="GN971" s="206"/>
      <c r="GO971" s="206"/>
      <c r="GP971" s="206"/>
      <c r="GQ971" s="206"/>
      <c r="GR971" s="206"/>
      <c r="GS971" s="206"/>
      <c r="GT971" s="206"/>
      <c r="GU971" s="206"/>
      <c r="GV971" s="206"/>
      <c r="GW971" s="206"/>
      <c r="GX971" s="206"/>
      <c r="GY971" s="206"/>
      <c r="GZ971" s="206"/>
      <c r="HA971" s="206"/>
      <c r="HB971" s="206"/>
      <c r="HC971" s="206"/>
      <c r="HD971" s="206"/>
      <c r="HE971" s="206"/>
      <c r="HF971" s="206"/>
      <c r="HG971" s="206"/>
      <c r="HH971" s="206"/>
      <c r="HI971" s="206"/>
      <c r="HJ971" s="206"/>
      <c r="HK971" s="206"/>
      <c r="HL971" s="206"/>
      <c r="HM971" s="206"/>
      <c r="HN971" s="206"/>
      <c r="HO971" s="206"/>
      <c r="HP971" s="206"/>
      <c r="HQ971" s="206"/>
      <c r="HR971" s="206"/>
      <c r="HS971" s="206"/>
      <c r="HT971" s="206"/>
      <c r="HU971" s="206"/>
      <c r="HV971" s="206"/>
      <c r="HW971" s="206"/>
      <c r="HX971" s="206"/>
      <c r="HY971" s="206"/>
      <c r="HZ971" s="206"/>
      <c r="IA971" s="206"/>
      <c r="IB971" s="206"/>
      <c r="IC971" s="127"/>
      <c r="ID971" s="127"/>
      <c r="IE971" s="127"/>
      <c r="IF971" s="127"/>
      <c r="IG971" s="127"/>
      <c r="IH971" s="127"/>
    </row>
    <row r="972" spans="1:242" ht="12.75" customHeight="1" x14ac:dyDescent="0.2">
      <c r="A972" s="206"/>
      <c r="B972" s="206"/>
      <c r="C972" s="206"/>
      <c r="D972" s="206"/>
      <c r="E972" s="204"/>
      <c r="F972" s="198"/>
      <c r="G972" s="198"/>
      <c r="H972" s="198"/>
      <c r="I972" s="209"/>
      <c r="J972" s="209"/>
      <c r="K972" s="187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06"/>
      <c r="Y972" s="206"/>
      <c r="Z972" s="206"/>
      <c r="AA972" s="206"/>
      <c r="AB972" s="206"/>
      <c r="AC972" s="206"/>
      <c r="AD972" s="206"/>
      <c r="AE972" s="206"/>
      <c r="AF972" s="206"/>
      <c r="AG972" s="206"/>
      <c r="AH972" s="206"/>
      <c r="AI972" s="206"/>
      <c r="AJ972" s="206"/>
      <c r="AK972" s="206"/>
      <c r="AL972" s="206"/>
      <c r="AM972" s="206"/>
      <c r="AN972" s="206"/>
      <c r="AO972" s="206"/>
      <c r="AP972" s="206"/>
      <c r="AQ972" s="206"/>
      <c r="AR972" s="206"/>
      <c r="AS972" s="206"/>
      <c r="AT972" s="206"/>
      <c r="AU972" s="206"/>
      <c r="AV972" s="206"/>
      <c r="AW972" s="206"/>
      <c r="AX972" s="206"/>
      <c r="AY972" s="206"/>
      <c r="AZ972" s="206"/>
      <c r="BA972" s="206"/>
      <c r="BB972" s="206"/>
      <c r="BC972" s="206"/>
      <c r="BD972" s="206"/>
      <c r="BE972" s="206"/>
      <c r="BF972" s="206"/>
      <c r="BG972" s="206"/>
      <c r="BH972" s="206"/>
      <c r="BI972" s="206"/>
      <c r="BJ972" s="206"/>
      <c r="BK972" s="206"/>
      <c r="BL972" s="206"/>
      <c r="BM972" s="206"/>
      <c r="BN972" s="206"/>
      <c r="BO972" s="206"/>
      <c r="BP972" s="206"/>
      <c r="BQ972" s="206"/>
      <c r="BR972" s="206"/>
      <c r="BS972" s="206"/>
      <c r="BT972" s="206"/>
      <c r="BU972" s="206"/>
      <c r="BV972" s="206"/>
      <c r="BW972" s="206"/>
      <c r="BX972" s="206"/>
      <c r="BY972" s="206"/>
      <c r="BZ972" s="206"/>
      <c r="CA972" s="206"/>
      <c r="CB972" s="206"/>
      <c r="CC972" s="206"/>
      <c r="CD972" s="206"/>
      <c r="CE972" s="206"/>
      <c r="CF972" s="206"/>
      <c r="CG972" s="206"/>
      <c r="CH972" s="206"/>
      <c r="CI972" s="206"/>
      <c r="CJ972" s="206"/>
      <c r="CK972" s="206"/>
      <c r="CL972" s="206"/>
      <c r="CM972" s="206"/>
      <c r="CN972" s="206"/>
      <c r="CO972" s="206"/>
      <c r="CP972" s="206"/>
      <c r="CQ972" s="206"/>
      <c r="CR972" s="206"/>
      <c r="CS972" s="206"/>
      <c r="CT972" s="206"/>
      <c r="CU972" s="206"/>
      <c r="CV972" s="206"/>
      <c r="CW972" s="206"/>
      <c r="CX972" s="206"/>
      <c r="CY972" s="206"/>
      <c r="CZ972" s="206"/>
      <c r="DA972" s="206"/>
      <c r="DB972" s="206"/>
      <c r="DC972" s="206"/>
      <c r="DD972" s="206"/>
      <c r="DE972" s="206"/>
      <c r="DF972" s="206"/>
      <c r="DG972" s="206"/>
      <c r="DH972" s="206"/>
      <c r="DI972" s="206"/>
      <c r="DJ972" s="206"/>
      <c r="DK972" s="206"/>
      <c r="DL972" s="206"/>
      <c r="DM972" s="206"/>
      <c r="DN972" s="206"/>
      <c r="DO972" s="206"/>
      <c r="DP972" s="206"/>
      <c r="DQ972" s="206"/>
      <c r="DR972" s="206"/>
      <c r="DS972" s="206"/>
      <c r="DT972" s="206"/>
      <c r="DU972" s="206"/>
      <c r="DV972" s="206"/>
      <c r="DW972" s="206"/>
      <c r="DX972" s="206"/>
      <c r="DY972" s="206"/>
      <c r="DZ972" s="206"/>
      <c r="EA972" s="206"/>
      <c r="EB972" s="206"/>
      <c r="EC972" s="206"/>
      <c r="ED972" s="206"/>
      <c r="EE972" s="206"/>
      <c r="EF972" s="206"/>
      <c r="EG972" s="206"/>
      <c r="EH972" s="206"/>
      <c r="EI972" s="206"/>
      <c r="EJ972" s="206"/>
      <c r="EK972" s="206"/>
      <c r="EL972" s="206"/>
      <c r="EM972" s="206"/>
      <c r="EN972" s="206"/>
      <c r="EO972" s="206"/>
      <c r="EP972" s="206"/>
      <c r="EQ972" s="206"/>
      <c r="ER972" s="206"/>
      <c r="ES972" s="206"/>
      <c r="ET972" s="206"/>
      <c r="EU972" s="206"/>
      <c r="EV972" s="206"/>
      <c r="EW972" s="206"/>
      <c r="EX972" s="206"/>
      <c r="EY972" s="206"/>
      <c r="EZ972" s="206"/>
      <c r="FA972" s="206"/>
      <c r="FB972" s="206"/>
      <c r="FC972" s="206"/>
      <c r="FD972" s="206"/>
      <c r="FE972" s="206"/>
      <c r="FF972" s="206"/>
      <c r="FG972" s="206"/>
      <c r="FH972" s="206"/>
      <c r="FI972" s="206"/>
      <c r="FJ972" s="206"/>
      <c r="FK972" s="206"/>
      <c r="FL972" s="206"/>
      <c r="FM972" s="206"/>
      <c r="FN972" s="206"/>
      <c r="FO972" s="206"/>
      <c r="FP972" s="206"/>
      <c r="FQ972" s="206"/>
      <c r="FR972" s="206"/>
      <c r="FS972" s="206"/>
      <c r="FT972" s="206"/>
      <c r="FU972" s="206"/>
      <c r="FV972" s="206"/>
      <c r="FW972" s="206"/>
      <c r="FX972" s="206"/>
      <c r="FY972" s="206"/>
      <c r="FZ972" s="206"/>
      <c r="GA972" s="206"/>
      <c r="GB972" s="206"/>
      <c r="GC972" s="206"/>
      <c r="GD972" s="206"/>
      <c r="GE972" s="206"/>
      <c r="GF972" s="206"/>
      <c r="GG972" s="206"/>
      <c r="GH972" s="206"/>
      <c r="GI972" s="206"/>
      <c r="GJ972" s="206"/>
      <c r="GK972" s="206"/>
      <c r="GL972" s="206"/>
      <c r="GM972" s="206"/>
      <c r="GN972" s="206"/>
      <c r="GO972" s="206"/>
      <c r="GP972" s="206"/>
      <c r="GQ972" s="206"/>
      <c r="GR972" s="206"/>
      <c r="GS972" s="206"/>
      <c r="GT972" s="206"/>
      <c r="GU972" s="206"/>
      <c r="GV972" s="206"/>
      <c r="GW972" s="206"/>
      <c r="GX972" s="206"/>
      <c r="GY972" s="206"/>
      <c r="GZ972" s="206"/>
      <c r="HA972" s="206"/>
      <c r="HB972" s="206"/>
      <c r="HC972" s="206"/>
      <c r="HD972" s="206"/>
      <c r="HE972" s="206"/>
      <c r="HF972" s="206"/>
      <c r="HG972" s="206"/>
      <c r="HH972" s="206"/>
      <c r="HI972" s="206"/>
      <c r="HJ972" s="206"/>
      <c r="HK972" s="206"/>
      <c r="HL972" s="206"/>
      <c r="HM972" s="206"/>
      <c r="HN972" s="206"/>
      <c r="HO972" s="206"/>
      <c r="HP972" s="206"/>
      <c r="HQ972" s="206"/>
      <c r="HR972" s="206"/>
      <c r="HS972" s="206"/>
      <c r="HT972" s="206"/>
      <c r="HU972" s="206"/>
      <c r="HV972" s="206"/>
      <c r="HW972" s="206"/>
      <c r="HX972" s="206"/>
      <c r="HY972" s="206"/>
      <c r="HZ972" s="206"/>
      <c r="IA972" s="206"/>
      <c r="IB972" s="206"/>
      <c r="IC972" s="124"/>
      <c r="ID972" s="124"/>
      <c r="IE972" s="124"/>
      <c r="IF972" s="124"/>
      <c r="IG972" s="124"/>
      <c r="IH972" s="124"/>
    </row>
    <row r="973" spans="1:242" ht="12.75" customHeight="1" x14ac:dyDescent="0.2">
      <c r="A973" s="206"/>
      <c r="B973" s="206"/>
      <c r="C973" s="206"/>
      <c r="D973" s="206"/>
      <c r="E973" s="204"/>
      <c r="F973" s="198"/>
      <c r="G973" s="198"/>
      <c r="H973" s="198"/>
      <c r="I973" s="209"/>
      <c r="J973" s="209"/>
      <c r="K973" s="187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06"/>
      <c r="Y973" s="206"/>
      <c r="Z973" s="206"/>
      <c r="AA973" s="206"/>
      <c r="AB973" s="206"/>
      <c r="AC973" s="206"/>
      <c r="AD973" s="206"/>
      <c r="AE973" s="206"/>
      <c r="AF973" s="206"/>
      <c r="AG973" s="206"/>
      <c r="AH973" s="206"/>
      <c r="AI973" s="206"/>
      <c r="AJ973" s="206"/>
      <c r="AK973" s="206"/>
      <c r="AL973" s="206"/>
      <c r="AM973" s="206"/>
      <c r="AN973" s="206"/>
      <c r="AO973" s="206"/>
      <c r="AP973" s="206"/>
      <c r="AQ973" s="206"/>
      <c r="AR973" s="206"/>
      <c r="AS973" s="206"/>
      <c r="AT973" s="206"/>
      <c r="AU973" s="206"/>
      <c r="AV973" s="206"/>
      <c r="AW973" s="206"/>
      <c r="AX973" s="206"/>
      <c r="AY973" s="206"/>
      <c r="AZ973" s="206"/>
      <c r="BA973" s="206"/>
      <c r="BB973" s="206"/>
      <c r="BC973" s="206"/>
      <c r="BD973" s="206"/>
      <c r="BE973" s="206"/>
      <c r="BF973" s="206"/>
      <c r="BG973" s="206"/>
      <c r="BH973" s="206"/>
      <c r="BI973" s="206"/>
      <c r="BJ973" s="206"/>
      <c r="BK973" s="206"/>
      <c r="BL973" s="206"/>
      <c r="BM973" s="206"/>
      <c r="BN973" s="206"/>
      <c r="BO973" s="206"/>
      <c r="BP973" s="206"/>
      <c r="BQ973" s="206"/>
      <c r="BR973" s="206"/>
      <c r="BS973" s="206"/>
      <c r="BT973" s="206"/>
      <c r="BU973" s="206"/>
      <c r="BV973" s="206"/>
      <c r="BW973" s="206"/>
      <c r="BX973" s="206"/>
      <c r="BY973" s="206"/>
      <c r="BZ973" s="206"/>
      <c r="CA973" s="206"/>
      <c r="CB973" s="206"/>
      <c r="CC973" s="206"/>
      <c r="CD973" s="206"/>
      <c r="CE973" s="206"/>
      <c r="CF973" s="206"/>
      <c r="CG973" s="206"/>
      <c r="CH973" s="206"/>
      <c r="CI973" s="206"/>
      <c r="CJ973" s="206"/>
      <c r="CK973" s="206"/>
      <c r="CL973" s="206"/>
      <c r="CM973" s="206"/>
      <c r="CN973" s="206"/>
      <c r="CO973" s="206"/>
      <c r="CP973" s="206"/>
      <c r="CQ973" s="206"/>
      <c r="CR973" s="206"/>
      <c r="CS973" s="206"/>
      <c r="CT973" s="206"/>
      <c r="CU973" s="206"/>
      <c r="CV973" s="206"/>
      <c r="CW973" s="206"/>
      <c r="CX973" s="206"/>
      <c r="CY973" s="206"/>
      <c r="CZ973" s="206"/>
      <c r="DA973" s="206"/>
      <c r="DB973" s="206"/>
      <c r="DC973" s="206"/>
      <c r="DD973" s="206"/>
      <c r="DE973" s="206"/>
      <c r="DF973" s="206"/>
      <c r="DG973" s="206"/>
      <c r="DH973" s="206"/>
      <c r="DI973" s="206"/>
      <c r="DJ973" s="206"/>
      <c r="DK973" s="206"/>
      <c r="DL973" s="206"/>
      <c r="DM973" s="206"/>
      <c r="DN973" s="206"/>
      <c r="DO973" s="206"/>
      <c r="DP973" s="206"/>
      <c r="DQ973" s="206"/>
      <c r="DR973" s="206"/>
      <c r="DS973" s="206"/>
      <c r="DT973" s="206"/>
      <c r="DU973" s="206"/>
      <c r="DV973" s="206"/>
      <c r="DW973" s="206"/>
      <c r="DX973" s="206"/>
      <c r="DY973" s="206"/>
      <c r="DZ973" s="206"/>
      <c r="EA973" s="206"/>
      <c r="EB973" s="206"/>
      <c r="EC973" s="206"/>
      <c r="ED973" s="206"/>
      <c r="EE973" s="206"/>
      <c r="EF973" s="206"/>
      <c r="EG973" s="206"/>
      <c r="EH973" s="206"/>
      <c r="EI973" s="206"/>
      <c r="EJ973" s="206"/>
      <c r="EK973" s="206"/>
      <c r="EL973" s="206"/>
      <c r="EM973" s="206"/>
      <c r="EN973" s="206"/>
      <c r="EO973" s="206"/>
      <c r="EP973" s="206"/>
      <c r="EQ973" s="206"/>
      <c r="ER973" s="206"/>
      <c r="ES973" s="206"/>
      <c r="ET973" s="206"/>
      <c r="EU973" s="206"/>
      <c r="EV973" s="206"/>
      <c r="EW973" s="206"/>
      <c r="EX973" s="206"/>
      <c r="EY973" s="206"/>
      <c r="EZ973" s="206"/>
      <c r="FA973" s="206"/>
      <c r="FB973" s="206"/>
      <c r="FC973" s="206"/>
      <c r="FD973" s="206"/>
      <c r="FE973" s="206"/>
      <c r="FF973" s="206"/>
      <c r="FG973" s="206"/>
      <c r="FH973" s="206"/>
      <c r="FI973" s="206"/>
      <c r="FJ973" s="206"/>
      <c r="FK973" s="206"/>
      <c r="FL973" s="206"/>
      <c r="FM973" s="206"/>
      <c r="FN973" s="206"/>
      <c r="FO973" s="206"/>
      <c r="FP973" s="206"/>
      <c r="FQ973" s="206"/>
      <c r="FR973" s="206"/>
      <c r="FS973" s="206"/>
      <c r="FT973" s="206"/>
      <c r="FU973" s="206"/>
      <c r="FV973" s="206"/>
      <c r="FW973" s="206"/>
      <c r="FX973" s="206"/>
      <c r="FY973" s="206"/>
      <c r="FZ973" s="206"/>
      <c r="GA973" s="206"/>
      <c r="GB973" s="206"/>
      <c r="GC973" s="206"/>
      <c r="GD973" s="206"/>
      <c r="GE973" s="206"/>
      <c r="GF973" s="206"/>
      <c r="GG973" s="206"/>
      <c r="GH973" s="206"/>
      <c r="GI973" s="206"/>
      <c r="GJ973" s="206"/>
      <c r="GK973" s="206"/>
      <c r="GL973" s="206"/>
      <c r="GM973" s="206"/>
      <c r="GN973" s="206"/>
      <c r="GO973" s="206"/>
      <c r="GP973" s="206"/>
      <c r="GQ973" s="206"/>
      <c r="GR973" s="206"/>
      <c r="GS973" s="206"/>
      <c r="GT973" s="206"/>
      <c r="GU973" s="206"/>
      <c r="GV973" s="206"/>
      <c r="GW973" s="206"/>
      <c r="GX973" s="206"/>
      <c r="GY973" s="206"/>
      <c r="GZ973" s="206"/>
      <c r="HA973" s="206"/>
      <c r="HB973" s="206"/>
      <c r="HC973" s="206"/>
      <c r="HD973" s="206"/>
      <c r="HE973" s="206"/>
      <c r="HF973" s="206"/>
      <c r="HG973" s="206"/>
      <c r="HH973" s="206"/>
      <c r="HI973" s="206"/>
      <c r="HJ973" s="206"/>
      <c r="HK973" s="206"/>
      <c r="HL973" s="206"/>
      <c r="HM973" s="206"/>
      <c r="HN973" s="206"/>
      <c r="HO973" s="206"/>
      <c r="HP973" s="206"/>
      <c r="HQ973" s="206"/>
      <c r="HR973" s="206"/>
      <c r="HS973" s="206"/>
      <c r="HT973" s="206"/>
      <c r="HU973" s="206"/>
      <c r="HV973" s="206"/>
      <c r="HW973" s="206"/>
      <c r="HX973" s="206"/>
      <c r="HY973" s="206"/>
      <c r="HZ973" s="206"/>
      <c r="IA973" s="206"/>
      <c r="IB973" s="206"/>
    </row>
    <row r="974" spans="1:242" ht="12.75" customHeight="1" x14ac:dyDescent="0.2">
      <c r="A974" s="206"/>
      <c r="B974" s="206"/>
      <c r="C974" s="206"/>
      <c r="D974" s="206"/>
      <c r="E974" s="204"/>
      <c r="F974" s="198"/>
      <c r="G974" s="198"/>
      <c r="H974" s="198"/>
      <c r="I974" s="209"/>
      <c r="J974" s="209"/>
      <c r="K974" s="187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AO974" s="206"/>
      <c r="AP974" s="206"/>
      <c r="AQ974" s="206"/>
      <c r="AR974" s="206"/>
      <c r="AS974" s="206"/>
      <c r="AT974" s="206"/>
      <c r="AU974" s="206"/>
      <c r="AV974" s="206"/>
      <c r="AW974" s="206"/>
      <c r="AX974" s="206"/>
      <c r="AY974" s="206"/>
      <c r="AZ974" s="206"/>
      <c r="BA974" s="206"/>
      <c r="BB974" s="206"/>
      <c r="BC974" s="206"/>
      <c r="BD974" s="206"/>
      <c r="BE974" s="206"/>
      <c r="BF974" s="206"/>
      <c r="BG974" s="206"/>
      <c r="BH974" s="206"/>
      <c r="BI974" s="206"/>
      <c r="BJ974" s="206"/>
      <c r="BK974" s="206"/>
      <c r="BL974" s="206"/>
      <c r="BM974" s="206"/>
      <c r="BN974" s="206"/>
      <c r="BO974" s="206"/>
      <c r="BP974" s="206"/>
      <c r="BQ974" s="206"/>
      <c r="BR974" s="206"/>
      <c r="BS974" s="206"/>
      <c r="BT974" s="206"/>
      <c r="BU974" s="206"/>
      <c r="BV974" s="206"/>
      <c r="BW974" s="206"/>
      <c r="BX974" s="206"/>
      <c r="BY974" s="206"/>
      <c r="BZ974" s="206"/>
      <c r="CA974" s="206"/>
      <c r="CB974" s="206"/>
      <c r="CC974" s="206"/>
      <c r="CD974" s="206"/>
      <c r="CE974" s="206"/>
      <c r="CF974" s="206"/>
      <c r="CG974" s="206"/>
      <c r="CH974" s="206"/>
      <c r="CI974" s="206"/>
      <c r="CJ974" s="206"/>
      <c r="CK974" s="206"/>
      <c r="CL974" s="206"/>
      <c r="CM974" s="206"/>
      <c r="CN974" s="206"/>
      <c r="CO974" s="206"/>
      <c r="CP974" s="206"/>
      <c r="CQ974" s="206"/>
      <c r="CR974" s="206"/>
      <c r="CS974" s="206"/>
      <c r="CT974" s="206"/>
      <c r="CU974" s="206"/>
      <c r="CV974" s="206"/>
      <c r="CW974" s="206"/>
      <c r="CX974" s="206"/>
      <c r="CY974" s="206"/>
      <c r="CZ974" s="206"/>
      <c r="DA974" s="206"/>
      <c r="DB974" s="206"/>
      <c r="DC974" s="206"/>
      <c r="DD974" s="206"/>
      <c r="DE974" s="206"/>
      <c r="DF974" s="206"/>
      <c r="DG974" s="206"/>
      <c r="DH974" s="206"/>
      <c r="DI974" s="206"/>
      <c r="DJ974" s="206"/>
      <c r="DK974" s="206"/>
      <c r="DL974" s="206"/>
      <c r="DM974" s="206"/>
      <c r="DN974" s="206"/>
      <c r="DO974" s="206"/>
      <c r="DP974" s="206"/>
      <c r="DQ974" s="206"/>
      <c r="DR974" s="206"/>
      <c r="DS974" s="206"/>
      <c r="DT974" s="206"/>
      <c r="DU974" s="206"/>
      <c r="DV974" s="206"/>
      <c r="DW974" s="206"/>
      <c r="DX974" s="206"/>
      <c r="DY974" s="206"/>
      <c r="DZ974" s="206"/>
      <c r="EA974" s="206"/>
      <c r="EB974" s="206"/>
      <c r="EC974" s="206"/>
      <c r="ED974" s="206"/>
      <c r="EE974" s="206"/>
      <c r="EF974" s="206"/>
      <c r="EG974" s="206"/>
      <c r="EH974" s="206"/>
      <c r="EI974" s="206"/>
      <c r="EJ974" s="206"/>
      <c r="EK974" s="206"/>
      <c r="EL974" s="206"/>
      <c r="EM974" s="206"/>
      <c r="EN974" s="206"/>
      <c r="EO974" s="206"/>
      <c r="EP974" s="206"/>
      <c r="EQ974" s="206"/>
      <c r="ER974" s="206"/>
      <c r="ES974" s="206"/>
      <c r="ET974" s="206"/>
      <c r="EU974" s="206"/>
      <c r="EV974" s="206"/>
      <c r="EW974" s="206"/>
      <c r="EX974" s="206"/>
      <c r="EY974" s="206"/>
      <c r="EZ974" s="206"/>
      <c r="FA974" s="206"/>
      <c r="FB974" s="206"/>
      <c r="FC974" s="206"/>
      <c r="FD974" s="206"/>
      <c r="FE974" s="206"/>
      <c r="FF974" s="206"/>
      <c r="FG974" s="206"/>
      <c r="FH974" s="206"/>
      <c r="FI974" s="206"/>
      <c r="FJ974" s="206"/>
      <c r="FK974" s="206"/>
      <c r="FL974" s="206"/>
      <c r="FM974" s="206"/>
      <c r="FN974" s="206"/>
      <c r="FO974" s="206"/>
      <c r="FP974" s="206"/>
      <c r="FQ974" s="206"/>
      <c r="FR974" s="206"/>
      <c r="FS974" s="206"/>
      <c r="FT974" s="206"/>
      <c r="FU974" s="206"/>
      <c r="FV974" s="206"/>
      <c r="FW974" s="206"/>
      <c r="FX974" s="206"/>
      <c r="FY974" s="206"/>
      <c r="FZ974" s="206"/>
      <c r="GA974" s="206"/>
      <c r="GB974" s="206"/>
      <c r="GC974" s="206"/>
      <c r="GD974" s="206"/>
      <c r="GE974" s="206"/>
      <c r="GF974" s="206"/>
      <c r="GG974" s="206"/>
      <c r="GH974" s="206"/>
      <c r="GI974" s="206"/>
      <c r="GJ974" s="206"/>
      <c r="GK974" s="206"/>
      <c r="GL974" s="206"/>
      <c r="GM974" s="206"/>
      <c r="GN974" s="206"/>
      <c r="GO974" s="206"/>
      <c r="GP974" s="206"/>
      <c r="GQ974" s="206"/>
      <c r="GR974" s="206"/>
      <c r="GS974" s="206"/>
      <c r="GT974" s="206"/>
      <c r="GU974" s="206"/>
      <c r="GV974" s="206"/>
      <c r="GW974" s="206"/>
      <c r="GX974" s="206"/>
      <c r="GY974" s="206"/>
      <c r="GZ974" s="206"/>
      <c r="HA974" s="206"/>
      <c r="HB974" s="206"/>
      <c r="HC974" s="206"/>
      <c r="HD974" s="206"/>
      <c r="HE974" s="206"/>
      <c r="HF974" s="206"/>
      <c r="HG974" s="206"/>
      <c r="HH974" s="206"/>
      <c r="HI974" s="206"/>
      <c r="HJ974" s="206"/>
      <c r="HK974" s="206"/>
      <c r="HL974" s="206"/>
      <c r="HM974" s="206"/>
      <c r="HN974" s="206"/>
      <c r="HO974" s="206"/>
      <c r="HP974" s="206"/>
      <c r="HQ974" s="206"/>
      <c r="HR974" s="206"/>
      <c r="HS974" s="206"/>
      <c r="HT974" s="206"/>
      <c r="HU974" s="206"/>
      <c r="HV974" s="206"/>
      <c r="HW974" s="206"/>
      <c r="HX974" s="206"/>
      <c r="HY974" s="206"/>
      <c r="HZ974" s="206"/>
      <c r="IA974" s="206"/>
      <c r="IB974" s="206"/>
    </row>
    <row r="975" spans="1:242" ht="12.75" customHeight="1" x14ac:dyDescent="0.2">
      <c r="A975" s="206"/>
      <c r="B975" s="206"/>
      <c r="C975" s="206"/>
      <c r="D975" s="206"/>
      <c r="E975" s="204"/>
      <c r="F975" s="198"/>
      <c r="G975" s="198"/>
      <c r="H975" s="198"/>
      <c r="I975" s="209"/>
      <c r="J975" s="209"/>
      <c r="K975" s="187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06"/>
      <c r="Y975" s="206"/>
      <c r="Z975" s="206"/>
      <c r="AA975" s="206"/>
      <c r="AB975" s="206"/>
      <c r="AC975" s="206"/>
      <c r="AD975" s="206"/>
      <c r="AE975" s="206"/>
      <c r="AF975" s="206"/>
      <c r="AG975" s="206"/>
      <c r="AH975" s="206"/>
      <c r="AI975" s="206"/>
      <c r="AJ975" s="206"/>
      <c r="AK975" s="206"/>
      <c r="AL975" s="206"/>
      <c r="AM975" s="206"/>
      <c r="AN975" s="206"/>
      <c r="AO975" s="206"/>
      <c r="AP975" s="206"/>
      <c r="AQ975" s="206"/>
      <c r="AR975" s="206"/>
      <c r="AS975" s="206"/>
      <c r="AT975" s="206"/>
      <c r="AU975" s="206"/>
      <c r="AV975" s="206"/>
      <c r="AW975" s="206"/>
      <c r="AX975" s="206"/>
      <c r="AY975" s="206"/>
      <c r="AZ975" s="206"/>
      <c r="BA975" s="206"/>
      <c r="BB975" s="206"/>
      <c r="BC975" s="206"/>
      <c r="BD975" s="206"/>
      <c r="BE975" s="206"/>
      <c r="BF975" s="206"/>
      <c r="BG975" s="206"/>
      <c r="BH975" s="206"/>
      <c r="BI975" s="206"/>
      <c r="BJ975" s="206"/>
      <c r="BK975" s="206"/>
      <c r="BL975" s="206"/>
      <c r="BM975" s="206"/>
      <c r="BN975" s="206"/>
      <c r="BO975" s="206"/>
      <c r="BP975" s="206"/>
      <c r="BQ975" s="206"/>
      <c r="BR975" s="206"/>
      <c r="BS975" s="206"/>
      <c r="BT975" s="206"/>
      <c r="BU975" s="206"/>
      <c r="BV975" s="206"/>
      <c r="BW975" s="206"/>
      <c r="BX975" s="206"/>
      <c r="BY975" s="206"/>
      <c r="BZ975" s="206"/>
      <c r="CA975" s="206"/>
      <c r="CB975" s="206"/>
      <c r="CC975" s="206"/>
      <c r="CD975" s="206"/>
      <c r="CE975" s="206"/>
      <c r="CF975" s="206"/>
      <c r="CG975" s="206"/>
      <c r="CH975" s="206"/>
      <c r="CI975" s="206"/>
      <c r="CJ975" s="206"/>
      <c r="CK975" s="206"/>
      <c r="CL975" s="206"/>
      <c r="CM975" s="206"/>
      <c r="CN975" s="206"/>
      <c r="CO975" s="206"/>
      <c r="CP975" s="206"/>
      <c r="CQ975" s="206"/>
      <c r="CR975" s="206"/>
      <c r="CS975" s="206"/>
      <c r="CT975" s="206"/>
      <c r="CU975" s="206"/>
      <c r="CV975" s="206"/>
      <c r="CW975" s="206"/>
      <c r="CX975" s="206"/>
      <c r="CY975" s="206"/>
      <c r="CZ975" s="206"/>
      <c r="DA975" s="206"/>
      <c r="DB975" s="206"/>
      <c r="DC975" s="206"/>
      <c r="DD975" s="206"/>
      <c r="DE975" s="206"/>
      <c r="DF975" s="206"/>
      <c r="DG975" s="206"/>
      <c r="DH975" s="206"/>
      <c r="DI975" s="206"/>
      <c r="DJ975" s="206"/>
      <c r="DK975" s="206"/>
      <c r="DL975" s="206"/>
      <c r="DM975" s="206"/>
      <c r="DN975" s="206"/>
      <c r="DO975" s="206"/>
      <c r="DP975" s="206"/>
      <c r="DQ975" s="206"/>
      <c r="DR975" s="206"/>
      <c r="DS975" s="206"/>
      <c r="DT975" s="206"/>
      <c r="DU975" s="206"/>
      <c r="DV975" s="206"/>
      <c r="DW975" s="206"/>
      <c r="DX975" s="206"/>
      <c r="DY975" s="206"/>
      <c r="DZ975" s="206"/>
      <c r="EA975" s="206"/>
      <c r="EB975" s="206"/>
      <c r="EC975" s="206"/>
      <c r="ED975" s="206"/>
      <c r="EE975" s="206"/>
      <c r="EF975" s="206"/>
      <c r="EG975" s="206"/>
      <c r="EH975" s="206"/>
      <c r="EI975" s="206"/>
      <c r="EJ975" s="206"/>
      <c r="EK975" s="206"/>
      <c r="EL975" s="206"/>
      <c r="EM975" s="206"/>
      <c r="EN975" s="206"/>
      <c r="EO975" s="206"/>
      <c r="EP975" s="206"/>
      <c r="EQ975" s="206"/>
      <c r="ER975" s="206"/>
      <c r="ES975" s="206"/>
      <c r="ET975" s="206"/>
      <c r="EU975" s="206"/>
      <c r="EV975" s="206"/>
      <c r="EW975" s="206"/>
      <c r="EX975" s="206"/>
      <c r="EY975" s="206"/>
      <c r="EZ975" s="206"/>
      <c r="FA975" s="206"/>
      <c r="FB975" s="206"/>
      <c r="FC975" s="206"/>
      <c r="FD975" s="206"/>
      <c r="FE975" s="206"/>
      <c r="FF975" s="206"/>
      <c r="FG975" s="206"/>
      <c r="FH975" s="206"/>
      <c r="FI975" s="206"/>
      <c r="FJ975" s="206"/>
      <c r="FK975" s="206"/>
      <c r="FL975" s="206"/>
      <c r="FM975" s="206"/>
      <c r="FN975" s="206"/>
      <c r="FO975" s="206"/>
      <c r="FP975" s="206"/>
      <c r="FQ975" s="206"/>
      <c r="FR975" s="206"/>
      <c r="FS975" s="206"/>
      <c r="FT975" s="206"/>
      <c r="FU975" s="206"/>
      <c r="FV975" s="206"/>
      <c r="FW975" s="206"/>
      <c r="FX975" s="206"/>
      <c r="FY975" s="206"/>
      <c r="FZ975" s="206"/>
      <c r="GA975" s="206"/>
      <c r="GB975" s="206"/>
      <c r="GC975" s="206"/>
      <c r="GD975" s="206"/>
      <c r="GE975" s="206"/>
      <c r="GF975" s="206"/>
      <c r="GG975" s="206"/>
      <c r="GH975" s="206"/>
      <c r="GI975" s="206"/>
      <c r="GJ975" s="206"/>
      <c r="GK975" s="206"/>
      <c r="GL975" s="206"/>
      <c r="GM975" s="206"/>
      <c r="GN975" s="206"/>
      <c r="GO975" s="206"/>
      <c r="GP975" s="206"/>
      <c r="GQ975" s="206"/>
      <c r="GR975" s="206"/>
      <c r="GS975" s="206"/>
      <c r="GT975" s="206"/>
      <c r="GU975" s="206"/>
      <c r="GV975" s="206"/>
      <c r="GW975" s="206"/>
      <c r="GX975" s="206"/>
      <c r="GY975" s="206"/>
      <c r="GZ975" s="206"/>
      <c r="HA975" s="206"/>
      <c r="HB975" s="206"/>
      <c r="HC975" s="206"/>
      <c r="HD975" s="206"/>
      <c r="HE975" s="206"/>
      <c r="HF975" s="206"/>
      <c r="HG975" s="206"/>
      <c r="HH975" s="206"/>
      <c r="HI975" s="206"/>
      <c r="HJ975" s="206"/>
      <c r="HK975" s="206"/>
      <c r="HL975" s="206"/>
      <c r="HM975" s="206"/>
      <c r="HN975" s="206"/>
      <c r="HO975" s="206"/>
      <c r="HP975" s="206"/>
      <c r="HQ975" s="206"/>
      <c r="HR975" s="206"/>
      <c r="HS975" s="206"/>
      <c r="HT975" s="206"/>
      <c r="HU975" s="206"/>
      <c r="HV975" s="206"/>
      <c r="HW975" s="206"/>
      <c r="HX975" s="206"/>
      <c r="HY975" s="206"/>
      <c r="HZ975" s="206"/>
      <c r="IA975" s="206"/>
      <c r="IB975" s="206"/>
    </row>
    <row r="976" spans="1:242" ht="12.75" customHeight="1" x14ac:dyDescent="0.2">
      <c r="A976" s="206"/>
      <c r="B976" s="206"/>
      <c r="C976" s="206"/>
      <c r="D976" s="206"/>
      <c r="E976" s="204"/>
      <c r="F976" s="198"/>
      <c r="G976" s="198"/>
      <c r="H976" s="198"/>
      <c r="I976" s="209"/>
      <c r="J976" s="209"/>
      <c r="K976" s="187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06"/>
      <c r="AM976" s="206"/>
      <c r="AN976" s="206"/>
      <c r="AO976" s="206"/>
      <c r="AP976" s="206"/>
      <c r="AQ976" s="206"/>
      <c r="AR976" s="206"/>
      <c r="AS976" s="206"/>
      <c r="AT976" s="206"/>
      <c r="AU976" s="206"/>
      <c r="AV976" s="206"/>
      <c r="AW976" s="206"/>
      <c r="AX976" s="206"/>
      <c r="AY976" s="206"/>
      <c r="AZ976" s="206"/>
      <c r="BA976" s="206"/>
      <c r="BB976" s="206"/>
      <c r="BC976" s="206"/>
      <c r="BD976" s="206"/>
      <c r="BE976" s="206"/>
      <c r="BF976" s="206"/>
      <c r="BG976" s="206"/>
      <c r="BH976" s="206"/>
      <c r="BI976" s="206"/>
      <c r="BJ976" s="206"/>
      <c r="BK976" s="206"/>
      <c r="BL976" s="206"/>
      <c r="BM976" s="206"/>
      <c r="BN976" s="206"/>
      <c r="BO976" s="206"/>
      <c r="BP976" s="206"/>
      <c r="BQ976" s="206"/>
      <c r="BR976" s="206"/>
      <c r="BS976" s="206"/>
      <c r="BT976" s="206"/>
      <c r="BU976" s="206"/>
      <c r="BV976" s="206"/>
      <c r="BW976" s="206"/>
      <c r="BX976" s="206"/>
      <c r="BY976" s="206"/>
      <c r="BZ976" s="206"/>
      <c r="CA976" s="206"/>
      <c r="CB976" s="206"/>
      <c r="CC976" s="206"/>
      <c r="CD976" s="206"/>
      <c r="CE976" s="206"/>
      <c r="CF976" s="206"/>
      <c r="CG976" s="206"/>
      <c r="CH976" s="206"/>
      <c r="CI976" s="206"/>
      <c r="CJ976" s="206"/>
      <c r="CK976" s="206"/>
      <c r="CL976" s="206"/>
      <c r="CM976" s="206"/>
      <c r="CN976" s="206"/>
      <c r="CO976" s="206"/>
      <c r="CP976" s="206"/>
      <c r="CQ976" s="206"/>
      <c r="CR976" s="206"/>
      <c r="CS976" s="206"/>
      <c r="CT976" s="206"/>
      <c r="CU976" s="206"/>
      <c r="CV976" s="206"/>
      <c r="CW976" s="206"/>
      <c r="CX976" s="206"/>
      <c r="CY976" s="206"/>
      <c r="CZ976" s="206"/>
      <c r="DA976" s="206"/>
      <c r="DB976" s="206"/>
      <c r="DC976" s="206"/>
      <c r="DD976" s="206"/>
      <c r="DE976" s="206"/>
      <c r="DF976" s="206"/>
      <c r="DG976" s="206"/>
      <c r="DH976" s="206"/>
      <c r="DI976" s="206"/>
      <c r="DJ976" s="206"/>
      <c r="DK976" s="206"/>
      <c r="DL976" s="206"/>
      <c r="DM976" s="206"/>
      <c r="DN976" s="206"/>
      <c r="DO976" s="206"/>
      <c r="DP976" s="206"/>
      <c r="DQ976" s="206"/>
      <c r="DR976" s="206"/>
      <c r="DS976" s="206"/>
      <c r="DT976" s="206"/>
      <c r="DU976" s="206"/>
      <c r="DV976" s="206"/>
      <c r="DW976" s="206"/>
      <c r="DX976" s="206"/>
      <c r="DY976" s="206"/>
      <c r="DZ976" s="206"/>
      <c r="EA976" s="206"/>
      <c r="EB976" s="206"/>
      <c r="EC976" s="206"/>
      <c r="ED976" s="206"/>
      <c r="EE976" s="206"/>
      <c r="EF976" s="206"/>
      <c r="EG976" s="206"/>
      <c r="EH976" s="206"/>
      <c r="EI976" s="206"/>
      <c r="EJ976" s="206"/>
      <c r="EK976" s="206"/>
      <c r="EL976" s="206"/>
      <c r="EM976" s="206"/>
      <c r="EN976" s="206"/>
      <c r="EO976" s="206"/>
      <c r="EP976" s="206"/>
      <c r="EQ976" s="206"/>
      <c r="ER976" s="206"/>
      <c r="ES976" s="206"/>
      <c r="ET976" s="206"/>
      <c r="EU976" s="206"/>
      <c r="EV976" s="206"/>
      <c r="EW976" s="206"/>
      <c r="EX976" s="206"/>
      <c r="EY976" s="206"/>
      <c r="EZ976" s="206"/>
      <c r="FA976" s="206"/>
      <c r="FB976" s="206"/>
      <c r="FC976" s="206"/>
      <c r="FD976" s="206"/>
      <c r="FE976" s="206"/>
      <c r="FF976" s="206"/>
      <c r="FG976" s="206"/>
      <c r="FH976" s="206"/>
      <c r="FI976" s="206"/>
      <c r="FJ976" s="206"/>
      <c r="FK976" s="206"/>
      <c r="FL976" s="206"/>
      <c r="FM976" s="206"/>
      <c r="FN976" s="206"/>
      <c r="FO976" s="206"/>
      <c r="FP976" s="206"/>
      <c r="FQ976" s="206"/>
      <c r="FR976" s="206"/>
      <c r="FS976" s="206"/>
      <c r="FT976" s="206"/>
      <c r="FU976" s="206"/>
      <c r="FV976" s="206"/>
      <c r="FW976" s="206"/>
      <c r="FX976" s="206"/>
      <c r="FY976" s="206"/>
      <c r="FZ976" s="206"/>
      <c r="GA976" s="206"/>
      <c r="GB976" s="206"/>
      <c r="GC976" s="206"/>
      <c r="GD976" s="206"/>
      <c r="GE976" s="206"/>
      <c r="GF976" s="206"/>
      <c r="GG976" s="206"/>
      <c r="GH976" s="206"/>
      <c r="GI976" s="206"/>
      <c r="GJ976" s="206"/>
      <c r="GK976" s="206"/>
      <c r="GL976" s="206"/>
      <c r="GM976" s="206"/>
      <c r="GN976" s="206"/>
      <c r="GO976" s="206"/>
      <c r="GP976" s="206"/>
      <c r="GQ976" s="206"/>
      <c r="GR976" s="206"/>
      <c r="GS976" s="206"/>
      <c r="GT976" s="206"/>
      <c r="GU976" s="206"/>
      <c r="GV976" s="206"/>
      <c r="GW976" s="206"/>
      <c r="GX976" s="206"/>
      <c r="GY976" s="206"/>
      <c r="GZ976" s="206"/>
      <c r="HA976" s="206"/>
      <c r="HB976" s="206"/>
      <c r="HC976" s="206"/>
      <c r="HD976" s="206"/>
      <c r="HE976" s="206"/>
      <c r="HF976" s="206"/>
      <c r="HG976" s="206"/>
      <c r="HH976" s="206"/>
      <c r="HI976" s="206"/>
      <c r="HJ976" s="206"/>
      <c r="HK976" s="206"/>
      <c r="HL976" s="206"/>
      <c r="HM976" s="206"/>
      <c r="HN976" s="206"/>
      <c r="HO976" s="206"/>
      <c r="HP976" s="206"/>
      <c r="HQ976" s="206"/>
      <c r="HR976" s="206"/>
      <c r="HS976" s="206"/>
      <c r="HT976" s="206"/>
      <c r="HU976" s="206"/>
      <c r="HV976" s="206"/>
      <c r="HW976" s="206"/>
      <c r="HX976" s="206"/>
      <c r="HY976" s="206"/>
      <c r="HZ976" s="206"/>
      <c r="IA976" s="206"/>
      <c r="IB976" s="206"/>
    </row>
    <row r="977" spans="1:236" ht="12.75" customHeight="1" x14ac:dyDescent="0.2">
      <c r="A977" s="206"/>
      <c r="B977" s="206"/>
      <c r="C977" s="206"/>
      <c r="D977" s="206"/>
      <c r="E977" s="204"/>
      <c r="F977" s="198"/>
      <c r="G977" s="198"/>
      <c r="H977" s="198"/>
      <c r="I977" s="209"/>
      <c r="J977" s="209"/>
      <c r="K977" s="187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06"/>
      <c r="Y977" s="206"/>
      <c r="Z977" s="206"/>
      <c r="AA977" s="206"/>
      <c r="AB977" s="206"/>
      <c r="AC977" s="206"/>
      <c r="AD977" s="206"/>
      <c r="AE977" s="206"/>
      <c r="AF977" s="206"/>
      <c r="AG977" s="206"/>
      <c r="AH977" s="206"/>
      <c r="AI977" s="206"/>
      <c r="AJ977" s="206"/>
      <c r="AK977" s="206"/>
      <c r="AL977" s="206"/>
      <c r="AM977" s="206"/>
      <c r="AN977" s="206"/>
      <c r="AO977" s="206"/>
      <c r="AP977" s="206"/>
      <c r="AQ977" s="206"/>
      <c r="AR977" s="206"/>
      <c r="AS977" s="206"/>
      <c r="AT977" s="206"/>
      <c r="AU977" s="206"/>
      <c r="AV977" s="206"/>
      <c r="AW977" s="206"/>
      <c r="AX977" s="206"/>
      <c r="AY977" s="206"/>
      <c r="AZ977" s="206"/>
      <c r="BA977" s="206"/>
      <c r="BB977" s="206"/>
      <c r="BC977" s="206"/>
      <c r="BD977" s="206"/>
      <c r="BE977" s="206"/>
      <c r="BF977" s="206"/>
      <c r="BG977" s="206"/>
      <c r="BH977" s="206"/>
      <c r="BI977" s="206"/>
      <c r="BJ977" s="206"/>
      <c r="BK977" s="206"/>
      <c r="BL977" s="206"/>
      <c r="BM977" s="206"/>
      <c r="BN977" s="206"/>
      <c r="BO977" s="206"/>
      <c r="BP977" s="206"/>
      <c r="BQ977" s="206"/>
      <c r="BR977" s="206"/>
      <c r="BS977" s="206"/>
      <c r="BT977" s="206"/>
      <c r="BU977" s="206"/>
      <c r="BV977" s="206"/>
      <c r="BW977" s="206"/>
      <c r="BX977" s="206"/>
      <c r="BY977" s="206"/>
      <c r="BZ977" s="206"/>
      <c r="CA977" s="206"/>
      <c r="CB977" s="206"/>
      <c r="CC977" s="206"/>
      <c r="CD977" s="206"/>
      <c r="CE977" s="206"/>
      <c r="CF977" s="206"/>
      <c r="CG977" s="206"/>
      <c r="CH977" s="206"/>
      <c r="CI977" s="206"/>
      <c r="CJ977" s="206"/>
      <c r="CK977" s="206"/>
      <c r="CL977" s="206"/>
      <c r="CM977" s="206"/>
      <c r="CN977" s="206"/>
      <c r="CO977" s="206"/>
      <c r="CP977" s="206"/>
      <c r="CQ977" s="206"/>
      <c r="CR977" s="206"/>
      <c r="CS977" s="206"/>
      <c r="CT977" s="206"/>
      <c r="CU977" s="206"/>
      <c r="CV977" s="206"/>
      <c r="CW977" s="206"/>
      <c r="CX977" s="206"/>
      <c r="CY977" s="206"/>
      <c r="CZ977" s="206"/>
      <c r="DA977" s="206"/>
      <c r="DB977" s="206"/>
      <c r="DC977" s="206"/>
      <c r="DD977" s="206"/>
      <c r="DE977" s="206"/>
      <c r="DF977" s="206"/>
      <c r="DG977" s="206"/>
      <c r="DH977" s="206"/>
      <c r="DI977" s="206"/>
      <c r="DJ977" s="206"/>
      <c r="DK977" s="206"/>
      <c r="DL977" s="206"/>
      <c r="DM977" s="206"/>
      <c r="DN977" s="206"/>
      <c r="DO977" s="206"/>
      <c r="DP977" s="206"/>
      <c r="DQ977" s="206"/>
      <c r="DR977" s="206"/>
      <c r="DS977" s="206"/>
      <c r="DT977" s="206"/>
      <c r="DU977" s="206"/>
      <c r="DV977" s="206"/>
      <c r="DW977" s="206"/>
      <c r="DX977" s="206"/>
      <c r="DY977" s="206"/>
      <c r="DZ977" s="206"/>
      <c r="EA977" s="206"/>
      <c r="EB977" s="206"/>
      <c r="EC977" s="206"/>
      <c r="ED977" s="206"/>
      <c r="EE977" s="206"/>
      <c r="EF977" s="206"/>
      <c r="EG977" s="206"/>
      <c r="EH977" s="206"/>
      <c r="EI977" s="206"/>
      <c r="EJ977" s="206"/>
      <c r="EK977" s="206"/>
      <c r="EL977" s="206"/>
      <c r="EM977" s="206"/>
      <c r="EN977" s="206"/>
      <c r="EO977" s="206"/>
      <c r="EP977" s="206"/>
      <c r="EQ977" s="206"/>
      <c r="ER977" s="206"/>
      <c r="ES977" s="206"/>
      <c r="ET977" s="206"/>
      <c r="EU977" s="206"/>
      <c r="EV977" s="206"/>
      <c r="EW977" s="206"/>
      <c r="EX977" s="206"/>
      <c r="EY977" s="206"/>
      <c r="EZ977" s="206"/>
      <c r="FA977" s="206"/>
      <c r="FB977" s="206"/>
      <c r="FC977" s="206"/>
      <c r="FD977" s="206"/>
      <c r="FE977" s="206"/>
      <c r="FF977" s="206"/>
      <c r="FG977" s="206"/>
      <c r="FH977" s="206"/>
      <c r="FI977" s="206"/>
      <c r="FJ977" s="206"/>
      <c r="FK977" s="206"/>
      <c r="FL977" s="206"/>
      <c r="FM977" s="206"/>
      <c r="FN977" s="206"/>
      <c r="FO977" s="206"/>
      <c r="FP977" s="206"/>
      <c r="FQ977" s="206"/>
      <c r="FR977" s="206"/>
      <c r="FS977" s="206"/>
      <c r="FT977" s="206"/>
      <c r="FU977" s="206"/>
      <c r="FV977" s="206"/>
      <c r="FW977" s="206"/>
      <c r="FX977" s="206"/>
      <c r="FY977" s="206"/>
      <c r="FZ977" s="206"/>
      <c r="GA977" s="206"/>
      <c r="GB977" s="206"/>
      <c r="GC977" s="206"/>
      <c r="GD977" s="206"/>
      <c r="GE977" s="206"/>
      <c r="GF977" s="206"/>
      <c r="GG977" s="206"/>
      <c r="GH977" s="206"/>
      <c r="GI977" s="206"/>
      <c r="GJ977" s="206"/>
      <c r="GK977" s="206"/>
      <c r="GL977" s="206"/>
      <c r="GM977" s="206"/>
      <c r="GN977" s="206"/>
      <c r="GO977" s="206"/>
      <c r="GP977" s="206"/>
      <c r="GQ977" s="206"/>
      <c r="GR977" s="206"/>
      <c r="GS977" s="206"/>
      <c r="GT977" s="206"/>
      <c r="GU977" s="206"/>
      <c r="GV977" s="206"/>
      <c r="GW977" s="206"/>
      <c r="GX977" s="206"/>
      <c r="GY977" s="206"/>
      <c r="GZ977" s="206"/>
      <c r="HA977" s="206"/>
      <c r="HB977" s="206"/>
      <c r="HC977" s="206"/>
      <c r="HD977" s="206"/>
      <c r="HE977" s="206"/>
      <c r="HF977" s="206"/>
      <c r="HG977" s="206"/>
      <c r="HH977" s="206"/>
      <c r="HI977" s="206"/>
      <c r="HJ977" s="206"/>
      <c r="HK977" s="206"/>
      <c r="HL977" s="206"/>
      <c r="HM977" s="206"/>
      <c r="HN977" s="206"/>
      <c r="HO977" s="206"/>
      <c r="HP977" s="206"/>
      <c r="HQ977" s="206"/>
      <c r="HR977" s="206"/>
      <c r="HS977" s="206"/>
      <c r="HT977" s="206"/>
      <c r="HU977" s="206"/>
      <c r="HV977" s="206"/>
      <c r="HW977" s="206"/>
      <c r="HX977" s="206"/>
      <c r="HY977" s="206"/>
      <c r="HZ977" s="206"/>
      <c r="IA977" s="206"/>
      <c r="IB977" s="206"/>
    </row>
    <row r="978" spans="1:236" ht="12.75" customHeight="1" x14ac:dyDescent="0.2">
      <c r="A978" s="206"/>
      <c r="B978" s="206"/>
      <c r="C978" s="206"/>
      <c r="D978" s="206"/>
      <c r="E978" s="204"/>
      <c r="F978" s="198"/>
      <c r="G978" s="198"/>
      <c r="H978" s="198"/>
      <c r="I978" s="209"/>
      <c r="J978" s="209"/>
      <c r="K978" s="187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  <c r="AK978" s="206"/>
      <c r="AL978" s="206"/>
      <c r="AM978" s="206"/>
      <c r="AN978" s="206"/>
      <c r="AO978" s="206"/>
      <c r="AP978" s="206"/>
      <c r="AQ978" s="206"/>
      <c r="AR978" s="206"/>
      <c r="AS978" s="206"/>
      <c r="AT978" s="206"/>
      <c r="AU978" s="206"/>
      <c r="AV978" s="206"/>
      <c r="AW978" s="206"/>
      <c r="AX978" s="206"/>
      <c r="AY978" s="206"/>
      <c r="AZ978" s="206"/>
      <c r="BA978" s="206"/>
      <c r="BB978" s="206"/>
      <c r="BC978" s="206"/>
      <c r="BD978" s="206"/>
      <c r="BE978" s="206"/>
      <c r="BF978" s="206"/>
      <c r="BG978" s="206"/>
      <c r="BH978" s="206"/>
      <c r="BI978" s="206"/>
      <c r="BJ978" s="206"/>
      <c r="BK978" s="206"/>
      <c r="BL978" s="206"/>
      <c r="BM978" s="206"/>
      <c r="BN978" s="206"/>
      <c r="BO978" s="206"/>
      <c r="BP978" s="206"/>
      <c r="BQ978" s="206"/>
      <c r="BR978" s="206"/>
      <c r="BS978" s="206"/>
      <c r="BT978" s="206"/>
      <c r="BU978" s="206"/>
      <c r="BV978" s="206"/>
      <c r="BW978" s="206"/>
      <c r="BX978" s="206"/>
      <c r="BY978" s="206"/>
      <c r="BZ978" s="206"/>
      <c r="CA978" s="206"/>
      <c r="CB978" s="206"/>
      <c r="CC978" s="206"/>
      <c r="CD978" s="206"/>
      <c r="CE978" s="206"/>
      <c r="CF978" s="206"/>
      <c r="CG978" s="206"/>
      <c r="CH978" s="206"/>
      <c r="CI978" s="206"/>
      <c r="CJ978" s="206"/>
      <c r="CK978" s="206"/>
      <c r="CL978" s="206"/>
      <c r="CM978" s="206"/>
      <c r="CN978" s="206"/>
      <c r="CO978" s="206"/>
      <c r="CP978" s="206"/>
      <c r="CQ978" s="206"/>
      <c r="CR978" s="206"/>
      <c r="CS978" s="206"/>
      <c r="CT978" s="206"/>
      <c r="CU978" s="206"/>
      <c r="CV978" s="206"/>
      <c r="CW978" s="206"/>
      <c r="CX978" s="206"/>
      <c r="CY978" s="206"/>
      <c r="CZ978" s="206"/>
      <c r="DA978" s="206"/>
      <c r="DB978" s="206"/>
      <c r="DC978" s="206"/>
      <c r="DD978" s="206"/>
      <c r="DE978" s="206"/>
      <c r="DF978" s="206"/>
      <c r="DG978" s="206"/>
      <c r="DH978" s="206"/>
      <c r="DI978" s="206"/>
      <c r="DJ978" s="206"/>
      <c r="DK978" s="206"/>
      <c r="DL978" s="206"/>
      <c r="DM978" s="206"/>
      <c r="DN978" s="206"/>
      <c r="DO978" s="206"/>
      <c r="DP978" s="206"/>
      <c r="DQ978" s="206"/>
      <c r="DR978" s="206"/>
      <c r="DS978" s="206"/>
      <c r="DT978" s="206"/>
      <c r="DU978" s="206"/>
      <c r="DV978" s="206"/>
      <c r="DW978" s="206"/>
      <c r="DX978" s="206"/>
      <c r="DY978" s="206"/>
      <c r="DZ978" s="206"/>
      <c r="EA978" s="206"/>
      <c r="EB978" s="206"/>
      <c r="EC978" s="206"/>
      <c r="ED978" s="206"/>
      <c r="EE978" s="206"/>
      <c r="EF978" s="206"/>
      <c r="EG978" s="206"/>
      <c r="EH978" s="206"/>
      <c r="EI978" s="206"/>
      <c r="EJ978" s="206"/>
      <c r="EK978" s="206"/>
      <c r="EL978" s="206"/>
      <c r="EM978" s="206"/>
      <c r="EN978" s="206"/>
      <c r="EO978" s="206"/>
      <c r="EP978" s="206"/>
      <c r="EQ978" s="206"/>
      <c r="ER978" s="206"/>
      <c r="ES978" s="206"/>
      <c r="ET978" s="206"/>
      <c r="EU978" s="206"/>
      <c r="EV978" s="206"/>
      <c r="EW978" s="206"/>
      <c r="EX978" s="206"/>
      <c r="EY978" s="206"/>
      <c r="EZ978" s="206"/>
      <c r="FA978" s="206"/>
      <c r="FB978" s="206"/>
      <c r="FC978" s="206"/>
      <c r="FD978" s="206"/>
      <c r="FE978" s="206"/>
      <c r="FF978" s="206"/>
      <c r="FG978" s="206"/>
      <c r="FH978" s="206"/>
      <c r="FI978" s="206"/>
      <c r="FJ978" s="206"/>
      <c r="FK978" s="206"/>
      <c r="FL978" s="206"/>
      <c r="FM978" s="206"/>
      <c r="FN978" s="206"/>
      <c r="FO978" s="206"/>
      <c r="FP978" s="206"/>
      <c r="FQ978" s="206"/>
      <c r="FR978" s="206"/>
      <c r="FS978" s="206"/>
      <c r="FT978" s="206"/>
      <c r="FU978" s="206"/>
      <c r="FV978" s="206"/>
      <c r="FW978" s="206"/>
      <c r="FX978" s="206"/>
      <c r="FY978" s="206"/>
      <c r="FZ978" s="206"/>
      <c r="GA978" s="206"/>
      <c r="GB978" s="206"/>
      <c r="GC978" s="206"/>
      <c r="GD978" s="206"/>
      <c r="GE978" s="206"/>
      <c r="GF978" s="206"/>
      <c r="GG978" s="206"/>
      <c r="GH978" s="206"/>
      <c r="GI978" s="206"/>
      <c r="GJ978" s="206"/>
      <c r="GK978" s="206"/>
      <c r="GL978" s="206"/>
      <c r="GM978" s="206"/>
      <c r="GN978" s="206"/>
      <c r="GO978" s="206"/>
      <c r="GP978" s="206"/>
      <c r="GQ978" s="206"/>
      <c r="GR978" s="206"/>
      <c r="GS978" s="206"/>
      <c r="GT978" s="206"/>
      <c r="GU978" s="206"/>
      <c r="GV978" s="206"/>
      <c r="GW978" s="206"/>
      <c r="GX978" s="206"/>
      <c r="GY978" s="206"/>
      <c r="GZ978" s="206"/>
      <c r="HA978" s="206"/>
      <c r="HB978" s="206"/>
      <c r="HC978" s="206"/>
      <c r="HD978" s="206"/>
      <c r="HE978" s="206"/>
      <c r="HF978" s="206"/>
      <c r="HG978" s="206"/>
      <c r="HH978" s="206"/>
      <c r="HI978" s="206"/>
      <c r="HJ978" s="206"/>
      <c r="HK978" s="206"/>
      <c r="HL978" s="206"/>
      <c r="HM978" s="206"/>
      <c r="HN978" s="206"/>
      <c r="HO978" s="206"/>
      <c r="HP978" s="206"/>
      <c r="HQ978" s="206"/>
      <c r="HR978" s="206"/>
      <c r="HS978" s="206"/>
      <c r="HT978" s="206"/>
      <c r="HU978" s="206"/>
      <c r="HV978" s="206"/>
      <c r="HW978" s="206"/>
      <c r="HX978" s="206"/>
      <c r="HY978" s="206"/>
      <c r="HZ978" s="206"/>
      <c r="IA978" s="206"/>
      <c r="IB978" s="206"/>
    </row>
    <row r="979" spans="1:236" ht="12.75" customHeight="1" x14ac:dyDescent="0.2">
      <c r="A979" s="206"/>
      <c r="B979" s="206"/>
      <c r="C979" s="206"/>
      <c r="D979" s="206"/>
      <c r="E979" s="204"/>
      <c r="F979" s="198"/>
      <c r="G979" s="198"/>
      <c r="H979" s="198"/>
      <c r="I979" s="209"/>
      <c r="J979" s="209"/>
      <c r="K979" s="187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06"/>
      <c r="AM979" s="206"/>
      <c r="AN979" s="206"/>
      <c r="AO979" s="206"/>
      <c r="AP979" s="206"/>
      <c r="AQ979" s="206"/>
      <c r="AR979" s="206"/>
      <c r="AS979" s="206"/>
      <c r="AT979" s="206"/>
      <c r="AU979" s="206"/>
      <c r="AV979" s="206"/>
      <c r="AW979" s="206"/>
      <c r="AX979" s="206"/>
      <c r="AY979" s="206"/>
      <c r="AZ979" s="206"/>
      <c r="BA979" s="206"/>
      <c r="BB979" s="206"/>
      <c r="BC979" s="206"/>
      <c r="BD979" s="206"/>
      <c r="BE979" s="206"/>
      <c r="BF979" s="206"/>
      <c r="BG979" s="206"/>
      <c r="BH979" s="206"/>
      <c r="BI979" s="206"/>
      <c r="BJ979" s="206"/>
      <c r="BK979" s="206"/>
      <c r="BL979" s="206"/>
      <c r="BM979" s="206"/>
      <c r="BN979" s="206"/>
      <c r="BO979" s="206"/>
      <c r="BP979" s="206"/>
      <c r="BQ979" s="206"/>
      <c r="BR979" s="206"/>
      <c r="BS979" s="206"/>
      <c r="BT979" s="206"/>
      <c r="BU979" s="206"/>
      <c r="BV979" s="206"/>
      <c r="BW979" s="206"/>
      <c r="BX979" s="206"/>
      <c r="BY979" s="206"/>
      <c r="BZ979" s="206"/>
      <c r="CA979" s="206"/>
      <c r="CB979" s="206"/>
      <c r="CC979" s="206"/>
      <c r="CD979" s="206"/>
      <c r="CE979" s="206"/>
      <c r="CF979" s="206"/>
      <c r="CG979" s="206"/>
      <c r="CH979" s="206"/>
      <c r="CI979" s="206"/>
      <c r="CJ979" s="206"/>
      <c r="CK979" s="206"/>
      <c r="CL979" s="206"/>
      <c r="CM979" s="206"/>
      <c r="CN979" s="206"/>
      <c r="CO979" s="206"/>
      <c r="CP979" s="206"/>
      <c r="CQ979" s="206"/>
      <c r="CR979" s="206"/>
      <c r="CS979" s="206"/>
      <c r="CT979" s="206"/>
      <c r="CU979" s="206"/>
      <c r="CV979" s="206"/>
      <c r="CW979" s="206"/>
      <c r="CX979" s="206"/>
      <c r="CY979" s="206"/>
      <c r="CZ979" s="206"/>
      <c r="DA979" s="206"/>
      <c r="DB979" s="206"/>
      <c r="DC979" s="206"/>
      <c r="DD979" s="206"/>
      <c r="DE979" s="206"/>
      <c r="DF979" s="206"/>
      <c r="DG979" s="206"/>
      <c r="DH979" s="206"/>
      <c r="DI979" s="206"/>
      <c r="DJ979" s="206"/>
      <c r="DK979" s="206"/>
      <c r="DL979" s="206"/>
      <c r="DM979" s="206"/>
      <c r="DN979" s="206"/>
      <c r="DO979" s="206"/>
      <c r="DP979" s="206"/>
      <c r="DQ979" s="206"/>
      <c r="DR979" s="206"/>
      <c r="DS979" s="206"/>
      <c r="DT979" s="206"/>
      <c r="DU979" s="206"/>
      <c r="DV979" s="206"/>
      <c r="DW979" s="206"/>
      <c r="DX979" s="206"/>
      <c r="DY979" s="206"/>
      <c r="DZ979" s="206"/>
      <c r="EA979" s="206"/>
      <c r="EB979" s="206"/>
      <c r="EC979" s="206"/>
      <c r="ED979" s="206"/>
      <c r="EE979" s="206"/>
      <c r="EF979" s="206"/>
      <c r="EG979" s="206"/>
      <c r="EH979" s="206"/>
      <c r="EI979" s="206"/>
      <c r="EJ979" s="206"/>
      <c r="EK979" s="206"/>
      <c r="EL979" s="206"/>
      <c r="EM979" s="206"/>
      <c r="EN979" s="206"/>
      <c r="EO979" s="206"/>
      <c r="EP979" s="206"/>
      <c r="EQ979" s="206"/>
      <c r="ER979" s="206"/>
      <c r="ES979" s="206"/>
      <c r="ET979" s="206"/>
      <c r="EU979" s="206"/>
      <c r="EV979" s="206"/>
      <c r="EW979" s="206"/>
      <c r="EX979" s="206"/>
      <c r="EY979" s="206"/>
      <c r="EZ979" s="206"/>
      <c r="FA979" s="206"/>
      <c r="FB979" s="206"/>
      <c r="FC979" s="206"/>
      <c r="FD979" s="206"/>
      <c r="FE979" s="206"/>
      <c r="FF979" s="206"/>
      <c r="FG979" s="206"/>
      <c r="FH979" s="206"/>
      <c r="FI979" s="206"/>
      <c r="FJ979" s="206"/>
      <c r="FK979" s="206"/>
      <c r="FL979" s="206"/>
      <c r="FM979" s="206"/>
      <c r="FN979" s="206"/>
      <c r="FO979" s="206"/>
      <c r="FP979" s="206"/>
      <c r="FQ979" s="206"/>
      <c r="FR979" s="206"/>
      <c r="FS979" s="206"/>
      <c r="FT979" s="206"/>
      <c r="FU979" s="206"/>
      <c r="FV979" s="206"/>
      <c r="FW979" s="206"/>
      <c r="FX979" s="206"/>
      <c r="FY979" s="206"/>
      <c r="FZ979" s="206"/>
      <c r="GA979" s="206"/>
      <c r="GB979" s="206"/>
      <c r="GC979" s="206"/>
      <c r="GD979" s="206"/>
      <c r="GE979" s="206"/>
      <c r="GF979" s="206"/>
      <c r="GG979" s="206"/>
      <c r="GH979" s="206"/>
      <c r="GI979" s="206"/>
      <c r="GJ979" s="206"/>
      <c r="GK979" s="206"/>
      <c r="GL979" s="206"/>
      <c r="GM979" s="206"/>
      <c r="GN979" s="206"/>
      <c r="GO979" s="206"/>
      <c r="GP979" s="206"/>
      <c r="GQ979" s="206"/>
      <c r="GR979" s="206"/>
      <c r="GS979" s="206"/>
      <c r="GT979" s="206"/>
      <c r="GU979" s="206"/>
      <c r="GV979" s="206"/>
      <c r="GW979" s="206"/>
      <c r="GX979" s="206"/>
      <c r="GY979" s="206"/>
      <c r="GZ979" s="206"/>
      <c r="HA979" s="206"/>
      <c r="HB979" s="206"/>
      <c r="HC979" s="206"/>
      <c r="HD979" s="206"/>
      <c r="HE979" s="206"/>
      <c r="HF979" s="206"/>
      <c r="HG979" s="206"/>
      <c r="HH979" s="206"/>
      <c r="HI979" s="206"/>
      <c r="HJ979" s="206"/>
      <c r="HK979" s="206"/>
      <c r="HL979" s="206"/>
      <c r="HM979" s="206"/>
      <c r="HN979" s="206"/>
      <c r="HO979" s="206"/>
      <c r="HP979" s="206"/>
      <c r="HQ979" s="206"/>
      <c r="HR979" s="206"/>
      <c r="HS979" s="206"/>
      <c r="HT979" s="206"/>
      <c r="HU979" s="206"/>
      <c r="HV979" s="206"/>
      <c r="HW979" s="206"/>
      <c r="HX979" s="206"/>
      <c r="HY979" s="206"/>
      <c r="HZ979" s="206"/>
      <c r="IA979" s="206"/>
      <c r="IB979" s="206"/>
    </row>
    <row r="980" spans="1:236" ht="12.75" customHeight="1" x14ac:dyDescent="0.2">
      <c r="A980" s="206"/>
      <c r="B980" s="206"/>
      <c r="C980" s="206"/>
      <c r="D980" s="206"/>
      <c r="E980" s="204"/>
      <c r="F980" s="198"/>
      <c r="G980" s="198"/>
      <c r="H980" s="198"/>
      <c r="I980" s="209"/>
      <c r="J980" s="209"/>
      <c r="K980" s="187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AO980" s="206"/>
      <c r="AP980" s="206"/>
      <c r="AQ980" s="206"/>
      <c r="AR980" s="206"/>
      <c r="AS980" s="206"/>
      <c r="AT980" s="206"/>
      <c r="AU980" s="206"/>
      <c r="AV980" s="206"/>
      <c r="AW980" s="206"/>
      <c r="AX980" s="206"/>
      <c r="AY980" s="206"/>
      <c r="AZ980" s="206"/>
      <c r="BA980" s="206"/>
      <c r="BB980" s="206"/>
      <c r="BC980" s="206"/>
      <c r="BD980" s="206"/>
      <c r="BE980" s="206"/>
      <c r="BF980" s="206"/>
      <c r="BG980" s="206"/>
      <c r="BH980" s="206"/>
      <c r="BI980" s="206"/>
      <c r="BJ980" s="206"/>
      <c r="BK980" s="206"/>
      <c r="BL980" s="206"/>
      <c r="BM980" s="206"/>
      <c r="BN980" s="206"/>
      <c r="BO980" s="206"/>
      <c r="BP980" s="206"/>
      <c r="BQ980" s="206"/>
      <c r="BR980" s="206"/>
      <c r="BS980" s="206"/>
      <c r="BT980" s="206"/>
      <c r="BU980" s="206"/>
      <c r="BV980" s="206"/>
      <c r="BW980" s="206"/>
      <c r="BX980" s="206"/>
      <c r="BY980" s="206"/>
      <c r="BZ980" s="206"/>
      <c r="CA980" s="206"/>
      <c r="CB980" s="206"/>
      <c r="CC980" s="206"/>
      <c r="CD980" s="206"/>
      <c r="CE980" s="206"/>
      <c r="CF980" s="206"/>
      <c r="CG980" s="206"/>
      <c r="CH980" s="206"/>
      <c r="CI980" s="206"/>
      <c r="CJ980" s="206"/>
      <c r="CK980" s="206"/>
      <c r="CL980" s="206"/>
      <c r="CM980" s="206"/>
      <c r="CN980" s="206"/>
      <c r="CO980" s="206"/>
      <c r="CP980" s="206"/>
      <c r="CQ980" s="206"/>
      <c r="CR980" s="206"/>
      <c r="CS980" s="206"/>
      <c r="CT980" s="206"/>
      <c r="CU980" s="206"/>
      <c r="CV980" s="206"/>
      <c r="CW980" s="206"/>
      <c r="CX980" s="206"/>
      <c r="CY980" s="206"/>
      <c r="CZ980" s="206"/>
      <c r="DA980" s="206"/>
      <c r="DB980" s="206"/>
      <c r="DC980" s="206"/>
      <c r="DD980" s="206"/>
      <c r="DE980" s="206"/>
      <c r="DF980" s="206"/>
      <c r="DG980" s="206"/>
      <c r="DH980" s="206"/>
      <c r="DI980" s="206"/>
      <c r="DJ980" s="206"/>
      <c r="DK980" s="206"/>
      <c r="DL980" s="206"/>
      <c r="DM980" s="206"/>
      <c r="DN980" s="206"/>
      <c r="DO980" s="206"/>
      <c r="DP980" s="206"/>
      <c r="DQ980" s="206"/>
      <c r="DR980" s="206"/>
      <c r="DS980" s="206"/>
      <c r="DT980" s="206"/>
      <c r="DU980" s="206"/>
      <c r="DV980" s="206"/>
      <c r="DW980" s="206"/>
      <c r="DX980" s="206"/>
      <c r="DY980" s="206"/>
      <c r="DZ980" s="206"/>
      <c r="EA980" s="206"/>
      <c r="EB980" s="206"/>
      <c r="EC980" s="206"/>
      <c r="ED980" s="206"/>
      <c r="EE980" s="206"/>
      <c r="EF980" s="206"/>
      <c r="EG980" s="206"/>
      <c r="EH980" s="206"/>
      <c r="EI980" s="206"/>
      <c r="EJ980" s="206"/>
      <c r="EK980" s="206"/>
      <c r="EL980" s="206"/>
      <c r="EM980" s="206"/>
      <c r="EN980" s="206"/>
      <c r="EO980" s="206"/>
      <c r="EP980" s="206"/>
      <c r="EQ980" s="206"/>
      <c r="ER980" s="206"/>
      <c r="ES980" s="206"/>
      <c r="ET980" s="206"/>
      <c r="EU980" s="206"/>
      <c r="EV980" s="206"/>
      <c r="EW980" s="206"/>
      <c r="EX980" s="206"/>
      <c r="EY980" s="206"/>
      <c r="EZ980" s="206"/>
      <c r="FA980" s="206"/>
      <c r="FB980" s="206"/>
      <c r="FC980" s="206"/>
      <c r="FD980" s="206"/>
      <c r="FE980" s="206"/>
      <c r="FF980" s="206"/>
      <c r="FG980" s="206"/>
      <c r="FH980" s="206"/>
      <c r="FI980" s="206"/>
      <c r="FJ980" s="206"/>
      <c r="FK980" s="206"/>
      <c r="FL980" s="206"/>
      <c r="FM980" s="206"/>
      <c r="FN980" s="206"/>
      <c r="FO980" s="206"/>
      <c r="FP980" s="206"/>
      <c r="FQ980" s="206"/>
      <c r="FR980" s="206"/>
      <c r="FS980" s="206"/>
      <c r="FT980" s="206"/>
      <c r="FU980" s="206"/>
      <c r="FV980" s="206"/>
      <c r="FW980" s="206"/>
      <c r="FX980" s="206"/>
      <c r="FY980" s="206"/>
      <c r="FZ980" s="206"/>
      <c r="GA980" s="206"/>
      <c r="GB980" s="206"/>
      <c r="GC980" s="206"/>
      <c r="GD980" s="206"/>
      <c r="GE980" s="206"/>
      <c r="GF980" s="206"/>
      <c r="GG980" s="206"/>
      <c r="GH980" s="206"/>
      <c r="GI980" s="206"/>
      <c r="GJ980" s="206"/>
      <c r="GK980" s="206"/>
      <c r="GL980" s="206"/>
      <c r="GM980" s="206"/>
      <c r="GN980" s="206"/>
      <c r="GO980" s="206"/>
      <c r="GP980" s="206"/>
      <c r="GQ980" s="206"/>
      <c r="GR980" s="206"/>
      <c r="GS980" s="206"/>
      <c r="GT980" s="206"/>
      <c r="GU980" s="206"/>
      <c r="GV980" s="206"/>
      <c r="GW980" s="206"/>
      <c r="GX980" s="206"/>
      <c r="GY980" s="206"/>
      <c r="GZ980" s="206"/>
      <c r="HA980" s="206"/>
      <c r="HB980" s="206"/>
      <c r="HC980" s="206"/>
      <c r="HD980" s="206"/>
      <c r="HE980" s="206"/>
      <c r="HF980" s="206"/>
      <c r="HG980" s="206"/>
      <c r="HH980" s="206"/>
      <c r="HI980" s="206"/>
      <c r="HJ980" s="206"/>
      <c r="HK980" s="206"/>
      <c r="HL980" s="206"/>
      <c r="HM980" s="206"/>
      <c r="HN980" s="206"/>
      <c r="HO980" s="206"/>
      <c r="HP980" s="206"/>
      <c r="HQ980" s="206"/>
      <c r="HR980" s="206"/>
      <c r="HS980" s="206"/>
      <c r="HT980" s="206"/>
      <c r="HU980" s="206"/>
      <c r="HV980" s="206"/>
      <c r="HW980" s="206"/>
      <c r="HX980" s="206"/>
      <c r="HY980" s="206"/>
      <c r="HZ980" s="206"/>
      <c r="IA980" s="206"/>
      <c r="IB980" s="206"/>
    </row>
    <row r="981" spans="1:236" ht="12.75" customHeight="1" x14ac:dyDescent="0.2">
      <c r="A981" s="206"/>
      <c r="B981" s="206"/>
      <c r="C981" s="206"/>
      <c r="D981" s="206"/>
      <c r="E981" s="204"/>
      <c r="F981" s="198"/>
      <c r="G981" s="198"/>
      <c r="H981" s="198"/>
      <c r="I981" s="209"/>
      <c r="J981" s="209"/>
      <c r="K981" s="187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AO981" s="206"/>
      <c r="AP981" s="206"/>
      <c r="AQ981" s="206"/>
      <c r="AR981" s="206"/>
      <c r="AS981" s="206"/>
      <c r="AT981" s="206"/>
      <c r="AU981" s="206"/>
      <c r="AV981" s="206"/>
      <c r="AW981" s="206"/>
      <c r="AX981" s="206"/>
      <c r="AY981" s="206"/>
      <c r="AZ981" s="206"/>
      <c r="BA981" s="206"/>
      <c r="BB981" s="206"/>
      <c r="BC981" s="206"/>
      <c r="BD981" s="206"/>
      <c r="BE981" s="206"/>
      <c r="BF981" s="206"/>
      <c r="BG981" s="206"/>
      <c r="BH981" s="206"/>
      <c r="BI981" s="206"/>
      <c r="BJ981" s="206"/>
      <c r="BK981" s="206"/>
      <c r="BL981" s="206"/>
      <c r="BM981" s="206"/>
      <c r="BN981" s="206"/>
      <c r="BO981" s="206"/>
      <c r="BP981" s="206"/>
      <c r="BQ981" s="206"/>
      <c r="BR981" s="206"/>
      <c r="BS981" s="206"/>
      <c r="BT981" s="206"/>
      <c r="BU981" s="206"/>
      <c r="BV981" s="206"/>
      <c r="BW981" s="206"/>
      <c r="BX981" s="206"/>
      <c r="BY981" s="206"/>
      <c r="BZ981" s="206"/>
      <c r="CA981" s="206"/>
      <c r="CB981" s="206"/>
      <c r="CC981" s="206"/>
      <c r="CD981" s="206"/>
      <c r="CE981" s="206"/>
      <c r="CF981" s="206"/>
      <c r="CG981" s="206"/>
      <c r="CH981" s="206"/>
      <c r="CI981" s="206"/>
      <c r="CJ981" s="206"/>
      <c r="CK981" s="206"/>
      <c r="CL981" s="206"/>
      <c r="CM981" s="206"/>
      <c r="CN981" s="206"/>
      <c r="CO981" s="206"/>
      <c r="CP981" s="206"/>
      <c r="CQ981" s="206"/>
      <c r="CR981" s="206"/>
      <c r="CS981" s="206"/>
      <c r="CT981" s="206"/>
      <c r="CU981" s="206"/>
      <c r="CV981" s="206"/>
      <c r="CW981" s="206"/>
      <c r="CX981" s="206"/>
      <c r="CY981" s="206"/>
      <c r="CZ981" s="206"/>
      <c r="DA981" s="206"/>
      <c r="DB981" s="206"/>
      <c r="DC981" s="206"/>
      <c r="DD981" s="206"/>
      <c r="DE981" s="206"/>
      <c r="DF981" s="206"/>
      <c r="DG981" s="206"/>
      <c r="DH981" s="206"/>
      <c r="DI981" s="206"/>
      <c r="DJ981" s="206"/>
      <c r="DK981" s="206"/>
      <c r="DL981" s="206"/>
      <c r="DM981" s="206"/>
      <c r="DN981" s="206"/>
      <c r="DO981" s="206"/>
      <c r="DP981" s="206"/>
      <c r="DQ981" s="206"/>
      <c r="DR981" s="206"/>
      <c r="DS981" s="206"/>
      <c r="DT981" s="206"/>
      <c r="DU981" s="206"/>
      <c r="DV981" s="206"/>
      <c r="DW981" s="206"/>
      <c r="DX981" s="206"/>
      <c r="DY981" s="206"/>
      <c r="DZ981" s="206"/>
      <c r="EA981" s="206"/>
      <c r="EB981" s="206"/>
      <c r="EC981" s="206"/>
      <c r="ED981" s="206"/>
      <c r="EE981" s="206"/>
      <c r="EF981" s="206"/>
      <c r="EG981" s="206"/>
      <c r="EH981" s="206"/>
      <c r="EI981" s="206"/>
      <c r="EJ981" s="206"/>
      <c r="EK981" s="206"/>
      <c r="EL981" s="206"/>
      <c r="EM981" s="206"/>
      <c r="EN981" s="206"/>
      <c r="EO981" s="206"/>
      <c r="EP981" s="206"/>
      <c r="EQ981" s="206"/>
      <c r="ER981" s="206"/>
      <c r="ES981" s="206"/>
      <c r="ET981" s="206"/>
      <c r="EU981" s="206"/>
      <c r="EV981" s="206"/>
      <c r="EW981" s="206"/>
      <c r="EX981" s="206"/>
      <c r="EY981" s="206"/>
      <c r="EZ981" s="206"/>
      <c r="FA981" s="206"/>
      <c r="FB981" s="206"/>
      <c r="FC981" s="206"/>
      <c r="FD981" s="206"/>
      <c r="FE981" s="206"/>
      <c r="FF981" s="206"/>
      <c r="FG981" s="206"/>
      <c r="FH981" s="206"/>
      <c r="FI981" s="206"/>
      <c r="FJ981" s="206"/>
      <c r="FK981" s="206"/>
      <c r="FL981" s="206"/>
      <c r="FM981" s="206"/>
      <c r="FN981" s="206"/>
      <c r="FO981" s="206"/>
      <c r="FP981" s="206"/>
      <c r="FQ981" s="206"/>
      <c r="FR981" s="206"/>
      <c r="FS981" s="206"/>
      <c r="FT981" s="206"/>
      <c r="FU981" s="206"/>
      <c r="FV981" s="206"/>
      <c r="FW981" s="206"/>
      <c r="FX981" s="206"/>
      <c r="FY981" s="206"/>
      <c r="FZ981" s="206"/>
      <c r="GA981" s="206"/>
      <c r="GB981" s="206"/>
      <c r="GC981" s="206"/>
      <c r="GD981" s="206"/>
      <c r="GE981" s="206"/>
      <c r="GF981" s="206"/>
      <c r="GG981" s="206"/>
      <c r="GH981" s="206"/>
      <c r="GI981" s="206"/>
      <c r="GJ981" s="206"/>
      <c r="GK981" s="206"/>
      <c r="GL981" s="206"/>
      <c r="GM981" s="206"/>
      <c r="GN981" s="206"/>
      <c r="GO981" s="206"/>
      <c r="GP981" s="206"/>
      <c r="GQ981" s="206"/>
      <c r="GR981" s="206"/>
      <c r="GS981" s="206"/>
      <c r="GT981" s="206"/>
      <c r="GU981" s="206"/>
      <c r="GV981" s="206"/>
      <c r="GW981" s="206"/>
      <c r="GX981" s="206"/>
      <c r="GY981" s="206"/>
      <c r="GZ981" s="206"/>
      <c r="HA981" s="206"/>
      <c r="HB981" s="206"/>
      <c r="HC981" s="206"/>
      <c r="HD981" s="206"/>
      <c r="HE981" s="206"/>
      <c r="HF981" s="206"/>
      <c r="HG981" s="206"/>
      <c r="HH981" s="206"/>
      <c r="HI981" s="206"/>
      <c r="HJ981" s="206"/>
      <c r="HK981" s="206"/>
      <c r="HL981" s="206"/>
      <c r="HM981" s="206"/>
      <c r="HN981" s="206"/>
      <c r="HO981" s="206"/>
      <c r="HP981" s="206"/>
      <c r="HQ981" s="206"/>
      <c r="HR981" s="206"/>
      <c r="HS981" s="206"/>
      <c r="HT981" s="206"/>
      <c r="HU981" s="206"/>
      <c r="HV981" s="206"/>
      <c r="HW981" s="206"/>
      <c r="HX981" s="206"/>
      <c r="HY981" s="206"/>
      <c r="HZ981" s="206"/>
      <c r="IA981" s="206"/>
      <c r="IB981" s="206"/>
    </row>
    <row r="982" spans="1:236" ht="12.75" customHeight="1" x14ac:dyDescent="0.2">
      <c r="A982" s="206"/>
      <c r="B982" s="206"/>
      <c r="C982" s="206"/>
      <c r="D982" s="206"/>
      <c r="E982" s="204"/>
      <c r="F982" s="198"/>
      <c r="G982" s="198"/>
      <c r="H982" s="198"/>
      <c r="I982" s="209"/>
      <c r="J982" s="209"/>
      <c r="K982" s="187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206"/>
      <c r="BN982" s="206"/>
      <c r="BO982" s="206"/>
      <c r="BP982" s="206"/>
      <c r="BQ982" s="206"/>
      <c r="BR982" s="206"/>
      <c r="BS982" s="206"/>
      <c r="BT982" s="206"/>
      <c r="BU982" s="206"/>
      <c r="BV982" s="206"/>
      <c r="BW982" s="206"/>
      <c r="BX982" s="206"/>
      <c r="BY982" s="206"/>
      <c r="BZ982" s="206"/>
      <c r="CA982" s="206"/>
      <c r="CB982" s="206"/>
      <c r="CC982" s="206"/>
      <c r="CD982" s="206"/>
      <c r="CE982" s="206"/>
      <c r="CF982" s="206"/>
      <c r="CG982" s="206"/>
      <c r="CH982" s="206"/>
      <c r="CI982" s="206"/>
      <c r="CJ982" s="206"/>
      <c r="CK982" s="206"/>
      <c r="CL982" s="206"/>
      <c r="CM982" s="206"/>
      <c r="CN982" s="206"/>
      <c r="CO982" s="206"/>
      <c r="CP982" s="206"/>
      <c r="CQ982" s="206"/>
      <c r="CR982" s="206"/>
      <c r="CS982" s="206"/>
      <c r="CT982" s="206"/>
      <c r="CU982" s="206"/>
      <c r="CV982" s="206"/>
      <c r="CW982" s="206"/>
      <c r="CX982" s="206"/>
      <c r="CY982" s="206"/>
      <c r="CZ982" s="206"/>
      <c r="DA982" s="206"/>
      <c r="DB982" s="206"/>
      <c r="DC982" s="206"/>
      <c r="DD982" s="206"/>
      <c r="DE982" s="206"/>
      <c r="DF982" s="206"/>
      <c r="DG982" s="206"/>
      <c r="DH982" s="206"/>
      <c r="DI982" s="206"/>
      <c r="DJ982" s="206"/>
      <c r="DK982" s="206"/>
      <c r="DL982" s="206"/>
      <c r="DM982" s="206"/>
      <c r="DN982" s="206"/>
      <c r="DO982" s="206"/>
      <c r="DP982" s="206"/>
      <c r="DQ982" s="206"/>
      <c r="DR982" s="206"/>
      <c r="DS982" s="206"/>
      <c r="DT982" s="206"/>
      <c r="DU982" s="206"/>
      <c r="DV982" s="206"/>
      <c r="DW982" s="206"/>
      <c r="DX982" s="206"/>
      <c r="DY982" s="206"/>
      <c r="DZ982" s="206"/>
      <c r="EA982" s="206"/>
      <c r="EB982" s="206"/>
      <c r="EC982" s="206"/>
      <c r="ED982" s="206"/>
      <c r="EE982" s="206"/>
      <c r="EF982" s="206"/>
      <c r="EG982" s="206"/>
      <c r="EH982" s="206"/>
      <c r="EI982" s="206"/>
      <c r="EJ982" s="206"/>
      <c r="EK982" s="206"/>
      <c r="EL982" s="206"/>
      <c r="EM982" s="206"/>
      <c r="EN982" s="206"/>
      <c r="EO982" s="206"/>
      <c r="EP982" s="206"/>
      <c r="EQ982" s="206"/>
      <c r="ER982" s="206"/>
      <c r="ES982" s="206"/>
      <c r="ET982" s="206"/>
      <c r="EU982" s="206"/>
      <c r="EV982" s="206"/>
      <c r="EW982" s="206"/>
      <c r="EX982" s="206"/>
      <c r="EY982" s="206"/>
      <c r="EZ982" s="206"/>
      <c r="FA982" s="206"/>
      <c r="FB982" s="206"/>
      <c r="FC982" s="206"/>
      <c r="FD982" s="206"/>
      <c r="FE982" s="206"/>
      <c r="FF982" s="206"/>
      <c r="FG982" s="206"/>
      <c r="FH982" s="206"/>
      <c r="FI982" s="206"/>
      <c r="FJ982" s="206"/>
      <c r="FK982" s="206"/>
      <c r="FL982" s="206"/>
      <c r="FM982" s="206"/>
      <c r="FN982" s="206"/>
      <c r="FO982" s="206"/>
      <c r="FP982" s="206"/>
      <c r="FQ982" s="206"/>
      <c r="FR982" s="206"/>
      <c r="FS982" s="206"/>
      <c r="FT982" s="206"/>
      <c r="FU982" s="206"/>
      <c r="FV982" s="206"/>
      <c r="FW982" s="206"/>
      <c r="FX982" s="206"/>
      <c r="FY982" s="206"/>
      <c r="FZ982" s="206"/>
      <c r="GA982" s="206"/>
      <c r="GB982" s="206"/>
      <c r="GC982" s="206"/>
      <c r="GD982" s="206"/>
      <c r="GE982" s="206"/>
      <c r="GF982" s="206"/>
      <c r="GG982" s="206"/>
      <c r="GH982" s="206"/>
      <c r="GI982" s="206"/>
      <c r="GJ982" s="206"/>
      <c r="GK982" s="206"/>
      <c r="GL982" s="206"/>
      <c r="GM982" s="206"/>
      <c r="GN982" s="206"/>
      <c r="GO982" s="206"/>
      <c r="GP982" s="206"/>
      <c r="GQ982" s="206"/>
      <c r="GR982" s="206"/>
      <c r="GS982" s="206"/>
      <c r="GT982" s="206"/>
      <c r="GU982" s="206"/>
      <c r="GV982" s="206"/>
      <c r="GW982" s="206"/>
      <c r="GX982" s="206"/>
      <c r="GY982" s="206"/>
      <c r="GZ982" s="206"/>
      <c r="HA982" s="206"/>
      <c r="HB982" s="206"/>
      <c r="HC982" s="206"/>
      <c r="HD982" s="206"/>
      <c r="HE982" s="206"/>
      <c r="HF982" s="206"/>
      <c r="HG982" s="206"/>
      <c r="HH982" s="206"/>
      <c r="HI982" s="206"/>
      <c r="HJ982" s="206"/>
      <c r="HK982" s="206"/>
      <c r="HL982" s="206"/>
      <c r="HM982" s="206"/>
      <c r="HN982" s="206"/>
      <c r="HO982" s="206"/>
      <c r="HP982" s="206"/>
      <c r="HQ982" s="206"/>
      <c r="HR982" s="206"/>
      <c r="HS982" s="206"/>
      <c r="HT982" s="206"/>
      <c r="HU982" s="206"/>
      <c r="HV982" s="206"/>
      <c r="HW982" s="206"/>
      <c r="HX982" s="206"/>
      <c r="HY982" s="206"/>
      <c r="HZ982" s="206"/>
      <c r="IA982" s="206"/>
      <c r="IB982" s="206"/>
    </row>
    <row r="983" spans="1:236" ht="12.75" customHeight="1" x14ac:dyDescent="0.2">
      <c r="A983" s="206"/>
      <c r="B983" s="206"/>
      <c r="C983" s="206"/>
      <c r="D983" s="206"/>
      <c r="E983" s="204"/>
      <c r="F983" s="198"/>
      <c r="G983" s="198"/>
      <c r="H983" s="198"/>
      <c r="I983" s="209"/>
      <c r="J983" s="209"/>
      <c r="K983" s="187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206"/>
      <c r="BN983" s="206"/>
      <c r="BO983" s="206"/>
      <c r="BP983" s="206"/>
      <c r="BQ983" s="206"/>
      <c r="BR983" s="206"/>
      <c r="BS983" s="206"/>
      <c r="BT983" s="206"/>
      <c r="BU983" s="206"/>
      <c r="BV983" s="206"/>
      <c r="BW983" s="206"/>
      <c r="BX983" s="206"/>
      <c r="BY983" s="206"/>
      <c r="BZ983" s="206"/>
      <c r="CA983" s="206"/>
      <c r="CB983" s="206"/>
      <c r="CC983" s="206"/>
      <c r="CD983" s="206"/>
      <c r="CE983" s="206"/>
      <c r="CF983" s="206"/>
      <c r="CG983" s="206"/>
      <c r="CH983" s="206"/>
      <c r="CI983" s="206"/>
      <c r="CJ983" s="206"/>
      <c r="CK983" s="206"/>
      <c r="CL983" s="206"/>
      <c r="CM983" s="206"/>
      <c r="CN983" s="206"/>
      <c r="CO983" s="206"/>
      <c r="CP983" s="206"/>
      <c r="CQ983" s="206"/>
      <c r="CR983" s="206"/>
      <c r="CS983" s="206"/>
      <c r="CT983" s="206"/>
      <c r="CU983" s="206"/>
      <c r="CV983" s="206"/>
      <c r="CW983" s="206"/>
      <c r="CX983" s="206"/>
      <c r="CY983" s="206"/>
      <c r="CZ983" s="206"/>
      <c r="DA983" s="206"/>
      <c r="DB983" s="206"/>
      <c r="DC983" s="206"/>
      <c r="DD983" s="206"/>
      <c r="DE983" s="206"/>
      <c r="DF983" s="206"/>
      <c r="DG983" s="206"/>
      <c r="DH983" s="206"/>
      <c r="DI983" s="206"/>
      <c r="DJ983" s="206"/>
      <c r="DK983" s="206"/>
      <c r="DL983" s="206"/>
      <c r="DM983" s="206"/>
      <c r="DN983" s="206"/>
      <c r="DO983" s="206"/>
      <c r="DP983" s="206"/>
      <c r="DQ983" s="206"/>
      <c r="DR983" s="206"/>
      <c r="DS983" s="206"/>
      <c r="DT983" s="206"/>
      <c r="DU983" s="206"/>
      <c r="DV983" s="206"/>
      <c r="DW983" s="206"/>
      <c r="DX983" s="206"/>
      <c r="DY983" s="206"/>
      <c r="DZ983" s="206"/>
      <c r="EA983" s="206"/>
      <c r="EB983" s="206"/>
      <c r="EC983" s="206"/>
      <c r="ED983" s="206"/>
      <c r="EE983" s="206"/>
      <c r="EF983" s="206"/>
      <c r="EG983" s="206"/>
      <c r="EH983" s="206"/>
      <c r="EI983" s="206"/>
      <c r="EJ983" s="206"/>
      <c r="EK983" s="206"/>
      <c r="EL983" s="206"/>
      <c r="EM983" s="206"/>
      <c r="EN983" s="206"/>
      <c r="EO983" s="206"/>
      <c r="EP983" s="206"/>
      <c r="EQ983" s="206"/>
      <c r="ER983" s="206"/>
      <c r="ES983" s="206"/>
      <c r="ET983" s="206"/>
      <c r="EU983" s="206"/>
      <c r="EV983" s="206"/>
      <c r="EW983" s="206"/>
      <c r="EX983" s="206"/>
      <c r="EY983" s="206"/>
      <c r="EZ983" s="206"/>
      <c r="FA983" s="206"/>
      <c r="FB983" s="206"/>
      <c r="FC983" s="206"/>
      <c r="FD983" s="206"/>
      <c r="FE983" s="206"/>
      <c r="FF983" s="206"/>
      <c r="FG983" s="206"/>
      <c r="FH983" s="206"/>
      <c r="FI983" s="206"/>
      <c r="FJ983" s="206"/>
      <c r="FK983" s="206"/>
      <c r="FL983" s="206"/>
      <c r="FM983" s="206"/>
      <c r="FN983" s="206"/>
      <c r="FO983" s="206"/>
      <c r="FP983" s="206"/>
      <c r="FQ983" s="206"/>
      <c r="FR983" s="206"/>
      <c r="FS983" s="206"/>
      <c r="FT983" s="206"/>
      <c r="FU983" s="206"/>
      <c r="FV983" s="206"/>
      <c r="FW983" s="206"/>
      <c r="FX983" s="206"/>
      <c r="FY983" s="206"/>
      <c r="FZ983" s="206"/>
      <c r="GA983" s="206"/>
      <c r="GB983" s="206"/>
      <c r="GC983" s="206"/>
      <c r="GD983" s="206"/>
      <c r="GE983" s="206"/>
      <c r="GF983" s="206"/>
      <c r="GG983" s="206"/>
      <c r="GH983" s="206"/>
      <c r="GI983" s="206"/>
      <c r="GJ983" s="206"/>
      <c r="GK983" s="206"/>
      <c r="GL983" s="206"/>
      <c r="GM983" s="206"/>
      <c r="GN983" s="206"/>
      <c r="GO983" s="206"/>
      <c r="GP983" s="206"/>
      <c r="GQ983" s="206"/>
      <c r="GR983" s="206"/>
      <c r="GS983" s="206"/>
      <c r="GT983" s="206"/>
      <c r="GU983" s="206"/>
      <c r="GV983" s="206"/>
      <c r="GW983" s="206"/>
      <c r="GX983" s="206"/>
      <c r="GY983" s="206"/>
      <c r="GZ983" s="206"/>
      <c r="HA983" s="206"/>
      <c r="HB983" s="206"/>
      <c r="HC983" s="206"/>
      <c r="HD983" s="206"/>
      <c r="HE983" s="206"/>
      <c r="HF983" s="206"/>
      <c r="HG983" s="206"/>
      <c r="HH983" s="206"/>
      <c r="HI983" s="206"/>
      <c r="HJ983" s="206"/>
      <c r="HK983" s="206"/>
      <c r="HL983" s="206"/>
      <c r="HM983" s="206"/>
      <c r="HN983" s="206"/>
      <c r="HO983" s="206"/>
      <c r="HP983" s="206"/>
      <c r="HQ983" s="206"/>
      <c r="HR983" s="206"/>
      <c r="HS983" s="206"/>
      <c r="HT983" s="206"/>
      <c r="HU983" s="206"/>
      <c r="HV983" s="206"/>
      <c r="HW983" s="206"/>
      <c r="HX983" s="206"/>
      <c r="HY983" s="206"/>
      <c r="HZ983" s="206"/>
      <c r="IA983" s="206"/>
      <c r="IB983" s="206"/>
    </row>
    <row r="984" spans="1:236" ht="12.75" customHeight="1" x14ac:dyDescent="0.2">
      <c r="A984" s="206"/>
      <c r="B984" s="206"/>
      <c r="C984" s="206"/>
      <c r="D984" s="206"/>
      <c r="E984" s="204"/>
      <c r="F984" s="198"/>
      <c r="G984" s="198"/>
      <c r="H984" s="198"/>
      <c r="I984" s="209"/>
      <c r="J984" s="209"/>
      <c r="K984" s="187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  <c r="AP984" s="206"/>
      <c r="AQ984" s="206"/>
      <c r="AR984" s="206"/>
      <c r="AS984" s="206"/>
      <c r="AT984" s="206"/>
      <c r="AU984" s="206"/>
      <c r="AV984" s="206"/>
      <c r="AW984" s="206"/>
      <c r="AX984" s="206"/>
      <c r="AY984" s="206"/>
      <c r="AZ984" s="206"/>
      <c r="BA984" s="206"/>
      <c r="BB984" s="206"/>
      <c r="BC984" s="206"/>
      <c r="BD984" s="206"/>
      <c r="BE984" s="206"/>
      <c r="BF984" s="206"/>
      <c r="BG984" s="206"/>
      <c r="BH984" s="206"/>
      <c r="BI984" s="206"/>
      <c r="BJ984" s="206"/>
      <c r="BK984" s="206"/>
      <c r="BL984" s="206"/>
      <c r="BM984" s="206"/>
      <c r="BN984" s="206"/>
      <c r="BO984" s="206"/>
      <c r="BP984" s="206"/>
      <c r="BQ984" s="206"/>
      <c r="BR984" s="206"/>
      <c r="BS984" s="206"/>
      <c r="BT984" s="206"/>
      <c r="BU984" s="206"/>
      <c r="BV984" s="206"/>
      <c r="BW984" s="206"/>
      <c r="BX984" s="206"/>
      <c r="BY984" s="206"/>
      <c r="BZ984" s="206"/>
      <c r="CA984" s="206"/>
      <c r="CB984" s="206"/>
      <c r="CC984" s="206"/>
      <c r="CD984" s="206"/>
      <c r="CE984" s="206"/>
      <c r="CF984" s="206"/>
      <c r="CG984" s="206"/>
      <c r="CH984" s="206"/>
      <c r="CI984" s="206"/>
      <c r="CJ984" s="206"/>
      <c r="CK984" s="206"/>
      <c r="CL984" s="206"/>
      <c r="CM984" s="206"/>
      <c r="CN984" s="206"/>
      <c r="CO984" s="206"/>
      <c r="CP984" s="206"/>
      <c r="CQ984" s="206"/>
      <c r="CR984" s="206"/>
      <c r="CS984" s="206"/>
      <c r="CT984" s="206"/>
      <c r="CU984" s="206"/>
      <c r="CV984" s="206"/>
      <c r="CW984" s="206"/>
      <c r="CX984" s="206"/>
      <c r="CY984" s="206"/>
      <c r="CZ984" s="206"/>
      <c r="DA984" s="206"/>
      <c r="DB984" s="206"/>
      <c r="DC984" s="206"/>
      <c r="DD984" s="206"/>
      <c r="DE984" s="206"/>
      <c r="DF984" s="206"/>
      <c r="DG984" s="206"/>
      <c r="DH984" s="206"/>
      <c r="DI984" s="206"/>
      <c r="DJ984" s="206"/>
      <c r="DK984" s="206"/>
      <c r="DL984" s="206"/>
      <c r="DM984" s="206"/>
      <c r="DN984" s="206"/>
      <c r="DO984" s="206"/>
      <c r="DP984" s="206"/>
      <c r="DQ984" s="206"/>
      <c r="DR984" s="206"/>
      <c r="DS984" s="206"/>
      <c r="DT984" s="206"/>
      <c r="DU984" s="206"/>
      <c r="DV984" s="206"/>
      <c r="DW984" s="206"/>
      <c r="DX984" s="206"/>
      <c r="DY984" s="206"/>
      <c r="DZ984" s="206"/>
      <c r="EA984" s="206"/>
      <c r="EB984" s="206"/>
      <c r="EC984" s="206"/>
      <c r="ED984" s="206"/>
      <c r="EE984" s="206"/>
      <c r="EF984" s="206"/>
      <c r="EG984" s="206"/>
      <c r="EH984" s="206"/>
      <c r="EI984" s="206"/>
      <c r="EJ984" s="206"/>
      <c r="EK984" s="206"/>
      <c r="EL984" s="206"/>
      <c r="EM984" s="206"/>
      <c r="EN984" s="206"/>
      <c r="EO984" s="206"/>
      <c r="EP984" s="206"/>
      <c r="EQ984" s="206"/>
      <c r="ER984" s="206"/>
      <c r="ES984" s="206"/>
      <c r="ET984" s="206"/>
      <c r="EU984" s="206"/>
      <c r="EV984" s="206"/>
      <c r="EW984" s="206"/>
      <c r="EX984" s="206"/>
      <c r="EY984" s="206"/>
      <c r="EZ984" s="206"/>
      <c r="FA984" s="206"/>
      <c r="FB984" s="206"/>
      <c r="FC984" s="206"/>
      <c r="FD984" s="206"/>
      <c r="FE984" s="206"/>
      <c r="FF984" s="206"/>
      <c r="FG984" s="206"/>
      <c r="FH984" s="206"/>
      <c r="FI984" s="206"/>
      <c r="FJ984" s="206"/>
      <c r="FK984" s="206"/>
      <c r="FL984" s="206"/>
      <c r="FM984" s="206"/>
      <c r="FN984" s="206"/>
      <c r="FO984" s="206"/>
      <c r="FP984" s="206"/>
      <c r="FQ984" s="206"/>
      <c r="FR984" s="206"/>
      <c r="FS984" s="206"/>
      <c r="FT984" s="206"/>
      <c r="FU984" s="206"/>
      <c r="FV984" s="206"/>
      <c r="FW984" s="206"/>
      <c r="FX984" s="206"/>
      <c r="FY984" s="206"/>
      <c r="FZ984" s="206"/>
      <c r="GA984" s="206"/>
      <c r="GB984" s="206"/>
      <c r="GC984" s="206"/>
      <c r="GD984" s="206"/>
      <c r="GE984" s="206"/>
      <c r="GF984" s="206"/>
      <c r="GG984" s="206"/>
      <c r="GH984" s="206"/>
      <c r="GI984" s="206"/>
      <c r="GJ984" s="206"/>
      <c r="GK984" s="206"/>
      <c r="GL984" s="206"/>
      <c r="GM984" s="206"/>
      <c r="GN984" s="206"/>
      <c r="GO984" s="206"/>
      <c r="GP984" s="206"/>
      <c r="GQ984" s="206"/>
      <c r="GR984" s="206"/>
      <c r="GS984" s="206"/>
      <c r="GT984" s="206"/>
      <c r="GU984" s="206"/>
      <c r="GV984" s="206"/>
      <c r="GW984" s="206"/>
      <c r="GX984" s="206"/>
      <c r="GY984" s="206"/>
      <c r="GZ984" s="206"/>
      <c r="HA984" s="206"/>
      <c r="HB984" s="206"/>
      <c r="HC984" s="206"/>
      <c r="HD984" s="206"/>
      <c r="HE984" s="206"/>
      <c r="HF984" s="206"/>
      <c r="HG984" s="206"/>
      <c r="HH984" s="206"/>
      <c r="HI984" s="206"/>
      <c r="HJ984" s="206"/>
      <c r="HK984" s="206"/>
      <c r="HL984" s="206"/>
      <c r="HM984" s="206"/>
      <c r="HN984" s="206"/>
      <c r="HO984" s="206"/>
      <c r="HP984" s="206"/>
      <c r="HQ984" s="206"/>
      <c r="HR984" s="206"/>
      <c r="HS984" s="206"/>
      <c r="HT984" s="206"/>
      <c r="HU984" s="206"/>
      <c r="HV984" s="206"/>
      <c r="HW984" s="206"/>
      <c r="HX984" s="206"/>
      <c r="HY984" s="206"/>
      <c r="HZ984" s="206"/>
      <c r="IA984" s="206"/>
      <c r="IB984" s="206"/>
    </row>
    <row r="985" spans="1:236" ht="12.75" customHeight="1" x14ac:dyDescent="0.2">
      <c r="A985" s="206"/>
      <c r="B985" s="206"/>
      <c r="C985" s="206"/>
      <c r="D985" s="206"/>
      <c r="E985" s="204"/>
      <c r="F985" s="198"/>
      <c r="G985" s="198"/>
      <c r="H985" s="198"/>
      <c r="I985" s="209"/>
      <c r="J985" s="209"/>
      <c r="K985" s="187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206"/>
      <c r="BN985" s="206"/>
      <c r="BO985" s="206"/>
      <c r="BP985" s="206"/>
      <c r="BQ985" s="206"/>
      <c r="BR985" s="206"/>
      <c r="BS985" s="206"/>
      <c r="BT985" s="206"/>
      <c r="BU985" s="206"/>
      <c r="BV985" s="206"/>
      <c r="BW985" s="206"/>
      <c r="BX985" s="206"/>
      <c r="BY985" s="206"/>
      <c r="BZ985" s="206"/>
      <c r="CA985" s="206"/>
      <c r="CB985" s="206"/>
      <c r="CC985" s="206"/>
      <c r="CD985" s="206"/>
      <c r="CE985" s="206"/>
      <c r="CF985" s="206"/>
      <c r="CG985" s="206"/>
      <c r="CH985" s="206"/>
      <c r="CI985" s="206"/>
      <c r="CJ985" s="206"/>
      <c r="CK985" s="206"/>
      <c r="CL985" s="206"/>
      <c r="CM985" s="206"/>
      <c r="CN985" s="206"/>
      <c r="CO985" s="206"/>
      <c r="CP985" s="206"/>
      <c r="CQ985" s="206"/>
      <c r="CR985" s="206"/>
      <c r="CS985" s="206"/>
      <c r="CT985" s="206"/>
      <c r="CU985" s="206"/>
      <c r="CV985" s="206"/>
      <c r="CW985" s="206"/>
      <c r="CX985" s="206"/>
      <c r="CY985" s="206"/>
      <c r="CZ985" s="206"/>
      <c r="DA985" s="206"/>
      <c r="DB985" s="206"/>
      <c r="DC985" s="206"/>
      <c r="DD985" s="206"/>
      <c r="DE985" s="206"/>
      <c r="DF985" s="206"/>
      <c r="DG985" s="206"/>
      <c r="DH985" s="206"/>
      <c r="DI985" s="206"/>
      <c r="DJ985" s="206"/>
      <c r="DK985" s="206"/>
      <c r="DL985" s="206"/>
      <c r="DM985" s="206"/>
      <c r="DN985" s="206"/>
      <c r="DO985" s="206"/>
      <c r="DP985" s="206"/>
      <c r="DQ985" s="206"/>
      <c r="DR985" s="206"/>
      <c r="DS985" s="206"/>
      <c r="DT985" s="206"/>
      <c r="DU985" s="206"/>
      <c r="DV985" s="206"/>
      <c r="DW985" s="206"/>
      <c r="DX985" s="206"/>
      <c r="DY985" s="206"/>
      <c r="DZ985" s="206"/>
      <c r="EA985" s="206"/>
      <c r="EB985" s="206"/>
      <c r="EC985" s="206"/>
      <c r="ED985" s="206"/>
      <c r="EE985" s="206"/>
      <c r="EF985" s="206"/>
      <c r="EG985" s="206"/>
      <c r="EH985" s="206"/>
      <c r="EI985" s="206"/>
      <c r="EJ985" s="206"/>
      <c r="EK985" s="206"/>
      <c r="EL985" s="206"/>
      <c r="EM985" s="206"/>
      <c r="EN985" s="206"/>
      <c r="EO985" s="206"/>
      <c r="EP985" s="206"/>
      <c r="EQ985" s="206"/>
      <c r="ER985" s="206"/>
      <c r="ES985" s="206"/>
      <c r="ET985" s="206"/>
      <c r="EU985" s="206"/>
      <c r="EV985" s="206"/>
      <c r="EW985" s="206"/>
      <c r="EX985" s="206"/>
      <c r="EY985" s="206"/>
      <c r="EZ985" s="206"/>
      <c r="FA985" s="206"/>
      <c r="FB985" s="206"/>
      <c r="FC985" s="206"/>
      <c r="FD985" s="206"/>
      <c r="FE985" s="206"/>
      <c r="FF985" s="206"/>
      <c r="FG985" s="206"/>
      <c r="FH985" s="206"/>
      <c r="FI985" s="206"/>
      <c r="FJ985" s="206"/>
      <c r="FK985" s="206"/>
      <c r="FL985" s="206"/>
      <c r="FM985" s="206"/>
      <c r="FN985" s="206"/>
      <c r="FO985" s="206"/>
      <c r="FP985" s="206"/>
      <c r="FQ985" s="206"/>
      <c r="FR985" s="206"/>
      <c r="FS985" s="206"/>
      <c r="FT985" s="206"/>
      <c r="FU985" s="206"/>
      <c r="FV985" s="206"/>
      <c r="FW985" s="206"/>
      <c r="FX985" s="206"/>
      <c r="FY985" s="206"/>
      <c r="FZ985" s="206"/>
      <c r="GA985" s="206"/>
      <c r="GB985" s="206"/>
      <c r="GC985" s="206"/>
      <c r="GD985" s="206"/>
      <c r="GE985" s="206"/>
      <c r="GF985" s="206"/>
      <c r="GG985" s="206"/>
      <c r="GH985" s="206"/>
      <c r="GI985" s="206"/>
      <c r="GJ985" s="206"/>
      <c r="GK985" s="206"/>
      <c r="GL985" s="206"/>
      <c r="GM985" s="206"/>
      <c r="GN985" s="206"/>
      <c r="GO985" s="206"/>
      <c r="GP985" s="206"/>
      <c r="GQ985" s="206"/>
      <c r="GR985" s="206"/>
      <c r="GS985" s="206"/>
      <c r="GT985" s="206"/>
      <c r="GU985" s="206"/>
      <c r="GV985" s="206"/>
      <c r="GW985" s="206"/>
      <c r="GX985" s="206"/>
      <c r="GY985" s="206"/>
      <c r="GZ985" s="206"/>
      <c r="HA985" s="206"/>
      <c r="HB985" s="206"/>
      <c r="HC985" s="206"/>
      <c r="HD985" s="206"/>
      <c r="HE985" s="206"/>
      <c r="HF985" s="206"/>
      <c r="HG985" s="206"/>
      <c r="HH985" s="206"/>
      <c r="HI985" s="206"/>
      <c r="HJ985" s="206"/>
      <c r="HK985" s="206"/>
      <c r="HL985" s="206"/>
      <c r="HM985" s="206"/>
      <c r="HN985" s="206"/>
      <c r="HO985" s="206"/>
      <c r="HP985" s="206"/>
      <c r="HQ985" s="206"/>
      <c r="HR985" s="206"/>
      <c r="HS985" s="206"/>
      <c r="HT985" s="206"/>
      <c r="HU985" s="206"/>
      <c r="HV985" s="206"/>
      <c r="HW985" s="206"/>
      <c r="HX985" s="206"/>
      <c r="HY985" s="206"/>
      <c r="HZ985" s="206"/>
      <c r="IA985" s="206"/>
      <c r="IB985" s="206"/>
    </row>
    <row r="986" spans="1:236" ht="12.75" customHeight="1" x14ac:dyDescent="0.2">
      <c r="A986" s="206"/>
      <c r="B986" s="206"/>
      <c r="C986" s="206"/>
      <c r="D986" s="206"/>
      <c r="E986" s="204"/>
      <c r="F986" s="198"/>
      <c r="G986" s="198"/>
      <c r="H986" s="198"/>
      <c r="I986" s="209"/>
      <c r="J986" s="209"/>
      <c r="K986" s="187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AO986" s="206"/>
      <c r="AP986" s="206"/>
      <c r="AQ986" s="206"/>
      <c r="AR986" s="206"/>
      <c r="AS986" s="206"/>
      <c r="AT986" s="206"/>
      <c r="AU986" s="206"/>
      <c r="AV986" s="206"/>
      <c r="AW986" s="206"/>
      <c r="AX986" s="206"/>
      <c r="AY986" s="206"/>
      <c r="AZ986" s="206"/>
      <c r="BA986" s="206"/>
      <c r="BB986" s="206"/>
      <c r="BC986" s="206"/>
      <c r="BD986" s="206"/>
      <c r="BE986" s="206"/>
      <c r="BF986" s="206"/>
      <c r="BG986" s="206"/>
      <c r="BH986" s="206"/>
      <c r="BI986" s="206"/>
      <c r="BJ986" s="206"/>
      <c r="BK986" s="206"/>
      <c r="BL986" s="206"/>
      <c r="BM986" s="206"/>
      <c r="BN986" s="206"/>
      <c r="BO986" s="206"/>
      <c r="BP986" s="206"/>
      <c r="BQ986" s="206"/>
      <c r="BR986" s="206"/>
      <c r="BS986" s="206"/>
      <c r="BT986" s="206"/>
      <c r="BU986" s="206"/>
      <c r="BV986" s="206"/>
      <c r="BW986" s="206"/>
      <c r="BX986" s="206"/>
      <c r="BY986" s="206"/>
      <c r="BZ986" s="206"/>
      <c r="CA986" s="206"/>
      <c r="CB986" s="206"/>
      <c r="CC986" s="206"/>
      <c r="CD986" s="206"/>
      <c r="CE986" s="206"/>
      <c r="CF986" s="206"/>
      <c r="CG986" s="206"/>
      <c r="CH986" s="206"/>
      <c r="CI986" s="206"/>
      <c r="CJ986" s="206"/>
      <c r="CK986" s="206"/>
      <c r="CL986" s="206"/>
      <c r="CM986" s="206"/>
      <c r="CN986" s="206"/>
      <c r="CO986" s="206"/>
      <c r="CP986" s="206"/>
      <c r="CQ986" s="206"/>
      <c r="CR986" s="206"/>
      <c r="CS986" s="206"/>
      <c r="CT986" s="206"/>
      <c r="CU986" s="206"/>
      <c r="CV986" s="206"/>
      <c r="CW986" s="206"/>
      <c r="CX986" s="206"/>
      <c r="CY986" s="206"/>
      <c r="CZ986" s="206"/>
      <c r="DA986" s="206"/>
      <c r="DB986" s="206"/>
      <c r="DC986" s="206"/>
      <c r="DD986" s="206"/>
      <c r="DE986" s="206"/>
      <c r="DF986" s="206"/>
      <c r="DG986" s="206"/>
      <c r="DH986" s="206"/>
      <c r="DI986" s="206"/>
      <c r="DJ986" s="206"/>
      <c r="DK986" s="206"/>
      <c r="DL986" s="206"/>
      <c r="DM986" s="206"/>
      <c r="DN986" s="206"/>
      <c r="DO986" s="206"/>
      <c r="DP986" s="206"/>
      <c r="DQ986" s="206"/>
      <c r="DR986" s="206"/>
      <c r="DS986" s="206"/>
      <c r="DT986" s="206"/>
      <c r="DU986" s="206"/>
      <c r="DV986" s="206"/>
      <c r="DW986" s="206"/>
      <c r="DX986" s="206"/>
      <c r="DY986" s="206"/>
      <c r="DZ986" s="206"/>
      <c r="EA986" s="206"/>
      <c r="EB986" s="206"/>
      <c r="EC986" s="206"/>
      <c r="ED986" s="206"/>
      <c r="EE986" s="206"/>
      <c r="EF986" s="206"/>
      <c r="EG986" s="206"/>
      <c r="EH986" s="206"/>
      <c r="EI986" s="206"/>
      <c r="EJ986" s="206"/>
      <c r="EK986" s="206"/>
      <c r="EL986" s="206"/>
      <c r="EM986" s="206"/>
      <c r="EN986" s="206"/>
      <c r="EO986" s="206"/>
      <c r="EP986" s="206"/>
      <c r="EQ986" s="206"/>
      <c r="ER986" s="206"/>
      <c r="ES986" s="206"/>
      <c r="ET986" s="206"/>
      <c r="EU986" s="206"/>
      <c r="EV986" s="206"/>
      <c r="EW986" s="206"/>
      <c r="EX986" s="206"/>
      <c r="EY986" s="206"/>
      <c r="EZ986" s="206"/>
      <c r="FA986" s="206"/>
      <c r="FB986" s="206"/>
      <c r="FC986" s="206"/>
      <c r="FD986" s="206"/>
      <c r="FE986" s="206"/>
      <c r="FF986" s="206"/>
      <c r="FG986" s="206"/>
      <c r="FH986" s="206"/>
      <c r="FI986" s="206"/>
      <c r="FJ986" s="206"/>
      <c r="FK986" s="206"/>
      <c r="FL986" s="206"/>
      <c r="FM986" s="206"/>
      <c r="FN986" s="206"/>
      <c r="FO986" s="206"/>
      <c r="FP986" s="206"/>
      <c r="FQ986" s="206"/>
      <c r="FR986" s="206"/>
      <c r="FS986" s="206"/>
      <c r="FT986" s="206"/>
      <c r="FU986" s="206"/>
      <c r="FV986" s="206"/>
      <c r="FW986" s="206"/>
      <c r="FX986" s="206"/>
      <c r="FY986" s="206"/>
      <c r="FZ986" s="206"/>
      <c r="GA986" s="206"/>
      <c r="GB986" s="206"/>
      <c r="GC986" s="206"/>
      <c r="GD986" s="206"/>
      <c r="GE986" s="206"/>
      <c r="GF986" s="206"/>
      <c r="GG986" s="206"/>
      <c r="GH986" s="206"/>
      <c r="GI986" s="206"/>
      <c r="GJ986" s="206"/>
      <c r="GK986" s="206"/>
      <c r="GL986" s="206"/>
      <c r="GM986" s="206"/>
      <c r="GN986" s="206"/>
      <c r="GO986" s="206"/>
      <c r="GP986" s="206"/>
      <c r="GQ986" s="206"/>
      <c r="GR986" s="206"/>
      <c r="GS986" s="206"/>
      <c r="GT986" s="206"/>
      <c r="GU986" s="206"/>
      <c r="GV986" s="206"/>
      <c r="GW986" s="206"/>
      <c r="GX986" s="206"/>
      <c r="GY986" s="206"/>
      <c r="GZ986" s="206"/>
      <c r="HA986" s="206"/>
      <c r="HB986" s="206"/>
      <c r="HC986" s="206"/>
      <c r="HD986" s="206"/>
      <c r="HE986" s="206"/>
      <c r="HF986" s="206"/>
      <c r="HG986" s="206"/>
      <c r="HH986" s="206"/>
      <c r="HI986" s="206"/>
      <c r="HJ986" s="206"/>
      <c r="HK986" s="206"/>
      <c r="HL986" s="206"/>
      <c r="HM986" s="206"/>
      <c r="HN986" s="206"/>
      <c r="HO986" s="206"/>
      <c r="HP986" s="206"/>
      <c r="HQ986" s="206"/>
      <c r="HR986" s="206"/>
      <c r="HS986" s="206"/>
      <c r="HT986" s="206"/>
      <c r="HU986" s="206"/>
      <c r="HV986" s="206"/>
      <c r="HW986" s="206"/>
      <c r="HX986" s="206"/>
      <c r="HY986" s="206"/>
      <c r="HZ986" s="206"/>
      <c r="IA986" s="206"/>
      <c r="IB986" s="206"/>
    </row>
    <row r="987" spans="1:236" ht="12.75" customHeight="1" x14ac:dyDescent="0.2">
      <c r="A987" s="206"/>
      <c r="B987" s="206"/>
      <c r="C987" s="206"/>
      <c r="D987" s="206"/>
      <c r="E987" s="204"/>
      <c r="F987" s="198"/>
      <c r="G987" s="198"/>
      <c r="H987" s="198"/>
      <c r="I987" s="209"/>
      <c r="J987" s="209"/>
      <c r="K987" s="187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206"/>
      <c r="BN987" s="206"/>
      <c r="BO987" s="206"/>
      <c r="BP987" s="206"/>
      <c r="BQ987" s="206"/>
      <c r="BR987" s="206"/>
      <c r="BS987" s="206"/>
      <c r="BT987" s="206"/>
      <c r="BU987" s="206"/>
      <c r="BV987" s="206"/>
      <c r="BW987" s="206"/>
      <c r="BX987" s="206"/>
      <c r="BY987" s="206"/>
      <c r="BZ987" s="206"/>
      <c r="CA987" s="206"/>
      <c r="CB987" s="206"/>
      <c r="CC987" s="206"/>
      <c r="CD987" s="206"/>
      <c r="CE987" s="206"/>
      <c r="CF987" s="206"/>
      <c r="CG987" s="206"/>
      <c r="CH987" s="206"/>
      <c r="CI987" s="206"/>
      <c r="CJ987" s="206"/>
      <c r="CK987" s="206"/>
      <c r="CL987" s="206"/>
      <c r="CM987" s="206"/>
      <c r="CN987" s="206"/>
      <c r="CO987" s="206"/>
      <c r="CP987" s="206"/>
      <c r="CQ987" s="206"/>
      <c r="CR987" s="206"/>
      <c r="CS987" s="206"/>
      <c r="CT987" s="206"/>
      <c r="CU987" s="206"/>
      <c r="CV987" s="206"/>
      <c r="CW987" s="206"/>
      <c r="CX987" s="206"/>
      <c r="CY987" s="206"/>
      <c r="CZ987" s="206"/>
      <c r="DA987" s="206"/>
      <c r="DB987" s="206"/>
      <c r="DC987" s="206"/>
      <c r="DD987" s="206"/>
      <c r="DE987" s="206"/>
      <c r="DF987" s="206"/>
      <c r="DG987" s="206"/>
      <c r="DH987" s="206"/>
      <c r="DI987" s="206"/>
      <c r="DJ987" s="206"/>
      <c r="DK987" s="206"/>
      <c r="DL987" s="206"/>
      <c r="DM987" s="206"/>
      <c r="DN987" s="206"/>
      <c r="DO987" s="206"/>
      <c r="DP987" s="206"/>
      <c r="DQ987" s="206"/>
      <c r="DR987" s="206"/>
      <c r="DS987" s="206"/>
      <c r="DT987" s="206"/>
      <c r="DU987" s="206"/>
      <c r="DV987" s="206"/>
      <c r="DW987" s="206"/>
      <c r="DX987" s="206"/>
      <c r="DY987" s="206"/>
      <c r="DZ987" s="206"/>
      <c r="EA987" s="206"/>
      <c r="EB987" s="206"/>
      <c r="EC987" s="206"/>
      <c r="ED987" s="206"/>
      <c r="EE987" s="206"/>
      <c r="EF987" s="206"/>
      <c r="EG987" s="206"/>
      <c r="EH987" s="206"/>
      <c r="EI987" s="206"/>
      <c r="EJ987" s="206"/>
      <c r="EK987" s="206"/>
      <c r="EL987" s="206"/>
      <c r="EM987" s="206"/>
      <c r="EN987" s="206"/>
      <c r="EO987" s="206"/>
      <c r="EP987" s="206"/>
      <c r="EQ987" s="206"/>
      <c r="ER987" s="206"/>
      <c r="ES987" s="206"/>
      <c r="ET987" s="206"/>
      <c r="EU987" s="206"/>
      <c r="EV987" s="206"/>
      <c r="EW987" s="206"/>
      <c r="EX987" s="206"/>
      <c r="EY987" s="206"/>
      <c r="EZ987" s="206"/>
      <c r="FA987" s="206"/>
      <c r="FB987" s="206"/>
      <c r="FC987" s="206"/>
      <c r="FD987" s="206"/>
      <c r="FE987" s="206"/>
      <c r="FF987" s="206"/>
      <c r="FG987" s="206"/>
      <c r="FH987" s="206"/>
      <c r="FI987" s="206"/>
      <c r="FJ987" s="206"/>
      <c r="FK987" s="206"/>
      <c r="FL987" s="206"/>
      <c r="FM987" s="206"/>
      <c r="FN987" s="206"/>
      <c r="FO987" s="206"/>
      <c r="FP987" s="206"/>
      <c r="FQ987" s="206"/>
      <c r="FR987" s="206"/>
      <c r="FS987" s="206"/>
      <c r="FT987" s="206"/>
      <c r="FU987" s="206"/>
      <c r="FV987" s="206"/>
      <c r="FW987" s="206"/>
      <c r="FX987" s="206"/>
      <c r="FY987" s="206"/>
      <c r="FZ987" s="206"/>
      <c r="GA987" s="206"/>
      <c r="GB987" s="206"/>
      <c r="GC987" s="206"/>
      <c r="GD987" s="206"/>
      <c r="GE987" s="206"/>
      <c r="GF987" s="206"/>
      <c r="GG987" s="206"/>
      <c r="GH987" s="206"/>
      <c r="GI987" s="206"/>
      <c r="GJ987" s="206"/>
      <c r="GK987" s="206"/>
      <c r="GL987" s="206"/>
      <c r="GM987" s="206"/>
      <c r="GN987" s="206"/>
      <c r="GO987" s="206"/>
      <c r="GP987" s="206"/>
      <c r="GQ987" s="206"/>
      <c r="GR987" s="206"/>
      <c r="GS987" s="206"/>
      <c r="GT987" s="206"/>
      <c r="GU987" s="206"/>
      <c r="GV987" s="206"/>
      <c r="GW987" s="206"/>
      <c r="GX987" s="206"/>
      <c r="GY987" s="206"/>
      <c r="GZ987" s="206"/>
      <c r="HA987" s="206"/>
      <c r="HB987" s="206"/>
      <c r="HC987" s="206"/>
      <c r="HD987" s="206"/>
      <c r="HE987" s="206"/>
      <c r="HF987" s="206"/>
      <c r="HG987" s="206"/>
      <c r="HH987" s="206"/>
      <c r="HI987" s="206"/>
      <c r="HJ987" s="206"/>
      <c r="HK987" s="206"/>
      <c r="HL987" s="206"/>
      <c r="HM987" s="206"/>
      <c r="HN987" s="206"/>
      <c r="HO987" s="206"/>
      <c r="HP987" s="206"/>
      <c r="HQ987" s="206"/>
      <c r="HR987" s="206"/>
      <c r="HS987" s="206"/>
      <c r="HT987" s="206"/>
      <c r="HU987" s="206"/>
      <c r="HV987" s="206"/>
      <c r="HW987" s="206"/>
      <c r="HX987" s="206"/>
      <c r="HY987" s="206"/>
      <c r="HZ987" s="206"/>
      <c r="IA987" s="206"/>
      <c r="IB987" s="206"/>
    </row>
    <row r="988" spans="1:236" ht="12.75" customHeight="1" x14ac:dyDescent="0.2">
      <c r="A988" s="206"/>
      <c r="B988" s="206"/>
      <c r="C988" s="206"/>
      <c r="D988" s="206"/>
      <c r="E988" s="204"/>
      <c r="F988" s="198"/>
      <c r="G988" s="198"/>
      <c r="H988" s="198"/>
      <c r="I988" s="209"/>
      <c r="J988" s="209"/>
      <c r="K988" s="187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AO988" s="206"/>
      <c r="AP988" s="206"/>
      <c r="AQ988" s="206"/>
      <c r="AR988" s="206"/>
      <c r="AS988" s="206"/>
      <c r="AT988" s="206"/>
      <c r="AU988" s="206"/>
      <c r="AV988" s="206"/>
      <c r="AW988" s="206"/>
      <c r="AX988" s="206"/>
      <c r="AY988" s="206"/>
      <c r="AZ988" s="206"/>
      <c r="BA988" s="206"/>
      <c r="BB988" s="206"/>
      <c r="BC988" s="206"/>
      <c r="BD988" s="206"/>
      <c r="BE988" s="206"/>
      <c r="BF988" s="206"/>
      <c r="BG988" s="206"/>
      <c r="BH988" s="206"/>
      <c r="BI988" s="206"/>
      <c r="BJ988" s="206"/>
      <c r="BK988" s="206"/>
      <c r="BL988" s="206"/>
      <c r="BM988" s="206"/>
      <c r="BN988" s="206"/>
      <c r="BO988" s="206"/>
      <c r="BP988" s="206"/>
      <c r="BQ988" s="206"/>
      <c r="BR988" s="206"/>
      <c r="BS988" s="206"/>
      <c r="BT988" s="206"/>
      <c r="BU988" s="206"/>
      <c r="BV988" s="206"/>
      <c r="BW988" s="206"/>
      <c r="BX988" s="206"/>
      <c r="BY988" s="206"/>
      <c r="BZ988" s="206"/>
      <c r="CA988" s="206"/>
      <c r="CB988" s="206"/>
      <c r="CC988" s="206"/>
      <c r="CD988" s="206"/>
      <c r="CE988" s="206"/>
      <c r="CF988" s="206"/>
      <c r="CG988" s="206"/>
      <c r="CH988" s="206"/>
      <c r="CI988" s="206"/>
      <c r="CJ988" s="206"/>
      <c r="CK988" s="206"/>
      <c r="CL988" s="206"/>
      <c r="CM988" s="206"/>
      <c r="CN988" s="206"/>
      <c r="CO988" s="206"/>
      <c r="CP988" s="206"/>
      <c r="CQ988" s="206"/>
      <c r="CR988" s="206"/>
      <c r="CS988" s="206"/>
      <c r="CT988" s="206"/>
      <c r="CU988" s="206"/>
      <c r="CV988" s="206"/>
      <c r="CW988" s="206"/>
      <c r="CX988" s="206"/>
      <c r="CY988" s="206"/>
      <c r="CZ988" s="206"/>
      <c r="DA988" s="206"/>
      <c r="DB988" s="206"/>
      <c r="DC988" s="206"/>
      <c r="DD988" s="206"/>
      <c r="DE988" s="206"/>
      <c r="DF988" s="206"/>
      <c r="DG988" s="206"/>
      <c r="DH988" s="206"/>
      <c r="DI988" s="206"/>
      <c r="DJ988" s="206"/>
      <c r="DK988" s="206"/>
      <c r="DL988" s="206"/>
      <c r="DM988" s="206"/>
      <c r="DN988" s="206"/>
      <c r="DO988" s="206"/>
      <c r="DP988" s="206"/>
      <c r="DQ988" s="206"/>
      <c r="DR988" s="206"/>
      <c r="DS988" s="206"/>
      <c r="DT988" s="206"/>
      <c r="DU988" s="206"/>
      <c r="DV988" s="206"/>
      <c r="DW988" s="206"/>
      <c r="DX988" s="206"/>
      <c r="DY988" s="206"/>
      <c r="DZ988" s="206"/>
      <c r="EA988" s="206"/>
      <c r="EB988" s="206"/>
      <c r="EC988" s="206"/>
      <c r="ED988" s="206"/>
      <c r="EE988" s="206"/>
      <c r="EF988" s="206"/>
      <c r="EG988" s="206"/>
      <c r="EH988" s="206"/>
      <c r="EI988" s="206"/>
      <c r="EJ988" s="206"/>
      <c r="EK988" s="206"/>
      <c r="EL988" s="206"/>
      <c r="EM988" s="206"/>
      <c r="EN988" s="206"/>
      <c r="EO988" s="206"/>
      <c r="EP988" s="206"/>
      <c r="EQ988" s="206"/>
      <c r="ER988" s="206"/>
      <c r="ES988" s="206"/>
      <c r="ET988" s="206"/>
      <c r="EU988" s="206"/>
      <c r="EV988" s="206"/>
      <c r="EW988" s="206"/>
      <c r="EX988" s="206"/>
      <c r="EY988" s="206"/>
      <c r="EZ988" s="206"/>
      <c r="FA988" s="206"/>
      <c r="FB988" s="206"/>
      <c r="FC988" s="206"/>
      <c r="FD988" s="206"/>
      <c r="FE988" s="206"/>
      <c r="FF988" s="206"/>
      <c r="FG988" s="206"/>
      <c r="FH988" s="206"/>
      <c r="FI988" s="206"/>
      <c r="FJ988" s="206"/>
      <c r="FK988" s="206"/>
      <c r="FL988" s="206"/>
      <c r="FM988" s="206"/>
      <c r="FN988" s="206"/>
      <c r="FO988" s="206"/>
      <c r="FP988" s="206"/>
      <c r="FQ988" s="206"/>
      <c r="FR988" s="206"/>
      <c r="FS988" s="206"/>
      <c r="FT988" s="206"/>
      <c r="FU988" s="206"/>
      <c r="FV988" s="206"/>
      <c r="FW988" s="206"/>
      <c r="FX988" s="206"/>
      <c r="FY988" s="206"/>
      <c r="FZ988" s="206"/>
      <c r="GA988" s="206"/>
      <c r="GB988" s="206"/>
      <c r="GC988" s="206"/>
      <c r="GD988" s="206"/>
      <c r="GE988" s="206"/>
      <c r="GF988" s="206"/>
      <c r="GG988" s="206"/>
      <c r="GH988" s="206"/>
      <c r="GI988" s="206"/>
      <c r="GJ988" s="206"/>
      <c r="GK988" s="206"/>
      <c r="GL988" s="206"/>
      <c r="GM988" s="206"/>
      <c r="GN988" s="206"/>
      <c r="GO988" s="206"/>
      <c r="GP988" s="206"/>
      <c r="GQ988" s="206"/>
      <c r="GR988" s="206"/>
      <c r="GS988" s="206"/>
      <c r="GT988" s="206"/>
      <c r="GU988" s="206"/>
      <c r="GV988" s="206"/>
      <c r="GW988" s="206"/>
      <c r="GX988" s="206"/>
      <c r="GY988" s="206"/>
      <c r="GZ988" s="206"/>
      <c r="HA988" s="206"/>
      <c r="HB988" s="206"/>
      <c r="HC988" s="206"/>
      <c r="HD988" s="206"/>
      <c r="HE988" s="206"/>
      <c r="HF988" s="206"/>
      <c r="HG988" s="206"/>
      <c r="HH988" s="206"/>
      <c r="HI988" s="206"/>
      <c r="HJ988" s="206"/>
      <c r="HK988" s="206"/>
      <c r="HL988" s="206"/>
      <c r="HM988" s="206"/>
      <c r="HN988" s="206"/>
      <c r="HO988" s="206"/>
      <c r="HP988" s="206"/>
      <c r="HQ988" s="206"/>
      <c r="HR988" s="206"/>
      <c r="HS988" s="206"/>
      <c r="HT988" s="206"/>
      <c r="HU988" s="206"/>
      <c r="HV988" s="206"/>
      <c r="HW988" s="206"/>
      <c r="HX988" s="206"/>
      <c r="HY988" s="206"/>
      <c r="HZ988" s="206"/>
      <c r="IA988" s="206"/>
      <c r="IB988" s="206"/>
    </row>
    <row r="989" spans="1:236" ht="12.75" customHeight="1" x14ac:dyDescent="0.2">
      <c r="A989" s="206"/>
      <c r="B989" s="206"/>
      <c r="C989" s="206"/>
      <c r="D989" s="206"/>
      <c r="E989" s="204"/>
      <c r="F989" s="198"/>
      <c r="G989" s="198"/>
      <c r="H989" s="198"/>
      <c r="I989" s="209"/>
      <c r="J989" s="209"/>
      <c r="K989" s="187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206"/>
      <c r="BN989" s="206"/>
      <c r="BO989" s="206"/>
      <c r="BP989" s="206"/>
      <c r="BQ989" s="206"/>
      <c r="BR989" s="206"/>
      <c r="BS989" s="206"/>
      <c r="BT989" s="206"/>
      <c r="BU989" s="206"/>
      <c r="BV989" s="206"/>
      <c r="BW989" s="206"/>
      <c r="BX989" s="206"/>
      <c r="BY989" s="206"/>
      <c r="BZ989" s="206"/>
      <c r="CA989" s="206"/>
      <c r="CB989" s="206"/>
      <c r="CC989" s="206"/>
      <c r="CD989" s="206"/>
      <c r="CE989" s="206"/>
      <c r="CF989" s="206"/>
      <c r="CG989" s="206"/>
      <c r="CH989" s="206"/>
      <c r="CI989" s="206"/>
      <c r="CJ989" s="206"/>
      <c r="CK989" s="206"/>
      <c r="CL989" s="206"/>
      <c r="CM989" s="206"/>
      <c r="CN989" s="206"/>
      <c r="CO989" s="206"/>
      <c r="CP989" s="206"/>
      <c r="CQ989" s="206"/>
      <c r="CR989" s="206"/>
      <c r="CS989" s="206"/>
      <c r="CT989" s="206"/>
      <c r="CU989" s="206"/>
      <c r="CV989" s="206"/>
      <c r="CW989" s="206"/>
      <c r="CX989" s="206"/>
      <c r="CY989" s="206"/>
      <c r="CZ989" s="206"/>
      <c r="DA989" s="206"/>
      <c r="DB989" s="206"/>
      <c r="DC989" s="206"/>
      <c r="DD989" s="206"/>
      <c r="DE989" s="206"/>
      <c r="DF989" s="206"/>
      <c r="DG989" s="206"/>
      <c r="DH989" s="206"/>
      <c r="DI989" s="206"/>
      <c r="DJ989" s="206"/>
      <c r="DK989" s="206"/>
      <c r="DL989" s="206"/>
      <c r="DM989" s="206"/>
      <c r="DN989" s="206"/>
      <c r="DO989" s="206"/>
      <c r="DP989" s="206"/>
      <c r="DQ989" s="206"/>
      <c r="DR989" s="206"/>
      <c r="DS989" s="206"/>
      <c r="DT989" s="206"/>
      <c r="DU989" s="206"/>
      <c r="DV989" s="206"/>
      <c r="DW989" s="206"/>
      <c r="DX989" s="206"/>
      <c r="DY989" s="206"/>
      <c r="DZ989" s="206"/>
      <c r="EA989" s="206"/>
      <c r="EB989" s="206"/>
      <c r="EC989" s="206"/>
      <c r="ED989" s="206"/>
      <c r="EE989" s="206"/>
      <c r="EF989" s="206"/>
      <c r="EG989" s="206"/>
      <c r="EH989" s="206"/>
      <c r="EI989" s="206"/>
      <c r="EJ989" s="206"/>
      <c r="EK989" s="206"/>
      <c r="EL989" s="206"/>
      <c r="EM989" s="206"/>
      <c r="EN989" s="206"/>
      <c r="EO989" s="206"/>
      <c r="EP989" s="206"/>
      <c r="EQ989" s="206"/>
      <c r="ER989" s="206"/>
      <c r="ES989" s="206"/>
      <c r="ET989" s="206"/>
      <c r="EU989" s="206"/>
      <c r="EV989" s="206"/>
      <c r="EW989" s="206"/>
      <c r="EX989" s="206"/>
      <c r="EY989" s="206"/>
      <c r="EZ989" s="206"/>
      <c r="FA989" s="206"/>
      <c r="FB989" s="206"/>
      <c r="FC989" s="206"/>
      <c r="FD989" s="206"/>
      <c r="FE989" s="206"/>
      <c r="FF989" s="206"/>
      <c r="FG989" s="206"/>
      <c r="FH989" s="206"/>
      <c r="FI989" s="206"/>
      <c r="FJ989" s="206"/>
      <c r="FK989" s="206"/>
      <c r="FL989" s="206"/>
      <c r="FM989" s="206"/>
      <c r="FN989" s="206"/>
      <c r="FO989" s="206"/>
      <c r="FP989" s="206"/>
      <c r="FQ989" s="206"/>
      <c r="FR989" s="206"/>
      <c r="FS989" s="206"/>
      <c r="FT989" s="206"/>
      <c r="FU989" s="206"/>
      <c r="FV989" s="206"/>
      <c r="FW989" s="206"/>
      <c r="FX989" s="206"/>
      <c r="FY989" s="206"/>
      <c r="FZ989" s="206"/>
      <c r="GA989" s="206"/>
      <c r="GB989" s="206"/>
      <c r="GC989" s="206"/>
      <c r="GD989" s="206"/>
      <c r="GE989" s="206"/>
      <c r="GF989" s="206"/>
      <c r="GG989" s="206"/>
      <c r="GH989" s="206"/>
      <c r="GI989" s="206"/>
      <c r="GJ989" s="206"/>
      <c r="GK989" s="206"/>
      <c r="GL989" s="206"/>
      <c r="GM989" s="206"/>
      <c r="GN989" s="206"/>
      <c r="GO989" s="206"/>
      <c r="GP989" s="206"/>
      <c r="GQ989" s="206"/>
      <c r="GR989" s="206"/>
      <c r="GS989" s="206"/>
      <c r="GT989" s="206"/>
      <c r="GU989" s="206"/>
      <c r="GV989" s="206"/>
      <c r="GW989" s="206"/>
      <c r="GX989" s="206"/>
      <c r="GY989" s="206"/>
      <c r="GZ989" s="206"/>
      <c r="HA989" s="206"/>
      <c r="HB989" s="206"/>
      <c r="HC989" s="206"/>
      <c r="HD989" s="206"/>
      <c r="HE989" s="206"/>
      <c r="HF989" s="206"/>
      <c r="HG989" s="206"/>
      <c r="HH989" s="206"/>
      <c r="HI989" s="206"/>
      <c r="HJ989" s="206"/>
      <c r="HK989" s="206"/>
      <c r="HL989" s="206"/>
      <c r="HM989" s="206"/>
      <c r="HN989" s="206"/>
      <c r="HO989" s="206"/>
      <c r="HP989" s="206"/>
      <c r="HQ989" s="206"/>
      <c r="HR989" s="206"/>
      <c r="HS989" s="206"/>
      <c r="HT989" s="206"/>
      <c r="HU989" s="206"/>
      <c r="HV989" s="206"/>
      <c r="HW989" s="206"/>
      <c r="HX989" s="206"/>
      <c r="HY989" s="206"/>
      <c r="HZ989" s="206"/>
      <c r="IA989" s="206"/>
      <c r="IB989" s="206"/>
    </row>
    <row r="990" spans="1:236" ht="12.75" customHeight="1" x14ac:dyDescent="0.2">
      <c r="A990" s="206"/>
      <c r="B990" s="206"/>
      <c r="C990" s="206"/>
      <c r="D990" s="206"/>
      <c r="E990" s="204"/>
      <c r="F990" s="198"/>
      <c r="G990" s="198"/>
      <c r="H990" s="198"/>
      <c r="I990" s="209"/>
      <c r="J990" s="209"/>
      <c r="K990" s="187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06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06"/>
      <c r="AM990" s="206"/>
      <c r="AN990" s="206"/>
      <c r="AO990" s="206"/>
      <c r="AP990" s="206"/>
      <c r="AQ990" s="206"/>
      <c r="AR990" s="206"/>
      <c r="AS990" s="206"/>
      <c r="AT990" s="206"/>
      <c r="AU990" s="206"/>
      <c r="AV990" s="206"/>
      <c r="AW990" s="206"/>
      <c r="AX990" s="206"/>
      <c r="AY990" s="206"/>
      <c r="AZ990" s="206"/>
      <c r="BA990" s="206"/>
      <c r="BB990" s="206"/>
      <c r="BC990" s="206"/>
      <c r="BD990" s="206"/>
      <c r="BE990" s="206"/>
      <c r="BF990" s="206"/>
      <c r="BG990" s="206"/>
      <c r="BH990" s="206"/>
      <c r="BI990" s="206"/>
      <c r="BJ990" s="206"/>
      <c r="BK990" s="206"/>
      <c r="BL990" s="206"/>
      <c r="BM990" s="206"/>
      <c r="BN990" s="206"/>
      <c r="BO990" s="206"/>
      <c r="BP990" s="206"/>
      <c r="BQ990" s="206"/>
      <c r="BR990" s="206"/>
      <c r="BS990" s="206"/>
      <c r="BT990" s="206"/>
      <c r="BU990" s="206"/>
      <c r="BV990" s="206"/>
      <c r="BW990" s="206"/>
      <c r="BX990" s="206"/>
      <c r="BY990" s="206"/>
      <c r="BZ990" s="206"/>
      <c r="CA990" s="206"/>
      <c r="CB990" s="206"/>
      <c r="CC990" s="206"/>
      <c r="CD990" s="206"/>
      <c r="CE990" s="206"/>
      <c r="CF990" s="206"/>
      <c r="CG990" s="206"/>
      <c r="CH990" s="206"/>
      <c r="CI990" s="206"/>
      <c r="CJ990" s="206"/>
      <c r="CK990" s="206"/>
      <c r="CL990" s="206"/>
      <c r="CM990" s="206"/>
      <c r="CN990" s="206"/>
      <c r="CO990" s="206"/>
      <c r="CP990" s="206"/>
      <c r="CQ990" s="206"/>
      <c r="CR990" s="206"/>
      <c r="CS990" s="206"/>
      <c r="CT990" s="206"/>
      <c r="CU990" s="206"/>
      <c r="CV990" s="206"/>
      <c r="CW990" s="206"/>
      <c r="CX990" s="206"/>
      <c r="CY990" s="206"/>
      <c r="CZ990" s="206"/>
      <c r="DA990" s="206"/>
      <c r="DB990" s="206"/>
      <c r="DC990" s="206"/>
      <c r="DD990" s="206"/>
      <c r="DE990" s="206"/>
      <c r="DF990" s="206"/>
      <c r="DG990" s="206"/>
      <c r="DH990" s="206"/>
      <c r="DI990" s="206"/>
      <c r="DJ990" s="206"/>
      <c r="DK990" s="206"/>
      <c r="DL990" s="206"/>
      <c r="DM990" s="206"/>
      <c r="DN990" s="206"/>
      <c r="DO990" s="206"/>
      <c r="DP990" s="206"/>
      <c r="DQ990" s="206"/>
      <c r="DR990" s="206"/>
      <c r="DS990" s="206"/>
      <c r="DT990" s="206"/>
      <c r="DU990" s="206"/>
      <c r="DV990" s="206"/>
      <c r="DW990" s="206"/>
      <c r="DX990" s="206"/>
      <c r="DY990" s="206"/>
      <c r="DZ990" s="206"/>
      <c r="EA990" s="206"/>
      <c r="EB990" s="206"/>
      <c r="EC990" s="206"/>
      <c r="ED990" s="206"/>
      <c r="EE990" s="206"/>
      <c r="EF990" s="206"/>
      <c r="EG990" s="206"/>
      <c r="EH990" s="206"/>
      <c r="EI990" s="206"/>
      <c r="EJ990" s="206"/>
      <c r="EK990" s="206"/>
      <c r="EL990" s="206"/>
      <c r="EM990" s="206"/>
      <c r="EN990" s="206"/>
      <c r="EO990" s="206"/>
      <c r="EP990" s="206"/>
      <c r="EQ990" s="206"/>
      <c r="ER990" s="206"/>
      <c r="ES990" s="206"/>
      <c r="ET990" s="206"/>
      <c r="EU990" s="206"/>
      <c r="EV990" s="206"/>
      <c r="EW990" s="206"/>
      <c r="EX990" s="206"/>
      <c r="EY990" s="206"/>
      <c r="EZ990" s="206"/>
      <c r="FA990" s="206"/>
      <c r="FB990" s="206"/>
      <c r="FC990" s="206"/>
      <c r="FD990" s="206"/>
      <c r="FE990" s="206"/>
      <c r="FF990" s="206"/>
      <c r="FG990" s="206"/>
      <c r="FH990" s="206"/>
      <c r="FI990" s="206"/>
      <c r="FJ990" s="206"/>
      <c r="FK990" s="206"/>
      <c r="FL990" s="206"/>
      <c r="FM990" s="206"/>
      <c r="FN990" s="206"/>
      <c r="FO990" s="206"/>
      <c r="FP990" s="206"/>
      <c r="FQ990" s="206"/>
      <c r="FR990" s="206"/>
      <c r="FS990" s="206"/>
      <c r="FT990" s="206"/>
      <c r="FU990" s="206"/>
      <c r="FV990" s="206"/>
      <c r="FW990" s="206"/>
      <c r="FX990" s="206"/>
      <c r="FY990" s="206"/>
      <c r="FZ990" s="206"/>
      <c r="GA990" s="206"/>
      <c r="GB990" s="206"/>
      <c r="GC990" s="206"/>
      <c r="GD990" s="206"/>
      <c r="GE990" s="206"/>
      <c r="GF990" s="206"/>
      <c r="GG990" s="206"/>
      <c r="GH990" s="206"/>
      <c r="GI990" s="206"/>
      <c r="GJ990" s="206"/>
      <c r="GK990" s="206"/>
      <c r="GL990" s="206"/>
      <c r="GM990" s="206"/>
      <c r="GN990" s="206"/>
      <c r="GO990" s="206"/>
      <c r="GP990" s="206"/>
      <c r="GQ990" s="206"/>
      <c r="GR990" s="206"/>
      <c r="GS990" s="206"/>
      <c r="GT990" s="206"/>
      <c r="GU990" s="206"/>
      <c r="GV990" s="206"/>
      <c r="GW990" s="206"/>
      <c r="GX990" s="206"/>
      <c r="GY990" s="206"/>
      <c r="GZ990" s="206"/>
      <c r="HA990" s="206"/>
      <c r="HB990" s="206"/>
      <c r="HC990" s="206"/>
      <c r="HD990" s="206"/>
      <c r="HE990" s="206"/>
      <c r="HF990" s="206"/>
      <c r="HG990" s="206"/>
      <c r="HH990" s="206"/>
      <c r="HI990" s="206"/>
      <c r="HJ990" s="206"/>
      <c r="HK990" s="206"/>
      <c r="HL990" s="206"/>
      <c r="HM990" s="206"/>
      <c r="HN990" s="206"/>
      <c r="HO990" s="206"/>
      <c r="HP990" s="206"/>
      <c r="HQ990" s="206"/>
      <c r="HR990" s="206"/>
      <c r="HS990" s="206"/>
      <c r="HT990" s="206"/>
      <c r="HU990" s="206"/>
      <c r="HV990" s="206"/>
      <c r="HW990" s="206"/>
      <c r="HX990" s="206"/>
      <c r="HY990" s="206"/>
      <c r="HZ990" s="206"/>
      <c r="IA990" s="206"/>
      <c r="IB990" s="206"/>
    </row>
    <row r="991" spans="1:236" ht="12.75" customHeight="1" x14ac:dyDescent="0.2">
      <c r="A991" s="206"/>
      <c r="B991" s="206"/>
      <c r="C991" s="206"/>
      <c r="D991" s="206"/>
      <c r="E991" s="204"/>
      <c r="F991" s="198"/>
      <c r="G991" s="198"/>
      <c r="H991" s="198"/>
      <c r="I991" s="209"/>
      <c r="J991" s="209"/>
      <c r="K991" s="187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06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AO991" s="206"/>
      <c r="AP991" s="206"/>
      <c r="AQ991" s="206"/>
      <c r="AR991" s="206"/>
      <c r="AS991" s="206"/>
      <c r="AT991" s="206"/>
      <c r="AU991" s="206"/>
      <c r="AV991" s="206"/>
      <c r="AW991" s="206"/>
      <c r="AX991" s="206"/>
      <c r="AY991" s="206"/>
      <c r="AZ991" s="206"/>
      <c r="BA991" s="206"/>
      <c r="BB991" s="206"/>
      <c r="BC991" s="206"/>
      <c r="BD991" s="206"/>
      <c r="BE991" s="206"/>
      <c r="BF991" s="206"/>
      <c r="BG991" s="206"/>
      <c r="BH991" s="206"/>
      <c r="BI991" s="206"/>
      <c r="BJ991" s="206"/>
      <c r="BK991" s="206"/>
      <c r="BL991" s="206"/>
      <c r="BM991" s="206"/>
      <c r="BN991" s="206"/>
      <c r="BO991" s="206"/>
      <c r="BP991" s="206"/>
      <c r="BQ991" s="206"/>
      <c r="BR991" s="206"/>
      <c r="BS991" s="206"/>
      <c r="BT991" s="206"/>
      <c r="BU991" s="206"/>
      <c r="BV991" s="206"/>
      <c r="BW991" s="206"/>
      <c r="BX991" s="206"/>
      <c r="BY991" s="206"/>
      <c r="BZ991" s="206"/>
      <c r="CA991" s="206"/>
      <c r="CB991" s="206"/>
      <c r="CC991" s="206"/>
      <c r="CD991" s="206"/>
      <c r="CE991" s="206"/>
      <c r="CF991" s="206"/>
      <c r="CG991" s="206"/>
      <c r="CH991" s="206"/>
      <c r="CI991" s="206"/>
      <c r="CJ991" s="206"/>
      <c r="CK991" s="206"/>
      <c r="CL991" s="206"/>
      <c r="CM991" s="206"/>
      <c r="CN991" s="206"/>
      <c r="CO991" s="206"/>
      <c r="CP991" s="206"/>
      <c r="CQ991" s="206"/>
      <c r="CR991" s="206"/>
      <c r="CS991" s="206"/>
      <c r="CT991" s="206"/>
      <c r="CU991" s="206"/>
      <c r="CV991" s="206"/>
      <c r="CW991" s="206"/>
      <c r="CX991" s="206"/>
      <c r="CY991" s="206"/>
      <c r="CZ991" s="206"/>
      <c r="DA991" s="206"/>
      <c r="DB991" s="206"/>
      <c r="DC991" s="206"/>
      <c r="DD991" s="206"/>
      <c r="DE991" s="206"/>
      <c r="DF991" s="206"/>
      <c r="DG991" s="206"/>
      <c r="DH991" s="206"/>
      <c r="DI991" s="206"/>
      <c r="DJ991" s="206"/>
      <c r="DK991" s="206"/>
      <c r="DL991" s="206"/>
      <c r="DM991" s="206"/>
      <c r="DN991" s="206"/>
      <c r="DO991" s="206"/>
      <c r="DP991" s="206"/>
      <c r="DQ991" s="206"/>
      <c r="DR991" s="206"/>
      <c r="DS991" s="206"/>
      <c r="DT991" s="206"/>
      <c r="DU991" s="206"/>
      <c r="DV991" s="206"/>
      <c r="DW991" s="206"/>
      <c r="DX991" s="206"/>
      <c r="DY991" s="206"/>
      <c r="DZ991" s="206"/>
      <c r="EA991" s="206"/>
      <c r="EB991" s="206"/>
      <c r="EC991" s="206"/>
      <c r="ED991" s="206"/>
      <c r="EE991" s="206"/>
      <c r="EF991" s="206"/>
      <c r="EG991" s="206"/>
      <c r="EH991" s="206"/>
      <c r="EI991" s="206"/>
      <c r="EJ991" s="206"/>
      <c r="EK991" s="206"/>
      <c r="EL991" s="206"/>
      <c r="EM991" s="206"/>
      <c r="EN991" s="206"/>
      <c r="EO991" s="206"/>
      <c r="EP991" s="206"/>
      <c r="EQ991" s="206"/>
      <c r="ER991" s="206"/>
      <c r="ES991" s="206"/>
      <c r="ET991" s="206"/>
      <c r="EU991" s="206"/>
      <c r="EV991" s="206"/>
      <c r="EW991" s="206"/>
      <c r="EX991" s="206"/>
      <c r="EY991" s="206"/>
      <c r="EZ991" s="206"/>
      <c r="FA991" s="206"/>
      <c r="FB991" s="206"/>
      <c r="FC991" s="206"/>
      <c r="FD991" s="206"/>
      <c r="FE991" s="206"/>
      <c r="FF991" s="206"/>
      <c r="FG991" s="206"/>
      <c r="FH991" s="206"/>
      <c r="FI991" s="206"/>
      <c r="FJ991" s="206"/>
      <c r="FK991" s="206"/>
      <c r="FL991" s="206"/>
      <c r="FM991" s="206"/>
      <c r="FN991" s="206"/>
      <c r="FO991" s="206"/>
      <c r="FP991" s="206"/>
      <c r="FQ991" s="206"/>
      <c r="FR991" s="206"/>
      <c r="FS991" s="206"/>
      <c r="FT991" s="206"/>
      <c r="FU991" s="206"/>
      <c r="FV991" s="206"/>
      <c r="FW991" s="206"/>
      <c r="FX991" s="206"/>
      <c r="FY991" s="206"/>
      <c r="FZ991" s="206"/>
      <c r="GA991" s="206"/>
      <c r="GB991" s="206"/>
      <c r="GC991" s="206"/>
      <c r="GD991" s="206"/>
      <c r="GE991" s="206"/>
      <c r="GF991" s="206"/>
      <c r="GG991" s="206"/>
      <c r="GH991" s="206"/>
      <c r="GI991" s="206"/>
      <c r="GJ991" s="206"/>
      <c r="GK991" s="206"/>
      <c r="GL991" s="206"/>
      <c r="GM991" s="206"/>
      <c r="GN991" s="206"/>
      <c r="GO991" s="206"/>
      <c r="GP991" s="206"/>
      <c r="GQ991" s="206"/>
      <c r="GR991" s="206"/>
      <c r="GS991" s="206"/>
      <c r="GT991" s="206"/>
      <c r="GU991" s="206"/>
      <c r="GV991" s="206"/>
      <c r="GW991" s="206"/>
      <c r="GX991" s="206"/>
      <c r="GY991" s="206"/>
      <c r="GZ991" s="206"/>
      <c r="HA991" s="206"/>
      <c r="HB991" s="206"/>
      <c r="HC991" s="206"/>
      <c r="HD991" s="206"/>
      <c r="HE991" s="206"/>
      <c r="HF991" s="206"/>
      <c r="HG991" s="206"/>
      <c r="HH991" s="206"/>
      <c r="HI991" s="206"/>
      <c r="HJ991" s="206"/>
      <c r="HK991" s="206"/>
      <c r="HL991" s="206"/>
      <c r="HM991" s="206"/>
      <c r="HN991" s="206"/>
      <c r="HO991" s="206"/>
      <c r="HP991" s="206"/>
      <c r="HQ991" s="206"/>
      <c r="HR991" s="206"/>
      <c r="HS991" s="206"/>
      <c r="HT991" s="206"/>
      <c r="HU991" s="206"/>
      <c r="HV991" s="206"/>
      <c r="HW991" s="206"/>
      <c r="HX991" s="206"/>
      <c r="HY991" s="206"/>
      <c r="HZ991" s="206"/>
      <c r="IA991" s="206"/>
      <c r="IB991" s="206"/>
    </row>
    <row r="992" spans="1:236" ht="12.75" customHeight="1" x14ac:dyDescent="0.2">
      <c r="A992" s="206"/>
      <c r="B992" s="206"/>
      <c r="C992" s="206"/>
      <c r="D992" s="206"/>
      <c r="E992" s="204"/>
      <c r="F992" s="198"/>
      <c r="G992" s="198"/>
      <c r="H992" s="198"/>
      <c r="I992" s="209"/>
      <c r="J992" s="209"/>
      <c r="K992" s="187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6"/>
      <c r="AT992" s="206"/>
      <c r="AU992" s="206"/>
      <c r="AV992" s="206"/>
      <c r="AW992" s="206"/>
      <c r="AX992" s="206"/>
      <c r="AY992" s="206"/>
      <c r="AZ992" s="206"/>
      <c r="BA992" s="206"/>
      <c r="BB992" s="206"/>
      <c r="BC992" s="206"/>
      <c r="BD992" s="206"/>
      <c r="BE992" s="206"/>
      <c r="BF992" s="206"/>
      <c r="BG992" s="206"/>
      <c r="BH992" s="206"/>
      <c r="BI992" s="206"/>
      <c r="BJ992" s="206"/>
      <c r="BK992" s="206"/>
      <c r="BL992" s="206"/>
      <c r="BM992" s="206"/>
      <c r="BN992" s="206"/>
      <c r="BO992" s="206"/>
      <c r="BP992" s="206"/>
      <c r="BQ992" s="206"/>
      <c r="BR992" s="206"/>
      <c r="BS992" s="206"/>
      <c r="BT992" s="206"/>
      <c r="BU992" s="206"/>
      <c r="BV992" s="206"/>
      <c r="BW992" s="206"/>
      <c r="BX992" s="206"/>
      <c r="BY992" s="206"/>
      <c r="BZ992" s="206"/>
      <c r="CA992" s="206"/>
      <c r="CB992" s="206"/>
      <c r="CC992" s="206"/>
      <c r="CD992" s="206"/>
      <c r="CE992" s="206"/>
      <c r="CF992" s="206"/>
      <c r="CG992" s="206"/>
      <c r="CH992" s="206"/>
      <c r="CI992" s="206"/>
      <c r="CJ992" s="206"/>
      <c r="CK992" s="206"/>
      <c r="CL992" s="206"/>
      <c r="CM992" s="206"/>
      <c r="CN992" s="206"/>
      <c r="CO992" s="206"/>
      <c r="CP992" s="206"/>
      <c r="CQ992" s="206"/>
      <c r="CR992" s="206"/>
      <c r="CS992" s="206"/>
      <c r="CT992" s="206"/>
      <c r="CU992" s="206"/>
      <c r="CV992" s="206"/>
      <c r="CW992" s="206"/>
      <c r="CX992" s="206"/>
      <c r="CY992" s="206"/>
      <c r="CZ992" s="206"/>
      <c r="DA992" s="206"/>
      <c r="DB992" s="206"/>
      <c r="DC992" s="206"/>
      <c r="DD992" s="206"/>
      <c r="DE992" s="206"/>
      <c r="DF992" s="206"/>
      <c r="DG992" s="206"/>
      <c r="DH992" s="206"/>
      <c r="DI992" s="206"/>
      <c r="DJ992" s="206"/>
      <c r="DK992" s="206"/>
      <c r="DL992" s="206"/>
      <c r="DM992" s="206"/>
      <c r="DN992" s="206"/>
      <c r="DO992" s="206"/>
      <c r="DP992" s="206"/>
      <c r="DQ992" s="206"/>
      <c r="DR992" s="206"/>
      <c r="DS992" s="206"/>
      <c r="DT992" s="206"/>
      <c r="DU992" s="206"/>
      <c r="DV992" s="206"/>
      <c r="DW992" s="206"/>
      <c r="DX992" s="206"/>
      <c r="DY992" s="206"/>
      <c r="DZ992" s="206"/>
      <c r="EA992" s="206"/>
      <c r="EB992" s="206"/>
      <c r="EC992" s="206"/>
      <c r="ED992" s="206"/>
      <c r="EE992" s="206"/>
      <c r="EF992" s="206"/>
      <c r="EG992" s="206"/>
      <c r="EH992" s="206"/>
      <c r="EI992" s="206"/>
      <c r="EJ992" s="206"/>
      <c r="EK992" s="206"/>
      <c r="EL992" s="206"/>
      <c r="EM992" s="206"/>
      <c r="EN992" s="206"/>
      <c r="EO992" s="206"/>
      <c r="EP992" s="206"/>
      <c r="EQ992" s="206"/>
      <c r="ER992" s="206"/>
      <c r="ES992" s="206"/>
      <c r="ET992" s="206"/>
      <c r="EU992" s="206"/>
      <c r="EV992" s="206"/>
      <c r="EW992" s="206"/>
      <c r="EX992" s="206"/>
      <c r="EY992" s="206"/>
      <c r="EZ992" s="206"/>
      <c r="FA992" s="206"/>
      <c r="FB992" s="206"/>
      <c r="FC992" s="206"/>
      <c r="FD992" s="206"/>
      <c r="FE992" s="206"/>
      <c r="FF992" s="206"/>
      <c r="FG992" s="206"/>
      <c r="FH992" s="206"/>
      <c r="FI992" s="206"/>
      <c r="FJ992" s="206"/>
      <c r="FK992" s="206"/>
      <c r="FL992" s="206"/>
      <c r="FM992" s="206"/>
      <c r="FN992" s="206"/>
      <c r="FO992" s="206"/>
      <c r="FP992" s="206"/>
      <c r="FQ992" s="206"/>
      <c r="FR992" s="206"/>
      <c r="FS992" s="206"/>
      <c r="FT992" s="206"/>
      <c r="FU992" s="206"/>
      <c r="FV992" s="206"/>
      <c r="FW992" s="206"/>
      <c r="FX992" s="206"/>
      <c r="FY992" s="206"/>
      <c r="FZ992" s="206"/>
      <c r="GA992" s="206"/>
      <c r="GB992" s="206"/>
      <c r="GC992" s="206"/>
      <c r="GD992" s="206"/>
      <c r="GE992" s="206"/>
      <c r="GF992" s="206"/>
      <c r="GG992" s="206"/>
      <c r="GH992" s="206"/>
      <c r="GI992" s="206"/>
      <c r="GJ992" s="206"/>
      <c r="GK992" s="206"/>
      <c r="GL992" s="206"/>
      <c r="GM992" s="206"/>
      <c r="GN992" s="206"/>
      <c r="GO992" s="206"/>
      <c r="GP992" s="206"/>
      <c r="GQ992" s="206"/>
      <c r="GR992" s="206"/>
      <c r="GS992" s="206"/>
      <c r="GT992" s="206"/>
      <c r="GU992" s="206"/>
      <c r="GV992" s="206"/>
      <c r="GW992" s="206"/>
      <c r="GX992" s="206"/>
      <c r="GY992" s="206"/>
      <c r="GZ992" s="206"/>
      <c r="HA992" s="206"/>
      <c r="HB992" s="206"/>
      <c r="HC992" s="206"/>
      <c r="HD992" s="206"/>
      <c r="HE992" s="206"/>
      <c r="HF992" s="206"/>
      <c r="HG992" s="206"/>
      <c r="HH992" s="206"/>
      <c r="HI992" s="206"/>
      <c r="HJ992" s="206"/>
      <c r="HK992" s="206"/>
      <c r="HL992" s="206"/>
      <c r="HM992" s="206"/>
      <c r="HN992" s="206"/>
      <c r="HO992" s="206"/>
      <c r="HP992" s="206"/>
      <c r="HQ992" s="206"/>
      <c r="HR992" s="206"/>
      <c r="HS992" s="206"/>
      <c r="HT992" s="206"/>
      <c r="HU992" s="206"/>
      <c r="HV992" s="206"/>
      <c r="HW992" s="206"/>
      <c r="HX992" s="206"/>
      <c r="HY992" s="206"/>
      <c r="HZ992" s="206"/>
      <c r="IA992" s="206"/>
      <c r="IB992" s="206"/>
    </row>
    <row r="993" spans="1:236" ht="12.75" customHeight="1" x14ac:dyDescent="0.2">
      <c r="A993" s="206"/>
      <c r="B993" s="206"/>
      <c r="C993" s="206"/>
      <c r="D993" s="206"/>
      <c r="E993" s="204"/>
      <c r="F993" s="198"/>
      <c r="G993" s="198"/>
      <c r="H993" s="198"/>
      <c r="I993" s="209"/>
      <c r="J993" s="209"/>
      <c r="K993" s="187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06"/>
      <c r="BN993" s="206"/>
      <c r="BO993" s="206"/>
      <c r="BP993" s="206"/>
      <c r="BQ993" s="206"/>
      <c r="BR993" s="206"/>
      <c r="BS993" s="206"/>
      <c r="BT993" s="206"/>
      <c r="BU993" s="206"/>
      <c r="BV993" s="206"/>
      <c r="BW993" s="206"/>
      <c r="BX993" s="206"/>
      <c r="BY993" s="206"/>
      <c r="BZ993" s="206"/>
      <c r="CA993" s="206"/>
      <c r="CB993" s="206"/>
      <c r="CC993" s="206"/>
      <c r="CD993" s="206"/>
      <c r="CE993" s="206"/>
      <c r="CF993" s="206"/>
      <c r="CG993" s="206"/>
      <c r="CH993" s="206"/>
      <c r="CI993" s="206"/>
      <c r="CJ993" s="206"/>
      <c r="CK993" s="206"/>
      <c r="CL993" s="206"/>
      <c r="CM993" s="206"/>
      <c r="CN993" s="206"/>
      <c r="CO993" s="206"/>
      <c r="CP993" s="206"/>
      <c r="CQ993" s="206"/>
      <c r="CR993" s="206"/>
      <c r="CS993" s="206"/>
      <c r="CT993" s="206"/>
      <c r="CU993" s="206"/>
      <c r="CV993" s="206"/>
      <c r="CW993" s="206"/>
      <c r="CX993" s="206"/>
      <c r="CY993" s="206"/>
      <c r="CZ993" s="206"/>
      <c r="DA993" s="206"/>
      <c r="DB993" s="206"/>
      <c r="DC993" s="206"/>
      <c r="DD993" s="206"/>
      <c r="DE993" s="206"/>
      <c r="DF993" s="206"/>
      <c r="DG993" s="206"/>
      <c r="DH993" s="206"/>
      <c r="DI993" s="206"/>
      <c r="DJ993" s="206"/>
      <c r="DK993" s="206"/>
      <c r="DL993" s="206"/>
      <c r="DM993" s="206"/>
      <c r="DN993" s="206"/>
      <c r="DO993" s="206"/>
      <c r="DP993" s="206"/>
      <c r="DQ993" s="206"/>
      <c r="DR993" s="206"/>
      <c r="DS993" s="206"/>
      <c r="DT993" s="206"/>
      <c r="DU993" s="206"/>
      <c r="DV993" s="206"/>
      <c r="DW993" s="206"/>
      <c r="DX993" s="206"/>
      <c r="DY993" s="206"/>
      <c r="DZ993" s="206"/>
      <c r="EA993" s="206"/>
      <c r="EB993" s="206"/>
      <c r="EC993" s="206"/>
      <c r="ED993" s="206"/>
      <c r="EE993" s="206"/>
      <c r="EF993" s="206"/>
      <c r="EG993" s="206"/>
      <c r="EH993" s="206"/>
      <c r="EI993" s="206"/>
      <c r="EJ993" s="206"/>
      <c r="EK993" s="206"/>
      <c r="EL993" s="206"/>
      <c r="EM993" s="206"/>
      <c r="EN993" s="206"/>
      <c r="EO993" s="206"/>
      <c r="EP993" s="206"/>
      <c r="EQ993" s="206"/>
      <c r="ER993" s="206"/>
      <c r="ES993" s="206"/>
      <c r="ET993" s="206"/>
      <c r="EU993" s="206"/>
      <c r="EV993" s="206"/>
      <c r="EW993" s="206"/>
      <c r="EX993" s="206"/>
      <c r="EY993" s="206"/>
      <c r="EZ993" s="206"/>
      <c r="FA993" s="206"/>
      <c r="FB993" s="206"/>
      <c r="FC993" s="206"/>
      <c r="FD993" s="206"/>
      <c r="FE993" s="206"/>
      <c r="FF993" s="206"/>
      <c r="FG993" s="206"/>
      <c r="FH993" s="206"/>
      <c r="FI993" s="206"/>
      <c r="FJ993" s="206"/>
      <c r="FK993" s="206"/>
      <c r="FL993" s="206"/>
      <c r="FM993" s="206"/>
      <c r="FN993" s="206"/>
      <c r="FO993" s="206"/>
      <c r="FP993" s="206"/>
      <c r="FQ993" s="206"/>
      <c r="FR993" s="206"/>
      <c r="FS993" s="206"/>
      <c r="FT993" s="206"/>
      <c r="FU993" s="206"/>
      <c r="FV993" s="206"/>
      <c r="FW993" s="206"/>
      <c r="FX993" s="206"/>
      <c r="FY993" s="206"/>
      <c r="FZ993" s="206"/>
      <c r="GA993" s="206"/>
      <c r="GB993" s="206"/>
      <c r="GC993" s="206"/>
      <c r="GD993" s="206"/>
      <c r="GE993" s="206"/>
      <c r="GF993" s="206"/>
      <c r="GG993" s="206"/>
      <c r="GH993" s="206"/>
      <c r="GI993" s="206"/>
      <c r="GJ993" s="206"/>
      <c r="GK993" s="206"/>
      <c r="GL993" s="206"/>
      <c r="GM993" s="206"/>
      <c r="GN993" s="206"/>
      <c r="GO993" s="206"/>
      <c r="GP993" s="206"/>
      <c r="GQ993" s="206"/>
      <c r="GR993" s="206"/>
      <c r="GS993" s="206"/>
      <c r="GT993" s="206"/>
      <c r="GU993" s="206"/>
      <c r="GV993" s="206"/>
      <c r="GW993" s="206"/>
      <c r="GX993" s="206"/>
      <c r="GY993" s="206"/>
      <c r="GZ993" s="206"/>
      <c r="HA993" s="206"/>
      <c r="HB993" s="206"/>
      <c r="HC993" s="206"/>
      <c r="HD993" s="206"/>
      <c r="HE993" s="206"/>
      <c r="HF993" s="206"/>
      <c r="HG993" s="206"/>
      <c r="HH993" s="206"/>
      <c r="HI993" s="206"/>
      <c r="HJ993" s="206"/>
      <c r="HK993" s="206"/>
      <c r="HL993" s="206"/>
      <c r="HM993" s="206"/>
      <c r="HN993" s="206"/>
      <c r="HO993" s="206"/>
      <c r="HP993" s="206"/>
      <c r="HQ993" s="206"/>
      <c r="HR993" s="206"/>
      <c r="HS993" s="206"/>
      <c r="HT993" s="206"/>
      <c r="HU993" s="206"/>
      <c r="HV993" s="206"/>
      <c r="HW993" s="206"/>
      <c r="HX993" s="206"/>
      <c r="HY993" s="206"/>
      <c r="HZ993" s="206"/>
      <c r="IA993" s="206"/>
      <c r="IB993" s="206"/>
    </row>
    <row r="994" spans="1:236" ht="12.75" customHeight="1" x14ac:dyDescent="0.2">
      <c r="A994" s="206"/>
      <c r="B994" s="206"/>
      <c r="C994" s="206"/>
      <c r="D994" s="206"/>
      <c r="E994" s="204"/>
      <c r="F994" s="198"/>
      <c r="G994" s="198"/>
      <c r="H994" s="198"/>
      <c r="I994" s="209"/>
      <c r="J994" s="209"/>
      <c r="K994" s="187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06"/>
      <c r="BN994" s="206"/>
      <c r="BO994" s="206"/>
      <c r="BP994" s="206"/>
      <c r="BQ994" s="206"/>
      <c r="BR994" s="206"/>
      <c r="BS994" s="206"/>
      <c r="BT994" s="206"/>
      <c r="BU994" s="206"/>
      <c r="BV994" s="206"/>
      <c r="BW994" s="206"/>
      <c r="BX994" s="206"/>
      <c r="BY994" s="206"/>
      <c r="BZ994" s="206"/>
      <c r="CA994" s="206"/>
      <c r="CB994" s="206"/>
      <c r="CC994" s="206"/>
      <c r="CD994" s="206"/>
      <c r="CE994" s="206"/>
      <c r="CF994" s="206"/>
      <c r="CG994" s="206"/>
      <c r="CH994" s="206"/>
      <c r="CI994" s="206"/>
      <c r="CJ994" s="206"/>
      <c r="CK994" s="206"/>
      <c r="CL994" s="206"/>
      <c r="CM994" s="206"/>
      <c r="CN994" s="206"/>
      <c r="CO994" s="206"/>
      <c r="CP994" s="206"/>
      <c r="CQ994" s="206"/>
      <c r="CR994" s="206"/>
      <c r="CS994" s="206"/>
      <c r="CT994" s="206"/>
      <c r="CU994" s="206"/>
      <c r="CV994" s="206"/>
      <c r="CW994" s="206"/>
      <c r="CX994" s="206"/>
      <c r="CY994" s="206"/>
      <c r="CZ994" s="206"/>
      <c r="DA994" s="206"/>
      <c r="DB994" s="206"/>
      <c r="DC994" s="206"/>
      <c r="DD994" s="206"/>
      <c r="DE994" s="206"/>
      <c r="DF994" s="206"/>
      <c r="DG994" s="206"/>
      <c r="DH994" s="206"/>
      <c r="DI994" s="206"/>
      <c r="DJ994" s="206"/>
      <c r="DK994" s="206"/>
      <c r="DL994" s="206"/>
      <c r="DM994" s="206"/>
      <c r="DN994" s="206"/>
      <c r="DO994" s="206"/>
      <c r="DP994" s="206"/>
      <c r="DQ994" s="206"/>
      <c r="DR994" s="206"/>
      <c r="DS994" s="206"/>
      <c r="DT994" s="206"/>
      <c r="DU994" s="206"/>
      <c r="DV994" s="206"/>
      <c r="DW994" s="206"/>
      <c r="DX994" s="206"/>
      <c r="DY994" s="206"/>
      <c r="DZ994" s="206"/>
      <c r="EA994" s="206"/>
      <c r="EB994" s="206"/>
      <c r="EC994" s="206"/>
      <c r="ED994" s="206"/>
      <c r="EE994" s="206"/>
      <c r="EF994" s="206"/>
      <c r="EG994" s="206"/>
      <c r="EH994" s="206"/>
      <c r="EI994" s="206"/>
      <c r="EJ994" s="206"/>
      <c r="EK994" s="206"/>
      <c r="EL994" s="206"/>
      <c r="EM994" s="206"/>
      <c r="EN994" s="206"/>
      <c r="EO994" s="206"/>
      <c r="EP994" s="206"/>
      <c r="EQ994" s="206"/>
      <c r="ER994" s="206"/>
      <c r="ES994" s="206"/>
      <c r="ET994" s="206"/>
      <c r="EU994" s="206"/>
      <c r="EV994" s="206"/>
      <c r="EW994" s="206"/>
      <c r="EX994" s="206"/>
      <c r="EY994" s="206"/>
      <c r="EZ994" s="206"/>
      <c r="FA994" s="206"/>
      <c r="FB994" s="206"/>
      <c r="FC994" s="206"/>
      <c r="FD994" s="206"/>
      <c r="FE994" s="206"/>
      <c r="FF994" s="206"/>
      <c r="FG994" s="206"/>
      <c r="FH994" s="206"/>
      <c r="FI994" s="206"/>
      <c r="FJ994" s="206"/>
      <c r="FK994" s="206"/>
      <c r="FL994" s="206"/>
      <c r="FM994" s="206"/>
      <c r="FN994" s="206"/>
      <c r="FO994" s="206"/>
      <c r="FP994" s="206"/>
      <c r="FQ994" s="206"/>
      <c r="FR994" s="206"/>
      <c r="FS994" s="206"/>
      <c r="FT994" s="206"/>
      <c r="FU994" s="206"/>
      <c r="FV994" s="206"/>
      <c r="FW994" s="206"/>
      <c r="FX994" s="206"/>
      <c r="FY994" s="206"/>
      <c r="FZ994" s="206"/>
      <c r="GA994" s="206"/>
      <c r="GB994" s="206"/>
      <c r="GC994" s="206"/>
      <c r="GD994" s="206"/>
      <c r="GE994" s="206"/>
      <c r="GF994" s="206"/>
      <c r="GG994" s="206"/>
      <c r="GH994" s="206"/>
      <c r="GI994" s="206"/>
      <c r="GJ994" s="206"/>
      <c r="GK994" s="206"/>
      <c r="GL994" s="206"/>
      <c r="GM994" s="206"/>
      <c r="GN994" s="206"/>
      <c r="GO994" s="206"/>
      <c r="GP994" s="206"/>
      <c r="GQ994" s="206"/>
      <c r="GR994" s="206"/>
      <c r="GS994" s="206"/>
      <c r="GT994" s="206"/>
      <c r="GU994" s="206"/>
      <c r="GV994" s="206"/>
      <c r="GW994" s="206"/>
      <c r="GX994" s="206"/>
      <c r="GY994" s="206"/>
      <c r="GZ994" s="206"/>
      <c r="HA994" s="206"/>
      <c r="HB994" s="206"/>
      <c r="HC994" s="206"/>
      <c r="HD994" s="206"/>
      <c r="HE994" s="206"/>
      <c r="HF994" s="206"/>
      <c r="HG994" s="206"/>
      <c r="HH994" s="206"/>
      <c r="HI994" s="206"/>
      <c r="HJ994" s="206"/>
      <c r="HK994" s="206"/>
      <c r="HL994" s="206"/>
      <c r="HM994" s="206"/>
      <c r="HN994" s="206"/>
      <c r="HO994" s="206"/>
      <c r="HP994" s="206"/>
      <c r="HQ994" s="206"/>
      <c r="HR994" s="206"/>
      <c r="HS994" s="206"/>
      <c r="HT994" s="206"/>
      <c r="HU994" s="206"/>
      <c r="HV994" s="206"/>
      <c r="HW994" s="206"/>
      <c r="HX994" s="206"/>
      <c r="HY994" s="206"/>
      <c r="HZ994" s="206"/>
      <c r="IA994" s="206"/>
      <c r="IB994" s="206"/>
    </row>
    <row r="995" spans="1:236" ht="12.75" customHeight="1" x14ac:dyDescent="0.2">
      <c r="A995" s="206"/>
      <c r="B995" s="206"/>
      <c r="C995" s="206"/>
      <c r="D995" s="206"/>
      <c r="E995" s="204"/>
      <c r="F995" s="198"/>
      <c r="G995" s="198"/>
      <c r="H995" s="198"/>
      <c r="I995" s="209"/>
      <c r="J995" s="209"/>
      <c r="K995" s="187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206"/>
      <c r="BN995" s="206"/>
      <c r="BO995" s="206"/>
      <c r="BP995" s="206"/>
      <c r="BQ995" s="206"/>
      <c r="BR995" s="206"/>
      <c r="BS995" s="206"/>
      <c r="BT995" s="206"/>
      <c r="BU995" s="206"/>
      <c r="BV995" s="206"/>
      <c r="BW995" s="206"/>
      <c r="BX995" s="206"/>
      <c r="BY995" s="206"/>
      <c r="BZ995" s="206"/>
      <c r="CA995" s="206"/>
      <c r="CB995" s="206"/>
      <c r="CC995" s="206"/>
      <c r="CD995" s="206"/>
      <c r="CE995" s="206"/>
      <c r="CF995" s="206"/>
      <c r="CG995" s="206"/>
      <c r="CH995" s="206"/>
      <c r="CI995" s="206"/>
      <c r="CJ995" s="206"/>
      <c r="CK995" s="206"/>
      <c r="CL995" s="206"/>
      <c r="CM995" s="206"/>
      <c r="CN995" s="206"/>
      <c r="CO995" s="206"/>
      <c r="CP995" s="206"/>
      <c r="CQ995" s="206"/>
      <c r="CR995" s="206"/>
      <c r="CS995" s="206"/>
      <c r="CT995" s="206"/>
      <c r="CU995" s="206"/>
      <c r="CV995" s="206"/>
      <c r="CW995" s="206"/>
      <c r="CX995" s="206"/>
      <c r="CY995" s="206"/>
      <c r="CZ995" s="206"/>
      <c r="DA995" s="206"/>
      <c r="DB995" s="206"/>
      <c r="DC995" s="206"/>
      <c r="DD995" s="206"/>
      <c r="DE995" s="206"/>
      <c r="DF995" s="206"/>
      <c r="DG995" s="206"/>
      <c r="DH995" s="206"/>
      <c r="DI995" s="206"/>
      <c r="DJ995" s="206"/>
      <c r="DK995" s="206"/>
      <c r="DL995" s="206"/>
      <c r="DM995" s="206"/>
      <c r="DN995" s="206"/>
      <c r="DO995" s="206"/>
      <c r="DP995" s="206"/>
      <c r="DQ995" s="206"/>
      <c r="DR995" s="206"/>
      <c r="DS995" s="206"/>
      <c r="DT995" s="206"/>
      <c r="DU995" s="206"/>
      <c r="DV995" s="206"/>
      <c r="DW995" s="206"/>
      <c r="DX995" s="206"/>
      <c r="DY995" s="206"/>
      <c r="DZ995" s="206"/>
      <c r="EA995" s="206"/>
      <c r="EB995" s="206"/>
      <c r="EC995" s="206"/>
      <c r="ED995" s="206"/>
      <c r="EE995" s="206"/>
      <c r="EF995" s="206"/>
      <c r="EG995" s="206"/>
      <c r="EH995" s="206"/>
      <c r="EI995" s="206"/>
      <c r="EJ995" s="206"/>
      <c r="EK995" s="206"/>
      <c r="EL995" s="206"/>
      <c r="EM995" s="206"/>
      <c r="EN995" s="206"/>
      <c r="EO995" s="206"/>
      <c r="EP995" s="206"/>
      <c r="EQ995" s="206"/>
      <c r="ER995" s="206"/>
      <c r="ES995" s="206"/>
      <c r="ET995" s="206"/>
      <c r="EU995" s="206"/>
      <c r="EV995" s="206"/>
      <c r="EW995" s="206"/>
      <c r="EX995" s="206"/>
      <c r="EY995" s="206"/>
      <c r="EZ995" s="206"/>
      <c r="FA995" s="206"/>
      <c r="FB995" s="206"/>
      <c r="FC995" s="206"/>
      <c r="FD995" s="206"/>
      <c r="FE995" s="206"/>
      <c r="FF995" s="206"/>
      <c r="FG995" s="206"/>
      <c r="FH995" s="206"/>
      <c r="FI995" s="206"/>
      <c r="FJ995" s="206"/>
      <c r="FK995" s="206"/>
      <c r="FL995" s="206"/>
      <c r="FM995" s="206"/>
      <c r="FN995" s="206"/>
      <c r="FO995" s="206"/>
      <c r="FP995" s="206"/>
      <c r="FQ995" s="206"/>
      <c r="FR995" s="206"/>
      <c r="FS995" s="206"/>
      <c r="FT995" s="206"/>
      <c r="FU995" s="206"/>
      <c r="FV995" s="206"/>
      <c r="FW995" s="206"/>
      <c r="FX995" s="206"/>
      <c r="FY995" s="206"/>
      <c r="FZ995" s="206"/>
      <c r="GA995" s="206"/>
      <c r="GB995" s="206"/>
      <c r="GC995" s="206"/>
      <c r="GD995" s="206"/>
      <c r="GE995" s="206"/>
      <c r="GF995" s="206"/>
      <c r="GG995" s="206"/>
      <c r="GH995" s="206"/>
      <c r="GI995" s="206"/>
      <c r="GJ995" s="206"/>
      <c r="GK995" s="206"/>
      <c r="GL995" s="206"/>
      <c r="GM995" s="206"/>
      <c r="GN995" s="206"/>
      <c r="GO995" s="206"/>
      <c r="GP995" s="206"/>
      <c r="GQ995" s="206"/>
      <c r="GR995" s="206"/>
      <c r="GS995" s="206"/>
      <c r="GT995" s="206"/>
      <c r="GU995" s="206"/>
      <c r="GV995" s="206"/>
      <c r="GW995" s="206"/>
      <c r="GX995" s="206"/>
      <c r="GY995" s="206"/>
      <c r="GZ995" s="206"/>
      <c r="HA995" s="206"/>
      <c r="HB995" s="206"/>
      <c r="HC995" s="206"/>
      <c r="HD995" s="206"/>
      <c r="HE995" s="206"/>
      <c r="HF995" s="206"/>
      <c r="HG995" s="206"/>
      <c r="HH995" s="206"/>
      <c r="HI995" s="206"/>
      <c r="HJ995" s="206"/>
      <c r="HK995" s="206"/>
      <c r="HL995" s="206"/>
      <c r="HM995" s="206"/>
      <c r="HN995" s="206"/>
      <c r="HO995" s="206"/>
      <c r="HP995" s="206"/>
      <c r="HQ995" s="206"/>
      <c r="HR995" s="206"/>
      <c r="HS995" s="206"/>
      <c r="HT995" s="206"/>
      <c r="HU995" s="206"/>
      <c r="HV995" s="206"/>
      <c r="HW995" s="206"/>
      <c r="HX995" s="206"/>
      <c r="HY995" s="206"/>
      <c r="HZ995" s="206"/>
      <c r="IA995" s="206"/>
      <c r="IB995" s="206"/>
    </row>
    <row r="996" spans="1:236" ht="12.75" customHeight="1" x14ac:dyDescent="0.2">
      <c r="A996" s="206"/>
      <c r="B996" s="206"/>
      <c r="C996" s="206"/>
      <c r="D996" s="206"/>
      <c r="E996" s="204"/>
      <c r="F996" s="198"/>
      <c r="G996" s="198"/>
      <c r="H996" s="198"/>
      <c r="I996" s="209"/>
      <c r="J996" s="209"/>
      <c r="K996" s="187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206"/>
      <c r="BN996" s="206"/>
      <c r="BO996" s="206"/>
      <c r="BP996" s="206"/>
      <c r="BQ996" s="206"/>
      <c r="BR996" s="206"/>
      <c r="BS996" s="206"/>
      <c r="BT996" s="206"/>
      <c r="BU996" s="206"/>
      <c r="BV996" s="206"/>
      <c r="BW996" s="206"/>
      <c r="BX996" s="206"/>
      <c r="BY996" s="206"/>
      <c r="BZ996" s="206"/>
      <c r="CA996" s="206"/>
      <c r="CB996" s="206"/>
      <c r="CC996" s="206"/>
      <c r="CD996" s="206"/>
      <c r="CE996" s="206"/>
      <c r="CF996" s="206"/>
      <c r="CG996" s="206"/>
      <c r="CH996" s="206"/>
      <c r="CI996" s="206"/>
      <c r="CJ996" s="206"/>
      <c r="CK996" s="206"/>
      <c r="CL996" s="206"/>
      <c r="CM996" s="206"/>
      <c r="CN996" s="206"/>
      <c r="CO996" s="206"/>
      <c r="CP996" s="206"/>
      <c r="CQ996" s="206"/>
      <c r="CR996" s="206"/>
      <c r="CS996" s="206"/>
      <c r="CT996" s="206"/>
      <c r="CU996" s="206"/>
      <c r="CV996" s="206"/>
      <c r="CW996" s="206"/>
      <c r="CX996" s="206"/>
      <c r="CY996" s="206"/>
      <c r="CZ996" s="206"/>
      <c r="DA996" s="206"/>
      <c r="DB996" s="206"/>
      <c r="DC996" s="206"/>
      <c r="DD996" s="206"/>
      <c r="DE996" s="206"/>
      <c r="DF996" s="206"/>
      <c r="DG996" s="206"/>
      <c r="DH996" s="206"/>
      <c r="DI996" s="206"/>
      <c r="DJ996" s="206"/>
      <c r="DK996" s="206"/>
      <c r="DL996" s="206"/>
      <c r="DM996" s="206"/>
      <c r="DN996" s="206"/>
      <c r="DO996" s="206"/>
      <c r="DP996" s="206"/>
      <c r="DQ996" s="206"/>
      <c r="DR996" s="206"/>
      <c r="DS996" s="206"/>
      <c r="DT996" s="206"/>
      <c r="DU996" s="206"/>
      <c r="DV996" s="206"/>
      <c r="DW996" s="206"/>
      <c r="DX996" s="206"/>
      <c r="DY996" s="206"/>
      <c r="DZ996" s="206"/>
      <c r="EA996" s="206"/>
      <c r="EB996" s="206"/>
      <c r="EC996" s="206"/>
      <c r="ED996" s="206"/>
      <c r="EE996" s="206"/>
      <c r="EF996" s="206"/>
      <c r="EG996" s="206"/>
      <c r="EH996" s="206"/>
      <c r="EI996" s="206"/>
      <c r="EJ996" s="206"/>
      <c r="EK996" s="206"/>
      <c r="EL996" s="206"/>
      <c r="EM996" s="206"/>
      <c r="EN996" s="206"/>
      <c r="EO996" s="206"/>
      <c r="EP996" s="206"/>
      <c r="EQ996" s="206"/>
      <c r="ER996" s="206"/>
      <c r="ES996" s="206"/>
      <c r="ET996" s="206"/>
      <c r="EU996" s="206"/>
      <c r="EV996" s="206"/>
      <c r="EW996" s="206"/>
      <c r="EX996" s="206"/>
      <c r="EY996" s="206"/>
      <c r="EZ996" s="206"/>
      <c r="FA996" s="206"/>
      <c r="FB996" s="206"/>
      <c r="FC996" s="206"/>
      <c r="FD996" s="206"/>
      <c r="FE996" s="206"/>
      <c r="FF996" s="206"/>
      <c r="FG996" s="206"/>
      <c r="FH996" s="206"/>
      <c r="FI996" s="206"/>
      <c r="FJ996" s="206"/>
      <c r="FK996" s="206"/>
      <c r="FL996" s="206"/>
      <c r="FM996" s="206"/>
      <c r="FN996" s="206"/>
      <c r="FO996" s="206"/>
      <c r="FP996" s="206"/>
      <c r="FQ996" s="206"/>
      <c r="FR996" s="206"/>
      <c r="FS996" s="206"/>
      <c r="FT996" s="206"/>
      <c r="FU996" s="206"/>
      <c r="FV996" s="206"/>
      <c r="FW996" s="206"/>
      <c r="FX996" s="206"/>
      <c r="FY996" s="206"/>
      <c r="FZ996" s="206"/>
      <c r="GA996" s="206"/>
      <c r="GB996" s="206"/>
      <c r="GC996" s="206"/>
      <c r="GD996" s="206"/>
      <c r="GE996" s="206"/>
      <c r="GF996" s="206"/>
      <c r="GG996" s="206"/>
      <c r="GH996" s="206"/>
      <c r="GI996" s="206"/>
      <c r="GJ996" s="206"/>
      <c r="GK996" s="206"/>
      <c r="GL996" s="206"/>
      <c r="GM996" s="206"/>
      <c r="GN996" s="206"/>
      <c r="GO996" s="206"/>
      <c r="GP996" s="206"/>
      <c r="GQ996" s="206"/>
      <c r="GR996" s="206"/>
      <c r="GS996" s="206"/>
      <c r="GT996" s="206"/>
      <c r="GU996" s="206"/>
      <c r="GV996" s="206"/>
      <c r="GW996" s="206"/>
      <c r="GX996" s="206"/>
      <c r="GY996" s="206"/>
      <c r="GZ996" s="206"/>
      <c r="HA996" s="206"/>
      <c r="HB996" s="206"/>
      <c r="HC996" s="206"/>
      <c r="HD996" s="206"/>
      <c r="HE996" s="206"/>
      <c r="HF996" s="206"/>
      <c r="HG996" s="206"/>
      <c r="HH996" s="206"/>
      <c r="HI996" s="206"/>
      <c r="HJ996" s="206"/>
      <c r="HK996" s="206"/>
      <c r="HL996" s="206"/>
      <c r="HM996" s="206"/>
      <c r="HN996" s="206"/>
      <c r="HO996" s="206"/>
      <c r="HP996" s="206"/>
      <c r="HQ996" s="206"/>
      <c r="HR996" s="206"/>
      <c r="HS996" s="206"/>
      <c r="HT996" s="206"/>
      <c r="HU996" s="206"/>
      <c r="HV996" s="206"/>
      <c r="HW996" s="206"/>
      <c r="HX996" s="206"/>
      <c r="HY996" s="206"/>
      <c r="HZ996" s="206"/>
      <c r="IA996" s="206"/>
      <c r="IB996" s="206"/>
    </row>
    <row r="997" spans="1:236" ht="12.75" customHeight="1" x14ac:dyDescent="0.2">
      <c r="A997" s="206"/>
      <c r="B997" s="206"/>
      <c r="C997" s="206"/>
      <c r="D997" s="206"/>
      <c r="E997" s="204"/>
      <c r="F997" s="198"/>
      <c r="G997" s="198"/>
      <c r="H997" s="198"/>
      <c r="I997" s="209"/>
      <c r="J997" s="209"/>
      <c r="K997" s="187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206"/>
      <c r="BN997" s="206"/>
      <c r="BO997" s="206"/>
      <c r="BP997" s="206"/>
      <c r="BQ997" s="206"/>
      <c r="BR997" s="206"/>
      <c r="BS997" s="206"/>
      <c r="BT997" s="206"/>
      <c r="BU997" s="206"/>
      <c r="BV997" s="206"/>
      <c r="BW997" s="206"/>
      <c r="BX997" s="206"/>
      <c r="BY997" s="206"/>
      <c r="BZ997" s="206"/>
      <c r="CA997" s="206"/>
      <c r="CB997" s="206"/>
      <c r="CC997" s="206"/>
      <c r="CD997" s="206"/>
      <c r="CE997" s="206"/>
      <c r="CF997" s="206"/>
      <c r="CG997" s="206"/>
      <c r="CH997" s="206"/>
      <c r="CI997" s="206"/>
      <c r="CJ997" s="206"/>
      <c r="CK997" s="206"/>
      <c r="CL997" s="206"/>
      <c r="CM997" s="206"/>
      <c r="CN997" s="206"/>
      <c r="CO997" s="206"/>
      <c r="CP997" s="206"/>
      <c r="CQ997" s="206"/>
      <c r="CR997" s="206"/>
      <c r="CS997" s="206"/>
      <c r="CT997" s="206"/>
      <c r="CU997" s="206"/>
      <c r="CV997" s="206"/>
      <c r="CW997" s="206"/>
      <c r="CX997" s="206"/>
      <c r="CY997" s="206"/>
      <c r="CZ997" s="206"/>
      <c r="DA997" s="206"/>
      <c r="DB997" s="206"/>
      <c r="DC997" s="206"/>
      <c r="DD997" s="206"/>
      <c r="DE997" s="206"/>
      <c r="DF997" s="206"/>
      <c r="DG997" s="206"/>
      <c r="DH997" s="206"/>
      <c r="DI997" s="206"/>
      <c r="DJ997" s="206"/>
      <c r="DK997" s="206"/>
      <c r="DL997" s="206"/>
      <c r="DM997" s="206"/>
      <c r="DN997" s="206"/>
      <c r="DO997" s="206"/>
      <c r="DP997" s="206"/>
      <c r="DQ997" s="206"/>
      <c r="DR997" s="206"/>
      <c r="DS997" s="206"/>
      <c r="DT997" s="206"/>
      <c r="DU997" s="206"/>
      <c r="DV997" s="206"/>
      <c r="DW997" s="206"/>
      <c r="DX997" s="206"/>
      <c r="DY997" s="206"/>
      <c r="DZ997" s="206"/>
      <c r="EA997" s="206"/>
      <c r="EB997" s="206"/>
      <c r="EC997" s="206"/>
      <c r="ED997" s="206"/>
      <c r="EE997" s="206"/>
      <c r="EF997" s="206"/>
      <c r="EG997" s="206"/>
      <c r="EH997" s="206"/>
      <c r="EI997" s="206"/>
      <c r="EJ997" s="206"/>
      <c r="EK997" s="206"/>
      <c r="EL997" s="206"/>
      <c r="EM997" s="206"/>
      <c r="EN997" s="206"/>
      <c r="EO997" s="206"/>
      <c r="EP997" s="206"/>
      <c r="EQ997" s="206"/>
      <c r="ER997" s="206"/>
      <c r="ES997" s="206"/>
      <c r="ET997" s="206"/>
      <c r="EU997" s="206"/>
      <c r="EV997" s="206"/>
      <c r="EW997" s="206"/>
      <c r="EX997" s="206"/>
      <c r="EY997" s="206"/>
      <c r="EZ997" s="206"/>
      <c r="FA997" s="206"/>
      <c r="FB997" s="206"/>
      <c r="FC997" s="206"/>
      <c r="FD997" s="206"/>
      <c r="FE997" s="206"/>
      <c r="FF997" s="206"/>
      <c r="FG997" s="206"/>
      <c r="FH997" s="206"/>
      <c r="FI997" s="206"/>
      <c r="FJ997" s="206"/>
      <c r="FK997" s="206"/>
      <c r="FL997" s="206"/>
      <c r="FM997" s="206"/>
      <c r="FN997" s="206"/>
      <c r="FO997" s="206"/>
      <c r="FP997" s="206"/>
      <c r="FQ997" s="206"/>
      <c r="FR997" s="206"/>
      <c r="FS997" s="206"/>
      <c r="FT997" s="206"/>
      <c r="FU997" s="206"/>
      <c r="FV997" s="206"/>
      <c r="FW997" s="206"/>
      <c r="FX997" s="206"/>
      <c r="FY997" s="206"/>
      <c r="FZ997" s="206"/>
      <c r="GA997" s="206"/>
      <c r="GB997" s="206"/>
      <c r="GC997" s="206"/>
      <c r="GD997" s="206"/>
      <c r="GE997" s="206"/>
      <c r="GF997" s="206"/>
      <c r="GG997" s="206"/>
      <c r="GH997" s="206"/>
      <c r="GI997" s="206"/>
      <c r="GJ997" s="206"/>
      <c r="GK997" s="206"/>
      <c r="GL997" s="206"/>
      <c r="GM997" s="206"/>
      <c r="GN997" s="206"/>
      <c r="GO997" s="206"/>
      <c r="GP997" s="206"/>
      <c r="GQ997" s="206"/>
      <c r="GR997" s="206"/>
      <c r="GS997" s="206"/>
      <c r="GT997" s="206"/>
      <c r="GU997" s="206"/>
      <c r="GV997" s="206"/>
      <c r="GW997" s="206"/>
      <c r="GX997" s="206"/>
      <c r="GY997" s="206"/>
      <c r="GZ997" s="206"/>
      <c r="HA997" s="206"/>
      <c r="HB997" s="206"/>
      <c r="HC997" s="206"/>
      <c r="HD997" s="206"/>
      <c r="HE997" s="206"/>
      <c r="HF997" s="206"/>
      <c r="HG997" s="206"/>
      <c r="HH997" s="206"/>
      <c r="HI997" s="206"/>
      <c r="HJ997" s="206"/>
      <c r="HK997" s="206"/>
      <c r="HL997" s="206"/>
      <c r="HM997" s="206"/>
      <c r="HN997" s="206"/>
      <c r="HO997" s="206"/>
      <c r="HP997" s="206"/>
      <c r="HQ997" s="206"/>
      <c r="HR997" s="206"/>
      <c r="HS997" s="206"/>
      <c r="HT997" s="206"/>
      <c r="HU997" s="206"/>
      <c r="HV997" s="206"/>
      <c r="HW997" s="206"/>
      <c r="HX997" s="206"/>
      <c r="HY997" s="206"/>
      <c r="HZ997" s="206"/>
      <c r="IA997" s="206"/>
      <c r="IB997" s="206"/>
    </row>
    <row r="998" spans="1:236" ht="12.75" customHeight="1" x14ac:dyDescent="0.2">
      <c r="A998" s="206"/>
      <c r="B998" s="206"/>
      <c r="C998" s="206"/>
      <c r="D998" s="206"/>
      <c r="E998" s="204"/>
      <c r="F998" s="198"/>
      <c r="G998" s="198"/>
      <c r="H998" s="198"/>
      <c r="I998" s="209"/>
      <c r="J998" s="209"/>
      <c r="K998" s="187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06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206"/>
      <c r="BN998" s="206"/>
      <c r="BO998" s="206"/>
      <c r="BP998" s="206"/>
      <c r="BQ998" s="206"/>
      <c r="BR998" s="206"/>
      <c r="BS998" s="206"/>
      <c r="BT998" s="206"/>
      <c r="BU998" s="206"/>
      <c r="BV998" s="206"/>
      <c r="BW998" s="206"/>
      <c r="BX998" s="206"/>
      <c r="BY998" s="206"/>
      <c r="BZ998" s="206"/>
      <c r="CA998" s="206"/>
      <c r="CB998" s="206"/>
      <c r="CC998" s="206"/>
      <c r="CD998" s="206"/>
      <c r="CE998" s="206"/>
      <c r="CF998" s="206"/>
      <c r="CG998" s="206"/>
      <c r="CH998" s="206"/>
      <c r="CI998" s="206"/>
      <c r="CJ998" s="206"/>
      <c r="CK998" s="206"/>
      <c r="CL998" s="206"/>
      <c r="CM998" s="206"/>
      <c r="CN998" s="206"/>
      <c r="CO998" s="206"/>
      <c r="CP998" s="206"/>
      <c r="CQ998" s="206"/>
      <c r="CR998" s="206"/>
      <c r="CS998" s="206"/>
      <c r="CT998" s="206"/>
      <c r="CU998" s="206"/>
      <c r="CV998" s="206"/>
      <c r="CW998" s="206"/>
      <c r="CX998" s="206"/>
      <c r="CY998" s="206"/>
      <c r="CZ998" s="206"/>
      <c r="DA998" s="206"/>
      <c r="DB998" s="206"/>
      <c r="DC998" s="206"/>
      <c r="DD998" s="206"/>
      <c r="DE998" s="206"/>
      <c r="DF998" s="206"/>
      <c r="DG998" s="206"/>
      <c r="DH998" s="206"/>
      <c r="DI998" s="206"/>
      <c r="DJ998" s="206"/>
      <c r="DK998" s="206"/>
      <c r="DL998" s="206"/>
      <c r="DM998" s="206"/>
      <c r="DN998" s="206"/>
      <c r="DO998" s="206"/>
      <c r="DP998" s="206"/>
      <c r="DQ998" s="206"/>
      <c r="DR998" s="206"/>
      <c r="DS998" s="206"/>
      <c r="DT998" s="206"/>
      <c r="DU998" s="206"/>
      <c r="DV998" s="206"/>
      <c r="DW998" s="206"/>
      <c r="DX998" s="206"/>
      <c r="DY998" s="206"/>
      <c r="DZ998" s="206"/>
      <c r="EA998" s="206"/>
      <c r="EB998" s="206"/>
      <c r="EC998" s="206"/>
      <c r="ED998" s="206"/>
      <c r="EE998" s="206"/>
      <c r="EF998" s="206"/>
      <c r="EG998" s="206"/>
      <c r="EH998" s="206"/>
      <c r="EI998" s="206"/>
      <c r="EJ998" s="206"/>
      <c r="EK998" s="206"/>
      <c r="EL998" s="206"/>
      <c r="EM998" s="206"/>
      <c r="EN998" s="206"/>
      <c r="EO998" s="206"/>
      <c r="EP998" s="206"/>
      <c r="EQ998" s="206"/>
      <c r="ER998" s="206"/>
      <c r="ES998" s="206"/>
      <c r="ET998" s="206"/>
      <c r="EU998" s="206"/>
      <c r="EV998" s="206"/>
      <c r="EW998" s="206"/>
      <c r="EX998" s="206"/>
      <c r="EY998" s="206"/>
      <c r="EZ998" s="206"/>
      <c r="FA998" s="206"/>
      <c r="FB998" s="206"/>
      <c r="FC998" s="206"/>
      <c r="FD998" s="206"/>
      <c r="FE998" s="206"/>
      <c r="FF998" s="206"/>
      <c r="FG998" s="206"/>
      <c r="FH998" s="206"/>
      <c r="FI998" s="206"/>
      <c r="FJ998" s="206"/>
      <c r="FK998" s="206"/>
      <c r="FL998" s="206"/>
      <c r="FM998" s="206"/>
      <c r="FN998" s="206"/>
      <c r="FO998" s="206"/>
      <c r="FP998" s="206"/>
      <c r="FQ998" s="206"/>
      <c r="FR998" s="206"/>
      <c r="FS998" s="206"/>
      <c r="FT998" s="206"/>
      <c r="FU998" s="206"/>
      <c r="FV998" s="206"/>
      <c r="FW998" s="206"/>
      <c r="FX998" s="206"/>
      <c r="FY998" s="206"/>
      <c r="FZ998" s="206"/>
      <c r="GA998" s="206"/>
      <c r="GB998" s="206"/>
      <c r="GC998" s="206"/>
      <c r="GD998" s="206"/>
      <c r="GE998" s="206"/>
      <c r="GF998" s="206"/>
      <c r="GG998" s="206"/>
      <c r="GH998" s="206"/>
      <c r="GI998" s="206"/>
      <c r="GJ998" s="206"/>
      <c r="GK998" s="206"/>
      <c r="GL998" s="206"/>
      <c r="GM998" s="206"/>
      <c r="GN998" s="206"/>
      <c r="GO998" s="206"/>
      <c r="GP998" s="206"/>
      <c r="GQ998" s="206"/>
      <c r="GR998" s="206"/>
      <c r="GS998" s="206"/>
      <c r="GT998" s="206"/>
      <c r="GU998" s="206"/>
      <c r="GV998" s="206"/>
      <c r="GW998" s="206"/>
      <c r="GX998" s="206"/>
      <c r="GY998" s="206"/>
      <c r="GZ998" s="206"/>
      <c r="HA998" s="206"/>
      <c r="HB998" s="206"/>
      <c r="HC998" s="206"/>
      <c r="HD998" s="206"/>
      <c r="HE998" s="206"/>
      <c r="HF998" s="206"/>
      <c r="HG998" s="206"/>
      <c r="HH998" s="206"/>
      <c r="HI998" s="206"/>
      <c r="HJ998" s="206"/>
      <c r="HK998" s="206"/>
      <c r="HL998" s="206"/>
      <c r="HM998" s="206"/>
      <c r="HN998" s="206"/>
      <c r="HO998" s="206"/>
      <c r="HP998" s="206"/>
      <c r="HQ998" s="206"/>
      <c r="HR998" s="206"/>
      <c r="HS998" s="206"/>
      <c r="HT998" s="206"/>
      <c r="HU998" s="206"/>
      <c r="HV998" s="206"/>
      <c r="HW998" s="206"/>
      <c r="HX998" s="206"/>
      <c r="HY998" s="206"/>
      <c r="HZ998" s="206"/>
      <c r="IA998" s="206"/>
      <c r="IB998" s="206"/>
    </row>
    <row r="999" spans="1:236" ht="12.75" customHeight="1" x14ac:dyDescent="0.2">
      <c r="A999" s="206"/>
      <c r="B999" s="206"/>
      <c r="C999" s="206"/>
      <c r="D999" s="206"/>
      <c r="E999" s="204"/>
      <c r="F999" s="198"/>
      <c r="G999" s="198"/>
      <c r="H999" s="198"/>
      <c r="I999" s="209"/>
      <c r="J999" s="209"/>
      <c r="K999" s="187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06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  <c r="BI999" s="206"/>
      <c r="BJ999" s="206"/>
      <c r="BK999" s="206"/>
      <c r="BL999" s="206"/>
      <c r="BM999" s="206"/>
      <c r="BN999" s="206"/>
      <c r="BO999" s="206"/>
      <c r="BP999" s="206"/>
      <c r="BQ999" s="206"/>
      <c r="BR999" s="206"/>
      <c r="BS999" s="206"/>
      <c r="BT999" s="206"/>
      <c r="BU999" s="206"/>
      <c r="BV999" s="206"/>
      <c r="BW999" s="206"/>
      <c r="BX999" s="206"/>
      <c r="BY999" s="206"/>
      <c r="BZ999" s="206"/>
      <c r="CA999" s="206"/>
      <c r="CB999" s="206"/>
      <c r="CC999" s="206"/>
      <c r="CD999" s="206"/>
      <c r="CE999" s="206"/>
      <c r="CF999" s="206"/>
      <c r="CG999" s="206"/>
      <c r="CH999" s="206"/>
      <c r="CI999" s="206"/>
      <c r="CJ999" s="206"/>
      <c r="CK999" s="206"/>
      <c r="CL999" s="206"/>
      <c r="CM999" s="206"/>
      <c r="CN999" s="206"/>
      <c r="CO999" s="206"/>
      <c r="CP999" s="206"/>
      <c r="CQ999" s="206"/>
      <c r="CR999" s="206"/>
      <c r="CS999" s="206"/>
      <c r="CT999" s="206"/>
      <c r="CU999" s="206"/>
      <c r="CV999" s="206"/>
      <c r="CW999" s="206"/>
      <c r="CX999" s="206"/>
      <c r="CY999" s="206"/>
      <c r="CZ999" s="206"/>
      <c r="DA999" s="206"/>
      <c r="DB999" s="206"/>
      <c r="DC999" s="206"/>
      <c r="DD999" s="206"/>
      <c r="DE999" s="206"/>
      <c r="DF999" s="206"/>
      <c r="DG999" s="206"/>
      <c r="DH999" s="206"/>
      <c r="DI999" s="206"/>
      <c r="DJ999" s="206"/>
      <c r="DK999" s="206"/>
      <c r="DL999" s="206"/>
      <c r="DM999" s="206"/>
      <c r="DN999" s="206"/>
      <c r="DO999" s="206"/>
      <c r="DP999" s="206"/>
      <c r="DQ999" s="206"/>
      <c r="DR999" s="206"/>
      <c r="DS999" s="206"/>
      <c r="DT999" s="206"/>
      <c r="DU999" s="206"/>
      <c r="DV999" s="206"/>
      <c r="DW999" s="206"/>
      <c r="DX999" s="206"/>
      <c r="DY999" s="206"/>
      <c r="DZ999" s="206"/>
      <c r="EA999" s="206"/>
      <c r="EB999" s="206"/>
      <c r="EC999" s="206"/>
      <c r="ED999" s="206"/>
      <c r="EE999" s="206"/>
      <c r="EF999" s="206"/>
      <c r="EG999" s="206"/>
      <c r="EH999" s="206"/>
      <c r="EI999" s="206"/>
      <c r="EJ999" s="206"/>
      <c r="EK999" s="206"/>
      <c r="EL999" s="206"/>
      <c r="EM999" s="206"/>
      <c r="EN999" s="206"/>
      <c r="EO999" s="206"/>
      <c r="EP999" s="206"/>
      <c r="EQ999" s="206"/>
      <c r="ER999" s="206"/>
      <c r="ES999" s="206"/>
      <c r="ET999" s="206"/>
      <c r="EU999" s="206"/>
      <c r="EV999" s="206"/>
      <c r="EW999" s="206"/>
      <c r="EX999" s="206"/>
      <c r="EY999" s="206"/>
      <c r="EZ999" s="206"/>
      <c r="FA999" s="206"/>
      <c r="FB999" s="206"/>
      <c r="FC999" s="206"/>
      <c r="FD999" s="206"/>
      <c r="FE999" s="206"/>
      <c r="FF999" s="206"/>
      <c r="FG999" s="206"/>
      <c r="FH999" s="206"/>
      <c r="FI999" s="206"/>
      <c r="FJ999" s="206"/>
      <c r="FK999" s="206"/>
      <c r="FL999" s="206"/>
      <c r="FM999" s="206"/>
      <c r="FN999" s="206"/>
      <c r="FO999" s="206"/>
      <c r="FP999" s="206"/>
      <c r="FQ999" s="206"/>
      <c r="FR999" s="206"/>
      <c r="FS999" s="206"/>
      <c r="FT999" s="206"/>
      <c r="FU999" s="206"/>
      <c r="FV999" s="206"/>
      <c r="FW999" s="206"/>
      <c r="FX999" s="206"/>
      <c r="FY999" s="206"/>
      <c r="FZ999" s="206"/>
      <c r="GA999" s="206"/>
      <c r="GB999" s="206"/>
      <c r="GC999" s="206"/>
      <c r="GD999" s="206"/>
      <c r="GE999" s="206"/>
      <c r="GF999" s="206"/>
      <c r="GG999" s="206"/>
      <c r="GH999" s="206"/>
      <c r="GI999" s="206"/>
      <c r="GJ999" s="206"/>
      <c r="GK999" s="206"/>
      <c r="GL999" s="206"/>
      <c r="GM999" s="206"/>
      <c r="GN999" s="206"/>
      <c r="GO999" s="206"/>
      <c r="GP999" s="206"/>
      <c r="GQ999" s="206"/>
      <c r="GR999" s="206"/>
      <c r="GS999" s="206"/>
      <c r="GT999" s="206"/>
      <c r="GU999" s="206"/>
      <c r="GV999" s="206"/>
      <c r="GW999" s="206"/>
      <c r="GX999" s="206"/>
      <c r="GY999" s="206"/>
      <c r="GZ999" s="206"/>
      <c r="HA999" s="206"/>
      <c r="HB999" s="206"/>
      <c r="HC999" s="206"/>
      <c r="HD999" s="206"/>
      <c r="HE999" s="206"/>
      <c r="HF999" s="206"/>
      <c r="HG999" s="206"/>
      <c r="HH999" s="206"/>
      <c r="HI999" s="206"/>
      <c r="HJ999" s="206"/>
      <c r="HK999" s="206"/>
      <c r="HL999" s="206"/>
      <c r="HM999" s="206"/>
      <c r="HN999" s="206"/>
      <c r="HO999" s="206"/>
      <c r="HP999" s="206"/>
      <c r="HQ999" s="206"/>
      <c r="HR999" s="206"/>
      <c r="HS999" s="206"/>
      <c r="HT999" s="206"/>
      <c r="HU999" s="206"/>
      <c r="HV999" s="206"/>
      <c r="HW999" s="206"/>
      <c r="HX999" s="206"/>
      <c r="HY999" s="206"/>
      <c r="HZ999" s="206"/>
      <c r="IA999" s="206"/>
      <c r="IB999" s="206"/>
    </row>
    <row r="1000" spans="1:236" ht="12.75" customHeight="1" x14ac:dyDescent="0.2">
      <c r="A1000" s="206"/>
      <c r="B1000" s="206"/>
      <c r="C1000" s="206"/>
      <c r="D1000" s="206"/>
      <c r="E1000" s="204"/>
      <c r="F1000" s="198"/>
      <c r="G1000" s="198"/>
      <c r="H1000" s="198"/>
      <c r="I1000" s="209"/>
      <c r="J1000" s="209"/>
      <c r="K1000" s="187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AO1000" s="206"/>
      <c r="AP1000" s="206"/>
      <c r="AQ1000" s="206"/>
      <c r="AR1000" s="206"/>
      <c r="AS1000" s="206"/>
      <c r="AT1000" s="206"/>
      <c r="AU1000" s="206"/>
      <c r="AV1000" s="206"/>
      <c r="AW1000" s="206"/>
      <c r="AX1000" s="206"/>
      <c r="AY1000" s="206"/>
      <c r="AZ1000" s="206"/>
      <c r="BA1000" s="206"/>
      <c r="BB1000" s="206"/>
      <c r="BC1000" s="206"/>
      <c r="BD1000" s="206"/>
      <c r="BE1000" s="206"/>
      <c r="BF1000" s="206"/>
      <c r="BG1000" s="206"/>
      <c r="BH1000" s="206"/>
      <c r="BI1000" s="206"/>
      <c r="BJ1000" s="206"/>
      <c r="BK1000" s="206"/>
      <c r="BL1000" s="206"/>
      <c r="BM1000" s="206"/>
      <c r="BN1000" s="206"/>
      <c r="BO1000" s="206"/>
      <c r="BP1000" s="206"/>
      <c r="BQ1000" s="206"/>
      <c r="BR1000" s="206"/>
      <c r="BS1000" s="206"/>
      <c r="BT1000" s="206"/>
      <c r="BU1000" s="206"/>
      <c r="BV1000" s="206"/>
      <c r="BW1000" s="206"/>
      <c r="BX1000" s="206"/>
      <c r="BY1000" s="206"/>
      <c r="BZ1000" s="206"/>
      <c r="CA1000" s="206"/>
      <c r="CB1000" s="206"/>
      <c r="CC1000" s="206"/>
      <c r="CD1000" s="206"/>
      <c r="CE1000" s="206"/>
      <c r="CF1000" s="206"/>
      <c r="CG1000" s="206"/>
      <c r="CH1000" s="206"/>
      <c r="CI1000" s="206"/>
      <c r="CJ1000" s="206"/>
      <c r="CK1000" s="206"/>
      <c r="CL1000" s="206"/>
      <c r="CM1000" s="206"/>
      <c r="CN1000" s="206"/>
      <c r="CO1000" s="206"/>
      <c r="CP1000" s="206"/>
      <c r="CQ1000" s="206"/>
      <c r="CR1000" s="206"/>
      <c r="CS1000" s="206"/>
      <c r="CT1000" s="206"/>
      <c r="CU1000" s="206"/>
      <c r="CV1000" s="206"/>
      <c r="CW1000" s="206"/>
      <c r="CX1000" s="206"/>
      <c r="CY1000" s="206"/>
      <c r="CZ1000" s="206"/>
      <c r="DA1000" s="206"/>
      <c r="DB1000" s="206"/>
      <c r="DC1000" s="206"/>
      <c r="DD1000" s="206"/>
      <c r="DE1000" s="206"/>
      <c r="DF1000" s="206"/>
      <c r="DG1000" s="206"/>
      <c r="DH1000" s="206"/>
      <c r="DI1000" s="206"/>
      <c r="DJ1000" s="206"/>
      <c r="DK1000" s="206"/>
      <c r="DL1000" s="206"/>
      <c r="DM1000" s="206"/>
      <c r="DN1000" s="206"/>
      <c r="DO1000" s="206"/>
      <c r="DP1000" s="206"/>
      <c r="DQ1000" s="206"/>
      <c r="DR1000" s="206"/>
      <c r="DS1000" s="206"/>
      <c r="DT1000" s="206"/>
      <c r="DU1000" s="206"/>
      <c r="DV1000" s="206"/>
      <c r="DW1000" s="206"/>
      <c r="DX1000" s="206"/>
      <c r="DY1000" s="206"/>
      <c r="DZ1000" s="206"/>
      <c r="EA1000" s="206"/>
      <c r="EB1000" s="206"/>
      <c r="EC1000" s="206"/>
      <c r="ED1000" s="206"/>
      <c r="EE1000" s="206"/>
      <c r="EF1000" s="206"/>
      <c r="EG1000" s="206"/>
      <c r="EH1000" s="206"/>
      <c r="EI1000" s="206"/>
      <c r="EJ1000" s="206"/>
      <c r="EK1000" s="206"/>
      <c r="EL1000" s="206"/>
      <c r="EM1000" s="206"/>
      <c r="EN1000" s="206"/>
      <c r="EO1000" s="206"/>
      <c r="EP1000" s="206"/>
      <c r="EQ1000" s="206"/>
      <c r="ER1000" s="206"/>
      <c r="ES1000" s="206"/>
      <c r="ET1000" s="206"/>
      <c r="EU1000" s="206"/>
      <c r="EV1000" s="206"/>
      <c r="EW1000" s="206"/>
      <c r="EX1000" s="206"/>
      <c r="EY1000" s="206"/>
      <c r="EZ1000" s="206"/>
      <c r="FA1000" s="206"/>
      <c r="FB1000" s="206"/>
      <c r="FC1000" s="206"/>
      <c r="FD1000" s="206"/>
      <c r="FE1000" s="206"/>
      <c r="FF1000" s="206"/>
      <c r="FG1000" s="206"/>
      <c r="FH1000" s="206"/>
      <c r="FI1000" s="206"/>
      <c r="FJ1000" s="206"/>
      <c r="FK1000" s="206"/>
      <c r="FL1000" s="206"/>
      <c r="FM1000" s="206"/>
      <c r="FN1000" s="206"/>
      <c r="FO1000" s="206"/>
      <c r="FP1000" s="206"/>
      <c r="FQ1000" s="206"/>
      <c r="FR1000" s="206"/>
      <c r="FS1000" s="206"/>
      <c r="FT1000" s="206"/>
      <c r="FU1000" s="206"/>
      <c r="FV1000" s="206"/>
      <c r="FW1000" s="206"/>
      <c r="FX1000" s="206"/>
      <c r="FY1000" s="206"/>
      <c r="FZ1000" s="206"/>
      <c r="GA1000" s="206"/>
      <c r="GB1000" s="206"/>
      <c r="GC1000" s="206"/>
      <c r="GD1000" s="206"/>
      <c r="GE1000" s="206"/>
      <c r="GF1000" s="206"/>
      <c r="GG1000" s="206"/>
      <c r="GH1000" s="206"/>
      <c r="GI1000" s="206"/>
      <c r="GJ1000" s="206"/>
      <c r="GK1000" s="206"/>
      <c r="GL1000" s="206"/>
      <c r="GM1000" s="206"/>
      <c r="GN1000" s="206"/>
      <c r="GO1000" s="206"/>
      <c r="GP1000" s="206"/>
      <c r="GQ1000" s="206"/>
      <c r="GR1000" s="206"/>
      <c r="GS1000" s="206"/>
      <c r="GT1000" s="206"/>
      <c r="GU1000" s="206"/>
      <c r="GV1000" s="206"/>
      <c r="GW1000" s="206"/>
      <c r="GX1000" s="206"/>
      <c r="GY1000" s="206"/>
      <c r="GZ1000" s="206"/>
      <c r="HA1000" s="206"/>
      <c r="HB1000" s="206"/>
      <c r="HC1000" s="206"/>
      <c r="HD1000" s="206"/>
      <c r="HE1000" s="206"/>
      <c r="HF1000" s="206"/>
      <c r="HG1000" s="206"/>
      <c r="HH1000" s="206"/>
      <c r="HI1000" s="206"/>
      <c r="HJ1000" s="206"/>
      <c r="HK1000" s="206"/>
      <c r="HL1000" s="206"/>
      <c r="HM1000" s="206"/>
      <c r="HN1000" s="206"/>
      <c r="HO1000" s="206"/>
      <c r="HP1000" s="206"/>
      <c r="HQ1000" s="206"/>
      <c r="HR1000" s="206"/>
      <c r="HS1000" s="206"/>
      <c r="HT1000" s="206"/>
      <c r="HU1000" s="206"/>
      <c r="HV1000" s="206"/>
      <c r="HW1000" s="206"/>
      <c r="HX1000" s="206"/>
      <c r="HY1000" s="206"/>
      <c r="HZ1000" s="206"/>
      <c r="IA1000" s="206"/>
      <c r="IB1000" s="206"/>
    </row>
    <row r="1001" spans="1:236" ht="12.75" customHeight="1" x14ac:dyDescent="0.2">
      <c r="A1001" s="206"/>
      <c r="B1001" s="206"/>
      <c r="C1001" s="206"/>
      <c r="D1001" s="206"/>
      <c r="E1001" s="204"/>
      <c r="F1001" s="198"/>
      <c r="G1001" s="198"/>
      <c r="H1001" s="198"/>
      <c r="I1001" s="209"/>
      <c r="J1001" s="209"/>
      <c r="K1001" s="187"/>
      <c r="L1001" s="220"/>
      <c r="M1001" s="220"/>
      <c r="N1001" s="220"/>
      <c r="O1001" s="220"/>
      <c r="P1001" s="220"/>
      <c r="Q1001" s="220"/>
      <c r="R1001" s="220"/>
      <c r="S1001" s="220"/>
      <c r="T1001" s="220"/>
      <c r="U1001" s="220"/>
      <c r="V1001" s="220"/>
      <c r="W1001" s="220"/>
      <c r="X1001" s="206"/>
      <c r="Y1001" s="206"/>
      <c r="Z1001" s="206"/>
      <c r="AA1001" s="206"/>
      <c r="AB1001" s="206"/>
      <c r="AC1001" s="206"/>
      <c r="AD1001" s="206"/>
      <c r="AE1001" s="206"/>
      <c r="AF1001" s="206"/>
      <c r="AG1001" s="206"/>
      <c r="AH1001" s="206"/>
      <c r="AI1001" s="206"/>
      <c r="AJ1001" s="206"/>
      <c r="AK1001" s="206"/>
      <c r="AL1001" s="206"/>
      <c r="AM1001" s="206"/>
      <c r="AN1001" s="206"/>
      <c r="AO1001" s="206"/>
      <c r="AP1001" s="206"/>
      <c r="AQ1001" s="206"/>
      <c r="AR1001" s="206"/>
      <c r="AS1001" s="206"/>
      <c r="AT1001" s="206"/>
      <c r="AU1001" s="206"/>
      <c r="AV1001" s="206"/>
      <c r="AW1001" s="206"/>
      <c r="AX1001" s="206"/>
      <c r="AY1001" s="206"/>
      <c r="AZ1001" s="206"/>
      <c r="BA1001" s="206"/>
      <c r="BB1001" s="206"/>
      <c r="BC1001" s="206"/>
      <c r="BD1001" s="206"/>
      <c r="BE1001" s="206"/>
      <c r="BF1001" s="206"/>
      <c r="BG1001" s="206"/>
      <c r="BH1001" s="206"/>
      <c r="BI1001" s="206"/>
      <c r="BJ1001" s="206"/>
      <c r="BK1001" s="206"/>
      <c r="BL1001" s="206"/>
      <c r="BM1001" s="206"/>
      <c r="BN1001" s="206"/>
      <c r="BO1001" s="206"/>
      <c r="BP1001" s="206"/>
      <c r="BQ1001" s="206"/>
      <c r="BR1001" s="206"/>
      <c r="BS1001" s="206"/>
      <c r="BT1001" s="206"/>
      <c r="BU1001" s="206"/>
      <c r="BV1001" s="206"/>
      <c r="BW1001" s="206"/>
      <c r="BX1001" s="206"/>
      <c r="BY1001" s="206"/>
      <c r="BZ1001" s="206"/>
      <c r="CA1001" s="206"/>
      <c r="CB1001" s="206"/>
      <c r="CC1001" s="206"/>
      <c r="CD1001" s="206"/>
      <c r="CE1001" s="206"/>
      <c r="CF1001" s="206"/>
      <c r="CG1001" s="206"/>
      <c r="CH1001" s="206"/>
      <c r="CI1001" s="206"/>
      <c r="CJ1001" s="206"/>
      <c r="CK1001" s="206"/>
      <c r="CL1001" s="206"/>
      <c r="CM1001" s="206"/>
      <c r="CN1001" s="206"/>
      <c r="CO1001" s="206"/>
      <c r="CP1001" s="206"/>
      <c r="CQ1001" s="206"/>
      <c r="CR1001" s="206"/>
      <c r="CS1001" s="206"/>
      <c r="CT1001" s="206"/>
      <c r="CU1001" s="206"/>
      <c r="CV1001" s="206"/>
      <c r="CW1001" s="206"/>
      <c r="CX1001" s="206"/>
      <c r="CY1001" s="206"/>
      <c r="CZ1001" s="206"/>
      <c r="DA1001" s="206"/>
      <c r="DB1001" s="206"/>
      <c r="DC1001" s="206"/>
      <c r="DD1001" s="206"/>
      <c r="DE1001" s="206"/>
      <c r="DF1001" s="206"/>
      <c r="DG1001" s="206"/>
      <c r="DH1001" s="206"/>
      <c r="DI1001" s="206"/>
      <c r="DJ1001" s="206"/>
      <c r="DK1001" s="206"/>
      <c r="DL1001" s="206"/>
      <c r="DM1001" s="206"/>
      <c r="DN1001" s="206"/>
      <c r="DO1001" s="206"/>
      <c r="DP1001" s="206"/>
      <c r="DQ1001" s="206"/>
      <c r="DR1001" s="206"/>
      <c r="DS1001" s="206"/>
      <c r="DT1001" s="206"/>
      <c r="DU1001" s="206"/>
      <c r="DV1001" s="206"/>
      <c r="DW1001" s="206"/>
      <c r="DX1001" s="206"/>
      <c r="DY1001" s="206"/>
      <c r="DZ1001" s="206"/>
      <c r="EA1001" s="206"/>
      <c r="EB1001" s="206"/>
      <c r="EC1001" s="206"/>
      <c r="ED1001" s="206"/>
      <c r="EE1001" s="206"/>
      <c r="EF1001" s="206"/>
      <c r="EG1001" s="206"/>
      <c r="EH1001" s="206"/>
      <c r="EI1001" s="206"/>
      <c r="EJ1001" s="206"/>
      <c r="EK1001" s="206"/>
      <c r="EL1001" s="206"/>
      <c r="EM1001" s="206"/>
      <c r="EN1001" s="206"/>
      <c r="EO1001" s="206"/>
      <c r="EP1001" s="206"/>
      <c r="EQ1001" s="206"/>
      <c r="ER1001" s="206"/>
      <c r="ES1001" s="206"/>
      <c r="ET1001" s="206"/>
      <c r="EU1001" s="206"/>
      <c r="EV1001" s="206"/>
      <c r="EW1001" s="206"/>
      <c r="EX1001" s="206"/>
      <c r="EY1001" s="206"/>
      <c r="EZ1001" s="206"/>
      <c r="FA1001" s="206"/>
      <c r="FB1001" s="206"/>
      <c r="FC1001" s="206"/>
      <c r="FD1001" s="206"/>
      <c r="FE1001" s="206"/>
      <c r="FF1001" s="206"/>
      <c r="FG1001" s="206"/>
      <c r="FH1001" s="206"/>
      <c r="FI1001" s="206"/>
      <c r="FJ1001" s="206"/>
      <c r="FK1001" s="206"/>
      <c r="FL1001" s="206"/>
      <c r="FM1001" s="206"/>
      <c r="FN1001" s="206"/>
      <c r="FO1001" s="206"/>
      <c r="FP1001" s="206"/>
      <c r="FQ1001" s="206"/>
      <c r="FR1001" s="206"/>
      <c r="FS1001" s="206"/>
      <c r="FT1001" s="206"/>
      <c r="FU1001" s="206"/>
      <c r="FV1001" s="206"/>
      <c r="FW1001" s="206"/>
      <c r="FX1001" s="206"/>
      <c r="FY1001" s="206"/>
      <c r="FZ1001" s="206"/>
      <c r="GA1001" s="206"/>
      <c r="GB1001" s="206"/>
      <c r="GC1001" s="206"/>
      <c r="GD1001" s="206"/>
      <c r="GE1001" s="206"/>
      <c r="GF1001" s="206"/>
      <c r="GG1001" s="206"/>
      <c r="GH1001" s="206"/>
      <c r="GI1001" s="206"/>
      <c r="GJ1001" s="206"/>
      <c r="GK1001" s="206"/>
      <c r="GL1001" s="206"/>
      <c r="GM1001" s="206"/>
      <c r="GN1001" s="206"/>
      <c r="GO1001" s="206"/>
      <c r="GP1001" s="206"/>
      <c r="GQ1001" s="206"/>
      <c r="GR1001" s="206"/>
      <c r="GS1001" s="206"/>
      <c r="GT1001" s="206"/>
      <c r="GU1001" s="206"/>
      <c r="GV1001" s="206"/>
      <c r="GW1001" s="206"/>
      <c r="GX1001" s="206"/>
      <c r="GY1001" s="206"/>
      <c r="GZ1001" s="206"/>
      <c r="HA1001" s="206"/>
      <c r="HB1001" s="206"/>
      <c r="HC1001" s="206"/>
      <c r="HD1001" s="206"/>
      <c r="HE1001" s="206"/>
      <c r="HF1001" s="206"/>
      <c r="HG1001" s="206"/>
      <c r="HH1001" s="206"/>
      <c r="HI1001" s="206"/>
      <c r="HJ1001" s="206"/>
      <c r="HK1001" s="206"/>
      <c r="HL1001" s="206"/>
      <c r="HM1001" s="206"/>
      <c r="HN1001" s="206"/>
      <c r="HO1001" s="206"/>
      <c r="HP1001" s="206"/>
      <c r="HQ1001" s="206"/>
      <c r="HR1001" s="206"/>
      <c r="HS1001" s="206"/>
      <c r="HT1001" s="206"/>
      <c r="HU1001" s="206"/>
      <c r="HV1001" s="206"/>
      <c r="HW1001" s="206"/>
      <c r="HX1001" s="206"/>
      <c r="HY1001" s="206"/>
      <c r="HZ1001" s="206"/>
      <c r="IA1001" s="206"/>
      <c r="IB1001" s="206"/>
    </row>
    <row r="1002" spans="1:236" ht="12.75" customHeight="1" x14ac:dyDescent="0.2">
      <c r="A1002" s="206"/>
      <c r="B1002" s="206"/>
      <c r="C1002" s="206"/>
      <c r="D1002" s="206"/>
      <c r="E1002" s="204"/>
      <c r="F1002" s="198"/>
      <c r="G1002" s="198"/>
      <c r="H1002" s="198"/>
      <c r="I1002" s="209"/>
      <c r="J1002" s="209"/>
      <c r="K1002" s="187"/>
      <c r="L1002" s="220"/>
      <c r="M1002" s="220"/>
      <c r="N1002" s="220"/>
      <c r="O1002" s="220"/>
      <c r="P1002" s="220"/>
      <c r="Q1002" s="220"/>
      <c r="R1002" s="220"/>
      <c r="S1002" s="220"/>
      <c r="T1002" s="220"/>
      <c r="U1002" s="220"/>
      <c r="V1002" s="220"/>
      <c r="W1002" s="220"/>
      <c r="X1002" s="212"/>
      <c r="Y1002" s="206"/>
      <c r="Z1002" s="206"/>
      <c r="AA1002" s="206"/>
      <c r="AB1002" s="206"/>
      <c r="AC1002" s="206"/>
      <c r="AD1002" s="206"/>
      <c r="AE1002" s="206"/>
      <c r="AF1002" s="206"/>
      <c r="AG1002" s="206"/>
      <c r="AH1002" s="206"/>
      <c r="AI1002" s="206"/>
      <c r="AJ1002" s="206"/>
      <c r="AK1002" s="206"/>
      <c r="AL1002" s="206"/>
      <c r="AM1002" s="206"/>
      <c r="AN1002" s="206"/>
      <c r="AO1002" s="206"/>
      <c r="AP1002" s="206"/>
      <c r="AQ1002" s="206"/>
      <c r="AR1002" s="206"/>
      <c r="AS1002" s="206"/>
      <c r="AT1002" s="206"/>
      <c r="AU1002" s="206"/>
      <c r="AV1002" s="206"/>
      <c r="AW1002" s="206"/>
      <c r="AX1002" s="206"/>
      <c r="AY1002" s="206"/>
      <c r="AZ1002" s="206"/>
      <c r="BA1002" s="206"/>
      <c r="BB1002" s="206"/>
      <c r="BC1002" s="206"/>
      <c r="BD1002" s="206"/>
      <c r="BE1002" s="206"/>
      <c r="BF1002" s="206"/>
      <c r="BG1002" s="206"/>
      <c r="BH1002" s="206"/>
      <c r="BI1002" s="206"/>
      <c r="BJ1002" s="206"/>
      <c r="BK1002" s="206"/>
      <c r="BL1002" s="206"/>
      <c r="BM1002" s="206"/>
      <c r="BN1002" s="206"/>
      <c r="BO1002" s="206"/>
      <c r="BP1002" s="206"/>
      <c r="BQ1002" s="206"/>
      <c r="BR1002" s="206"/>
      <c r="BS1002" s="206"/>
      <c r="BT1002" s="206"/>
      <c r="BU1002" s="206"/>
      <c r="BV1002" s="206"/>
      <c r="BW1002" s="206"/>
      <c r="BX1002" s="206"/>
      <c r="BY1002" s="206"/>
      <c r="BZ1002" s="206"/>
      <c r="CA1002" s="206"/>
      <c r="CB1002" s="206"/>
      <c r="CC1002" s="206"/>
      <c r="CD1002" s="206"/>
      <c r="CE1002" s="206"/>
      <c r="CF1002" s="206"/>
      <c r="CG1002" s="206"/>
      <c r="CH1002" s="206"/>
      <c r="CI1002" s="206"/>
      <c r="CJ1002" s="206"/>
      <c r="CK1002" s="206"/>
      <c r="CL1002" s="206"/>
      <c r="CM1002" s="206"/>
      <c r="CN1002" s="206"/>
      <c r="CO1002" s="206"/>
      <c r="CP1002" s="206"/>
      <c r="CQ1002" s="206"/>
      <c r="CR1002" s="206"/>
      <c r="CS1002" s="206"/>
      <c r="CT1002" s="206"/>
      <c r="CU1002" s="206"/>
      <c r="CV1002" s="206"/>
      <c r="CW1002" s="206"/>
      <c r="CX1002" s="206"/>
      <c r="CY1002" s="206"/>
      <c r="CZ1002" s="206"/>
      <c r="DA1002" s="206"/>
      <c r="DB1002" s="206"/>
      <c r="DC1002" s="206"/>
      <c r="DD1002" s="206"/>
      <c r="DE1002" s="206"/>
      <c r="DF1002" s="206"/>
      <c r="DG1002" s="206"/>
      <c r="DH1002" s="206"/>
      <c r="DI1002" s="206"/>
      <c r="DJ1002" s="206"/>
      <c r="DK1002" s="206"/>
      <c r="DL1002" s="206"/>
      <c r="DM1002" s="206"/>
      <c r="DN1002" s="206"/>
      <c r="DO1002" s="206"/>
      <c r="DP1002" s="206"/>
      <c r="DQ1002" s="206"/>
      <c r="DR1002" s="206"/>
      <c r="DS1002" s="206"/>
      <c r="DT1002" s="206"/>
      <c r="DU1002" s="206"/>
      <c r="DV1002" s="206"/>
      <c r="DW1002" s="206"/>
      <c r="DX1002" s="206"/>
      <c r="DY1002" s="206"/>
      <c r="DZ1002" s="206"/>
      <c r="EA1002" s="206"/>
      <c r="EB1002" s="206"/>
      <c r="EC1002" s="206"/>
      <c r="ED1002" s="206"/>
      <c r="EE1002" s="206"/>
      <c r="EF1002" s="206"/>
      <c r="EG1002" s="206"/>
      <c r="EH1002" s="206"/>
      <c r="EI1002" s="206"/>
      <c r="EJ1002" s="206"/>
      <c r="EK1002" s="206"/>
      <c r="EL1002" s="206"/>
      <c r="EM1002" s="206"/>
      <c r="EN1002" s="206"/>
      <c r="EO1002" s="206"/>
      <c r="EP1002" s="206"/>
      <c r="EQ1002" s="206"/>
      <c r="ER1002" s="206"/>
      <c r="ES1002" s="206"/>
      <c r="ET1002" s="206"/>
      <c r="EU1002" s="206"/>
      <c r="EV1002" s="206"/>
      <c r="EW1002" s="206"/>
      <c r="EX1002" s="206"/>
      <c r="EY1002" s="206"/>
      <c r="EZ1002" s="206"/>
      <c r="FA1002" s="206"/>
      <c r="FB1002" s="206"/>
      <c r="FC1002" s="206"/>
      <c r="FD1002" s="206"/>
      <c r="FE1002" s="206"/>
      <c r="FF1002" s="206"/>
      <c r="FG1002" s="206"/>
      <c r="FH1002" s="206"/>
      <c r="FI1002" s="206"/>
      <c r="FJ1002" s="206"/>
      <c r="FK1002" s="206"/>
      <c r="FL1002" s="206"/>
      <c r="FM1002" s="206"/>
      <c r="FN1002" s="206"/>
      <c r="FO1002" s="206"/>
      <c r="FP1002" s="206"/>
      <c r="FQ1002" s="206"/>
      <c r="FR1002" s="206"/>
      <c r="FS1002" s="206"/>
      <c r="FT1002" s="206"/>
      <c r="FU1002" s="206"/>
      <c r="FV1002" s="206"/>
      <c r="FW1002" s="206"/>
      <c r="FX1002" s="206"/>
      <c r="FY1002" s="206"/>
      <c r="FZ1002" s="206"/>
      <c r="GA1002" s="206"/>
      <c r="GB1002" s="206"/>
      <c r="GC1002" s="206"/>
      <c r="GD1002" s="206"/>
      <c r="GE1002" s="206"/>
      <c r="GF1002" s="206"/>
      <c r="GG1002" s="206"/>
      <c r="GH1002" s="206"/>
      <c r="GI1002" s="206"/>
      <c r="GJ1002" s="206"/>
      <c r="GK1002" s="206"/>
      <c r="GL1002" s="206"/>
      <c r="GM1002" s="206"/>
      <c r="GN1002" s="206"/>
      <c r="GO1002" s="206"/>
      <c r="GP1002" s="206"/>
      <c r="GQ1002" s="206"/>
      <c r="GR1002" s="206"/>
      <c r="GS1002" s="206"/>
      <c r="GT1002" s="206"/>
      <c r="GU1002" s="206"/>
      <c r="GV1002" s="206"/>
      <c r="GW1002" s="206"/>
      <c r="GX1002" s="206"/>
      <c r="GY1002" s="206"/>
      <c r="GZ1002" s="206"/>
      <c r="HA1002" s="206"/>
      <c r="HB1002" s="206"/>
      <c r="HC1002" s="206"/>
      <c r="HD1002" s="206"/>
      <c r="HE1002" s="206"/>
      <c r="HF1002" s="206"/>
      <c r="HG1002" s="206"/>
      <c r="HH1002" s="206"/>
      <c r="HI1002" s="206"/>
      <c r="HJ1002" s="206"/>
      <c r="HK1002" s="206"/>
      <c r="HL1002" s="206"/>
      <c r="HM1002" s="206"/>
      <c r="HN1002" s="206"/>
      <c r="HO1002" s="206"/>
      <c r="HP1002" s="206"/>
      <c r="HQ1002" s="206"/>
      <c r="HR1002" s="206"/>
      <c r="HS1002" s="206"/>
      <c r="HT1002" s="206"/>
      <c r="HU1002" s="206"/>
      <c r="HV1002" s="206"/>
      <c r="HW1002" s="206"/>
      <c r="HX1002" s="206"/>
      <c r="HY1002" s="206"/>
      <c r="HZ1002" s="206"/>
      <c r="IA1002" s="206"/>
      <c r="IB1002" s="206"/>
    </row>
    <row r="1003" spans="1:236" ht="12.75" customHeight="1" x14ac:dyDescent="0.2">
      <c r="A1003" s="206"/>
      <c r="B1003" s="206"/>
      <c r="C1003" s="206"/>
      <c r="D1003" s="206"/>
      <c r="E1003" s="206"/>
      <c r="F1003" s="198"/>
      <c r="G1003" s="198"/>
      <c r="H1003" s="198"/>
      <c r="I1003" s="209"/>
      <c r="J1003" s="209"/>
      <c r="K1003" s="187"/>
      <c r="L1003" s="220"/>
      <c r="M1003" s="220"/>
      <c r="N1003" s="220"/>
      <c r="O1003" s="220"/>
      <c r="P1003" s="220"/>
      <c r="Q1003" s="220"/>
      <c r="R1003" s="220"/>
      <c r="S1003" s="220"/>
      <c r="T1003" s="220"/>
      <c r="U1003" s="220"/>
      <c r="V1003" s="220"/>
      <c r="W1003" s="220"/>
      <c r="X1003" s="212"/>
      <c r="Y1003" s="206"/>
      <c r="Z1003" s="206"/>
      <c r="AA1003" s="206"/>
      <c r="AB1003" s="206"/>
      <c r="AC1003" s="206"/>
      <c r="AD1003" s="206"/>
      <c r="AE1003" s="206"/>
      <c r="AF1003" s="206"/>
      <c r="AG1003" s="206"/>
      <c r="AH1003" s="206"/>
      <c r="AI1003" s="206"/>
      <c r="AJ1003" s="206"/>
      <c r="AK1003" s="206"/>
      <c r="AL1003" s="206"/>
      <c r="AM1003" s="206"/>
      <c r="AN1003" s="206"/>
      <c r="AO1003" s="206"/>
      <c r="AP1003" s="206"/>
      <c r="AQ1003" s="206"/>
      <c r="AR1003" s="206"/>
      <c r="AS1003" s="206"/>
      <c r="AT1003" s="206"/>
      <c r="AU1003" s="206"/>
      <c r="AV1003" s="206"/>
      <c r="AW1003" s="206"/>
      <c r="AX1003" s="206"/>
      <c r="AY1003" s="206"/>
      <c r="AZ1003" s="206"/>
      <c r="BA1003" s="206"/>
      <c r="BB1003" s="206"/>
      <c r="BC1003" s="206"/>
      <c r="BD1003" s="206"/>
      <c r="BE1003" s="206"/>
      <c r="BF1003" s="206"/>
      <c r="BG1003" s="206"/>
      <c r="BH1003" s="206"/>
      <c r="BI1003" s="206"/>
      <c r="BJ1003" s="206"/>
      <c r="BK1003" s="206"/>
      <c r="BL1003" s="206"/>
      <c r="BM1003" s="206"/>
      <c r="BN1003" s="206"/>
      <c r="BO1003" s="206"/>
      <c r="BP1003" s="206"/>
      <c r="BQ1003" s="206"/>
      <c r="BR1003" s="206"/>
      <c r="BS1003" s="206"/>
      <c r="BT1003" s="206"/>
      <c r="BU1003" s="206"/>
      <c r="BV1003" s="206"/>
      <c r="BW1003" s="206"/>
      <c r="BX1003" s="206"/>
      <c r="BY1003" s="206"/>
      <c r="BZ1003" s="206"/>
      <c r="CA1003" s="206"/>
      <c r="CB1003" s="206"/>
      <c r="CC1003" s="206"/>
      <c r="CD1003" s="206"/>
      <c r="CE1003" s="206"/>
      <c r="CF1003" s="206"/>
      <c r="CG1003" s="206"/>
      <c r="CH1003" s="206"/>
      <c r="CI1003" s="206"/>
      <c r="CJ1003" s="206"/>
      <c r="CK1003" s="206"/>
      <c r="CL1003" s="206"/>
      <c r="CM1003" s="206"/>
      <c r="CN1003" s="206"/>
      <c r="CO1003" s="206"/>
      <c r="CP1003" s="206"/>
      <c r="CQ1003" s="206"/>
      <c r="CR1003" s="206"/>
      <c r="CS1003" s="206"/>
      <c r="CT1003" s="206"/>
      <c r="CU1003" s="206"/>
      <c r="CV1003" s="206"/>
      <c r="CW1003" s="206"/>
      <c r="CX1003" s="206"/>
      <c r="CY1003" s="206"/>
      <c r="CZ1003" s="206"/>
      <c r="DA1003" s="206"/>
      <c r="DB1003" s="206"/>
      <c r="DC1003" s="206"/>
      <c r="DD1003" s="206"/>
      <c r="DE1003" s="206"/>
      <c r="DF1003" s="206"/>
      <c r="DG1003" s="206"/>
      <c r="DH1003" s="206"/>
      <c r="DI1003" s="206"/>
      <c r="DJ1003" s="206"/>
      <c r="DK1003" s="206"/>
      <c r="DL1003" s="206"/>
      <c r="DM1003" s="206"/>
      <c r="DN1003" s="206"/>
      <c r="DO1003" s="206"/>
      <c r="DP1003" s="206"/>
      <c r="DQ1003" s="206"/>
      <c r="DR1003" s="206"/>
      <c r="DS1003" s="206"/>
      <c r="DT1003" s="206"/>
      <c r="DU1003" s="206"/>
      <c r="DV1003" s="206"/>
      <c r="DW1003" s="206"/>
      <c r="DX1003" s="206"/>
      <c r="DY1003" s="206"/>
      <c r="DZ1003" s="206"/>
      <c r="EA1003" s="206"/>
      <c r="EB1003" s="206"/>
      <c r="EC1003" s="206"/>
      <c r="ED1003" s="206"/>
      <c r="EE1003" s="206"/>
      <c r="EF1003" s="206"/>
      <c r="EG1003" s="206"/>
      <c r="EH1003" s="206"/>
      <c r="EI1003" s="206"/>
      <c r="EJ1003" s="206"/>
      <c r="EK1003" s="206"/>
      <c r="EL1003" s="206"/>
      <c r="EM1003" s="206"/>
      <c r="EN1003" s="206"/>
      <c r="EO1003" s="206"/>
      <c r="EP1003" s="206"/>
      <c r="EQ1003" s="206"/>
      <c r="ER1003" s="206"/>
      <c r="ES1003" s="206"/>
      <c r="ET1003" s="206"/>
      <c r="EU1003" s="206"/>
      <c r="EV1003" s="206"/>
      <c r="EW1003" s="206"/>
      <c r="EX1003" s="206"/>
      <c r="EY1003" s="206"/>
      <c r="EZ1003" s="206"/>
      <c r="FA1003" s="206"/>
      <c r="FB1003" s="206"/>
      <c r="FC1003" s="206"/>
      <c r="FD1003" s="206"/>
      <c r="FE1003" s="206"/>
      <c r="FF1003" s="206"/>
      <c r="FG1003" s="206"/>
      <c r="FH1003" s="206"/>
      <c r="FI1003" s="206"/>
      <c r="FJ1003" s="206"/>
      <c r="FK1003" s="206"/>
      <c r="FL1003" s="206"/>
      <c r="FM1003" s="206"/>
      <c r="FN1003" s="206"/>
      <c r="FO1003" s="206"/>
      <c r="FP1003" s="206"/>
      <c r="FQ1003" s="206"/>
      <c r="FR1003" s="206"/>
      <c r="FS1003" s="206"/>
      <c r="FT1003" s="206"/>
      <c r="FU1003" s="206"/>
      <c r="FV1003" s="206"/>
      <c r="FW1003" s="206"/>
      <c r="FX1003" s="206"/>
      <c r="FY1003" s="206"/>
      <c r="FZ1003" s="206"/>
      <c r="GA1003" s="206"/>
      <c r="GB1003" s="206"/>
      <c r="GC1003" s="206"/>
      <c r="GD1003" s="206"/>
      <c r="GE1003" s="206"/>
      <c r="GF1003" s="206"/>
      <c r="GG1003" s="206"/>
      <c r="GH1003" s="206"/>
      <c r="GI1003" s="206"/>
      <c r="GJ1003" s="206"/>
      <c r="GK1003" s="206"/>
      <c r="GL1003" s="206"/>
      <c r="GM1003" s="206"/>
      <c r="GN1003" s="206"/>
      <c r="GO1003" s="206"/>
      <c r="GP1003" s="206"/>
      <c r="GQ1003" s="206"/>
      <c r="GR1003" s="206"/>
      <c r="GS1003" s="206"/>
      <c r="GT1003" s="206"/>
      <c r="GU1003" s="206"/>
      <c r="GV1003" s="206"/>
      <c r="GW1003" s="206"/>
      <c r="GX1003" s="206"/>
      <c r="GY1003" s="206"/>
      <c r="GZ1003" s="206"/>
      <c r="HA1003" s="206"/>
      <c r="HB1003" s="206"/>
      <c r="HC1003" s="206"/>
      <c r="HD1003" s="206"/>
      <c r="HE1003" s="206"/>
      <c r="HF1003" s="206"/>
      <c r="HG1003" s="206"/>
      <c r="HH1003" s="206"/>
      <c r="HI1003" s="206"/>
      <c r="HJ1003" s="206"/>
      <c r="HK1003" s="206"/>
      <c r="HL1003" s="206"/>
      <c r="HM1003" s="206"/>
      <c r="HN1003" s="206"/>
      <c r="HO1003" s="206"/>
      <c r="HP1003" s="206"/>
      <c r="HQ1003" s="206"/>
      <c r="HR1003" s="206"/>
      <c r="HS1003" s="206"/>
      <c r="HT1003" s="206"/>
      <c r="HU1003" s="206"/>
      <c r="HV1003" s="206"/>
      <c r="HW1003" s="206"/>
      <c r="HX1003" s="206"/>
      <c r="HY1003" s="206"/>
      <c r="HZ1003" s="206"/>
      <c r="IA1003" s="206"/>
      <c r="IB1003" s="206"/>
    </row>
    <row r="1004" spans="1:236" ht="12.75" customHeight="1" x14ac:dyDescent="0.2">
      <c r="A1004" s="206"/>
      <c r="B1004" s="206"/>
      <c r="C1004" s="206"/>
      <c r="D1004" s="206"/>
      <c r="E1004" s="206"/>
      <c r="F1004" s="198"/>
      <c r="G1004" s="198"/>
      <c r="H1004" s="198"/>
      <c r="I1004" s="209"/>
      <c r="J1004" s="209"/>
      <c r="K1004" s="187"/>
      <c r="L1004" s="220"/>
      <c r="M1004" s="220"/>
      <c r="N1004" s="220"/>
      <c r="O1004" s="220"/>
      <c r="P1004" s="220"/>
      <c r="Q1004" s="220"/>
      <c r="R1004" s="220"/>
      <c r="S1004" s="220"/>
      <c r="T1004" s="220"/>
      <c r="U1004" s="220"/>
      <c r="V1004" s="220"/>
      <c r="W1004" s="220"/>
      <c r="X1004" s="212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06"/>
      <c r="AM1004" s="206"/>
      <c r="AN1004" s="206"/>
      <c r="AO1004" s="206"/>
      <c r="AP1004" s="206"/>
      <c r="AQ1004" s="206"/>
      <c r="AR1004" s="206"/>
      <c r="AS1004" s="206"/>
      <c r="AT1004" s="206"/>
      <c r="AU1004" s="206"/>
      <c r="AV1004" s="206"/>
      <c r="AW1004" s="206"/>
      <c r="AX1004" s="206"/>
      <c r="AY1004" s="206"/>
      <c r="AZ1004" s="206"/>
      <c r="BA1004" s="206"/>
      <c r="BB1004" s="206"/>
      <c r="BC1004" s="206"/>
      <c r="BD1004" s="206"/>
      <c r="BE1004" s="206"/>
      <c r="BF1004" s="206"/>
      <c r="BG1004" s="206"/>
      <c r="BH1004" s="206"/>
      <c r="BI1004" s="206"/>
      <c r="BJ1004" s="206"/>
      <c r="BK1004" s="206"/>
      <c r="BL1004" s="206"/>
      <c r="BM1004" s="206"/>
      <c r="BN1004" s="206"/>
      <c r="BO1004" s="206"/>
      <c r="BP1004" s="206"/>
      <c r="BQ1004" s="206"/>
      <c r="BR1004" s="206"/>
      <c r="BS1004" s="206"/>
      <c r="BT1004" s="206"/>
      <c r="BU1004" s="206"/>
      <c r="BV1004" s="206"/>
      <c r="BW1004" s="206"/>
      <c r="BX1004" s="206"/>
      <c r="BY1004" s="206"/>
      <c r="BZ1004" s="206"/>
      <c r="CA1004" s="206"/>
      <c r="CB1004" s="206"/>
      <c r="CC1004" s="206"/>
      <c r="CD1004" s="206"/>
      <c r="CE1004" s="206"/>
      <c r="CF1004" s="206"/>
      <c r="CG1004" s="206"/>
      <c r="CH1004" s="206"/>
      <c r="CI1004" s="206"/>
      <c r="CJ1004" s="206"/>
      <c r="CK1004" s="206"/>
      <c r="CL1004" s="206"/>
      <c r="CM1004" s="206"/>
      <c r="CN1004" s="206"/>
      <c r="CO1004" s="206"/>
      <c r="CP1004" s="206"/>
      <c r="CQ1004" s="206"/>
      <c r="CR1004" s="206"/>
      <c r="CS1004" s="206"/>
      <c r="CT1004" s="206"/>
      <c r="CU1004" s="206"/>
      <c r="CV1004" s="206"/>
      <c r="CW1004" s="206"/>
      <c r="CX1004" s="206"/>
      <c r="CY1004" s="206"/>
      <c r="CZ1004" s="206"/>
      <c r="DA1004" s="206"/>
      <c r="DB1004" s="206"/>
      <c r="DC1004" s="206"/>
      <c r="DD1004" s="206"/>
      <c r="DE1004" s="206"/>
      <c r="DF1004" s="206"/>
      <c r="DG1004" s="206"/>
      <c r="DH1004" s="206"/>
      <c r="DI1004" s="206"/>
      <c r="DJ1004" s="206"/>
      <c r="DK1004" s="206"/>
      <c r="DL1004" s="206"/>
      <c r="DM1004" s="206"/>
      <c r="DN1004" s="206"/>
      <c r="DO1004" s="206"/>
      <c r="DP1004" s="206"/>
      <c r="DQ1004" s="206"/>
      <c r="DR1004" s="206"/>
      <c r="DS1004" s="206"/>
      <c r="DT1004" s="206"/>
      <c r="DU1004" s="206"/>
      <c r="DV1004" s="206"/>
      <c r="DW1004" s="206"/>
      <c r="DX1004" s="206"/>
      <c r="DY1004" s="206"/>
      <c r="DZ1004" s="206"/>
      <c r="EA1004" s="206"/>
      <c r="EB1004" s="206"/>
      <c r="EC1004" s="206"/>
      <c r="ED1004" s="206"/>
      <c r="EE1004" s="206"/>
      <c r="EF1004" s="206"/>
      <c r="EG1004" s="206"/>
      <c r="EH1004" s="206"/>
      <c r="EI1004" s="206"/>
      <c r="EJ1004" s="206"/>
      <c r="EK1004" s="206"/>
      <c r="EL1004" s="206"/>
      <c r="EM1004" s="206"/>
      <c r="EN1004" s="206"/>
      <c r="EO1004" s="206"/>
      <c r="EP1004" s="206"/>
      <c r="EQ1004" s="206"/>
      <c r="ER1004" s="206"/>
      <c r="ES1004" s="206"/>
      <c r="ET1004" s="206"/>
      <c r="EU1004" s="206"/>
      <c r="EV1004" s="206"/>
      <c r="EW1004" s="206"/>
      <c r="EX1004" s="206"/>
      <c r="EY1004" s="206"/>
      <c r="EZ1004" s="206"/>
      <c r="FA1004" s="206"/>
      <c r="FB1004" s="206"/>
      <c r="FC1004" s="206"/>
      <c r="FD1004" s="206"/>
      <c r="FE1004" s="206"/>
      <c r="FF1004" s="206"/>
      <c r="FG1004" s="206"/>
      <c r="FH1004" s="206"/>
      <c r="FI1004" s="206"/>
      <c r="FJ1004" s="206"/>
      <c r="FK1004" s="206"/>
      <c r="FL1004" s="206"/>
      <c r="FM1004" s="206"/>
      <c r="FN1004" s="206"/>
      <c r="FO1004" s="206"/>
      <c r="FP1004" s="206"/>
      <c r="FQ1004" s="206"/>
      <c r="FR1004" s="206"/>
      <c r="FS1004" s="206"/>
      <c r="FT1004" s="206"/>
      <c r="FU1004" s="206"/>
      <c r="FV1004" s="206"/>
      <c r="FW1004" s="206"/>
      <c r="FX1004" s="206"/>
      <c r="FY1004" s="206"/>
      <c r="FZ1004" s="206"/>
      <c r="GA1004" s="206"/>
      <c r="GB1004" s="206"/>
      <c r="GC1004" s="206"/>
      <c r="GD1004" s="206"/>
      <c r="GE1004" s="206"/>
      <c r="GF1004" s="206"/>
      <c r="GG1004" s="206"/>
      <c r="GH1004" s="206"/>
      <c r="GI1004" s="206"/>
      <c r="GJ1004" s="206"/>
      <c r="GK1004" s="206"/>
      <c r="GL1004" s="206"/>
      <c r="GM1004" s="206"/>
      <c r="GN1004" s="206"/>
      <c r="GO1004" s="206"/>
      <c r="GP1004" s="206"/>
      <c r="GQ1004" s="206"/>
      <c r="GR1004" s="206"/>
      <c r="GS1004" s="206"/>
      <c r="GT1004" s="206"/>
      <c r="GU1004" s="206"/>
      <c r="GV1004" s="206"/>
      <c r="GW1004" s="206"/>
      <c r="GX1004" s="206"/>
      <c r="GY1004" s="206"/>
      <c r="GZ1004" s="206"/>
      <c r="HA1004" s="206"/>
      <c r="HB1004" s="206"/>
      <c r="HC1004" s="206"/>
      <c r="HD1004" s="206"/>
      <c r="HE1004" s="206"/>
      <c r="HF1004" s="206"/>
      <c r="HG1004" s="206"/>
      <c r="HH1004" s="206"/>
      <c r="HI1004" s="206"/>
      <c r="HJ1004" s="206"/>
      <c r="HK1004" s="206"/>
      <c r="HL1004" s="206"/>
      <c r="HM1004" s="206"/>
      <c r="HN1004" s="206"/>
      <c r="HO1004" s="206"/>
      <c r="HP1004" s="206"/>
      <c r="HQ1004" s="206"/>
      <c r="HR1004" s="206"/>
      <c r="HS1004" s="206"/>
      <c r="HT1004" s="206"/>
      <c r="HU1004" s="206"/>
      <c r="HV1004" s="206"/>
      <c r="HW1004" s="206"/>
      <c r="HX1004" s="206"/>
      <c r="HY1004" s="206"/>
      <c r="HZ1004" s="206"/>
      <c r="IA1004" s="206"/>
      <c r="IB1004" s="206"/>
    </row>
    <row r="1005" spans="1:236" ht="12.75" customHeight="1" x14ac:dyDescent="0.2">
      <c r="A1005" s="206"/>
      <c r="B1005" s="206"/>
      <c r="C1005" s="206"/>
      <c r="D1005" s="206"/>
      <c r="E1005" s="206"/>
      <c r="F1005" s="198"/>
      <c r="G1005" s="198"/>
      <c r="H1005" s="198"/>
      <c r="I1005" s="209"/>
      <c r="J1005" s="209"/>
      <c r="K1005" s="187"/>
      <c r="L1005" s="220"/>
      <c r="M1005" s="220"/>
      <c r="N1005" s="220"/>
      <c r="O1005" s="220"/>
      <c r="P1005" s="220"/>
      <c r="Q1005" s="220"/>
      <c r="R1005" s="220"/>
      <c r="S1005" s="220"/>
      <c r="T1005" s="220"/>
      <c r="U1005" s="220"/>
      <c r="V1005" s="220"/>
      <c r="W1005" s="220"/>
      <c r="X1005" s="212"/>
      <c r="Y1005" s="206"/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  <c r="AK1005" s="206"/>
      <c r="AL1005" s="206"/>
      <c r="AM1005" s="206"/>
      <c r="AN1005" s="206"/>
      <c r="AO1005" s="206"/>
      <c r="AP1005" s="206"/>
      <c r="AQ1005" s="206"/>
      <c r="AR1005" s="206"/>
      <c r="AS1005" s="206"/>
      <c r="AT1005" s="206"/>
      <c r="AU1005" s="206"/>
      <c r="AV1005" s="206"/>
      <c r="AW1005" s="206"/>
      <c r="AX1005" s="206"/>
      <c r="AY1005" s="206"/>
      <c r="AZ1005" s="206"/>
      <c r="BA1005" s="206"/>
      <c r="BB1005" s="206"/>
      <c r="BC1005" s="206"/>
      <c r="BD1005" s="206"/>
      <c r="BE1005" s="206"/>
      <c r="BF1005" s="206"/>
      <c r="BG1005" s="206"/>
      <c r="BH1005" s="206"/>
      <c r="BI1005" s="206"/>
      <c r="BJ1005" s="206"/>
      <c r="BK1005" s="206"/>
      <c r="BL1005" s="206"/>
      <c r="BM1005" s="206"/>
      <c r="BN1005" s="206"/>
      <c r="BO1005" s="206"/>
      <c r="BP1005" s="206"/>
      <c r="BQ1005" s="206"/>
      <c r="BR1005" s="206"/>
      <c r="BS1005" s="206"/>
      <c r="BT1005" s="206"/>
      <c r="BU1005" s="206"/>
      <c r="BV1005" s="206"/>
      <c r="BW1005" s="206"/>
      <c r="BX1005" s="206"/>
      <c r="BY1005" s="206"/>
      <c r="BZ1005" s="206"/>
      <c r="CA1005" s="206"/>
      <c r="CB1005" s="206"/>
      <c r="CC1005" s="206"/>
      <c r="CD1005" s="206"/>
      <c r="CE1005" s="206"/>
      <c r="CF1005" s="206"/>
      <c r="CG1005" s="206"/>
      <c r="CH1005" s="206"/>
      <c r="CI1005" s="206"/>
      <c r="CJ1005" s="206"/>
      <c r="CK1005" s="206"/>
      <c r="CL1005" s="206"/>
      <c r="CM1005" s="206"/>
      <c r="CN1005" s="206"/>
      <c r="CO1005" s="206"/>
      <c r="CP1005" s="206"/>
      <c r="CQ1005" s="206"/>
      <c r="CR1005" s="206"/>
      <c r="CS1005" s="206"/>
      <c r="CT1005" s="206"/>
      <c r="CU1005" s="206"/>
      <c r="CV1005" s="206"/>
      <c r="CW1005" s="206"/>
      <c r="CX1005" s="206"/>
      <c r="CY1005" s="206"/>
      <c r="CZ1005" s="206"/>
      <c r="DA1005" s="206"/>
      <c r="DB1005" s="206"/>
      <c r="DC1005" s="206"/>
      <c r="DD1005" s="206"/>
      <c r="DE1005" s="206"/>
      <c r="DF1005" s="206"/>
      <c r="DG1005" s="206"/>
      <c r="DH1005" s="206"/>
      <c r="DI1005" s="206"/>
      <c r="DJ1005" s="206"/>
      <c r="DK1005" s="206"/>
      <c r="DL1005" s="206"/>
      <c r="DM1005" s="206"/>
      <c r="DN1005" s="206"/>
      <c r="DO1005" s="206"/>
      <c r="DP1005" s="206"/>
      <c r="DQ1005" s="206"/>
      <c r="DR1005" s="206"/>
      <c r="DS1005" s="206"/>
      <c r="DT1005" s="206"/>
      <c r="DU1005" s="206"/>
      <c r="DV1005" s="206"/>
      <c r="DW1005" s="206"/>
      <c r="DX1005" s="206"/>
      <c r="DY1005" s="206"/>
      <c r="DZ1005" s="206"/>
      <c r="EA1005" s="206"/>
      <c r="EB1005" s="206"/>
      <c r="EC1005" s="206"/>
      <c r="ED1005" s="206"/>
      <c r="EE1005" s="206"/>
      <c r="EF1005" s="206"/>
      <c r="EG1005" s="206"/>
      <c r="EH1005" s="206"/>
      <c r="EI1005" s="206"/>
      <c r="EJ1005" s="206"/>
      <c r="EK1005" s="206"/>
      <c r="EL1005" s="206"/>
      <c r="EM1005" s="206"/>
      <c r="EN1005" s="206"/>
      <c r="EO1005" s="206"/>
      <c r="EP1005" s="206"/>
      <c r="EQ1005" s="206"/>
      <c r="ER1005" s="206"/>
      <c r="ES1005" s="206"/>
      <c r="ET1005" s="206"/>
      <c r="EU1005" s="206"/>
      <c r="EV1005" s="206"/>
      <c r="EW1005" s="206"/>
      <c r="EX1005" s="206"/>
      <c r="EY1005" s="206"/>
      <c r="EZ1005" s="206"/>
      <c r="FA1005" s="206"/>
      <c r="FB1005" s="206"/>
      <c r="FC1005" s="206"/>
      <c r="FD1005" s="206"/>
      <c r="FE1005" s="206"/>
      <c r="FF1005" s="206"/>
      <c r="FG1005" s="206"/>
      <c r="FH1005" s="206"/>
      <c r="FI1005" s="206"/>
      <c r="FJ1005" s="206"/>
      <c r="FK1005" s="206"/>
      <c r="FL1005" s="206"/>
      <c r="FM1005" s="206"/>
      <c r="FN1005" s="206"/>
      <c r="FO1005" s="206"/>
      <c r="FP1005" s="206"/>
      <c r="FQ1005" s="206"/>
      <c r="FR1005" s="206"/>
      <c r="FS1005" s="206"/>
      <c r="FT1005" s="206"/>
      <c r="FU1005" s="206"/>
      <c r="FV1005" s="206"/>
      <c r="FW1005" s="206"/>
      <c r="FX1005" s="206"/>
      <c r="FY1005" s="206"/>
      <c r="FZ1005" s="206"/>
      <c r="GA1005" s="206"/>
      <c r="GB1005" s="206"/>
      <c r="GC1005" s="206"/>
      <c r="GD1005" s="206"/>
      <c r="GE1005" s="206"/>
      <c r="GF1005" s="206"/>
      <c r="GG1005" s="206"/>
      <c r="GH1005" s="206"/>
      <c r="GI1005" s="206"/>
      <c r="GJ1005" s="206"/>
      <c r="GK1005" s="206"/>
      <c r="GL1005" s="206"/>
      <c r="GM1005" s="206"/>
      <c r="GN1005" s="206"/>
      <c r="GO1005" s="206"/>
      <c r="GP1005" s="206"/>
      <c r="GQ1005" s="206"/>
      <c r="GR1005" s="206"/>
      <c r="GS1005" s="206"/>
      <c r="GT1005" s="206"/>
      <c r="GU1005" s="206"/>
      <c r="GV1005" s="206"/>
      <c r="GW1005" s="206"/>
      <c r="GX1005" s="206"/>
      <c r="GY1005" s="206"/>
      <c r="GZ1005" s="206"/>
      <c r="HA1005" s="206"/>
      <c r="HB1005" s="206"/>
      <c r="HC1005" s="206"/>
      <c r="HD1005" s="206"/>
      <c r="HE1005" s="206"/>
      <c r="HF1005" s="206"/>
      <c r="HG1005" s="206"/>
      <c r="HH1005" s="206"/>
      <c r="HI1005" s="206"/>
      <c r="HJ1005" s="206"/>
      <c r="HK1005" s="206"/>
      <c r="HL1005" s="206"/>
      <c r="HM1005" s="206"/>
      <c r="HN1005" s="206"/>
      <c r="HO1005" s="206"/>
      <c r="HP1005" s="206"/>
      <c r="HQ1005" s="206"/>
      <c r="HR1005" s="206"/>
      <c r="HS1005" s="206"/>
      <c r="HT1005" s="206"/>
      <c r="HU1005" s="206"/>
      <c r="HV1005" s="206"/>
      <c r="HW1005" s="206"/>
      <c r="HX1005" s="206"/>
      <c r="HY1005" s="206"/>
      <c r="HZ1005" s="206"/>
      <c r="IA1005" s="206"/>
      <c r="IB1005" s="206"/>
    </row>
    <row r="1006" spans="1:236" ht="12.75" customHeight="1" x14ac:dyDescent="0.2">
      <c r="A1006" s="206"/>
      <c r="B1006" s="206"/>
      <c r="C1006" s="206"/>
      <c r="D1006" s="206"/>
      <c r="E1006" s="206"/>
      <c r="F1006" s="198"/>
      <c r="G1006" s="198"/>
      <c r="H1006" s="198"/>
      <c r="I1006" s="209"/>
      <c r="J1006" s="209"/>
      <c r="K1006" s="187"/>
      <c r="L1006" s="220"/>
      <c r="M1006" s="220"/>
      <c r="N1006" s="220"/>
      <c r="O1006" s="220"/>
      <c r="P1006" s="220"/>
      <c r="Q1006" s="220"/>
      <c r="R1006" s="220"/>
      <c r="S1006" s="220"/>
      <c r="T1006" s="220"/>
      <c r="U1006" s="220"/>
      <c r="V1006" s="220"/>
      <c r="W1006" s="220"/>
      <c r="X1006" s="212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06"/>
      <c r="AM1006" s="206"/>
      <c r="AN1006" s="206"/>
      <c r="AO1006" s="206"/>
      <c r="AP1006" s="206"/>
      <c r="AQ1006" s="206"/>
      <c r="AR1006" s="206"/>
      <c r="AS1006" s="206"/>
      <c r="AT1006" s="206"/>
      <c r="AU1006" s="206"/>
      <c r="AV1006" s="206"/>
      <c r="AW1006" s="206"/>
      <c r="AX1006" s="206"/>
      <c r="AY1006" s="206"/>
      <c r="AZ1006" s="206"/>
      <c r="BA1006" s="206"/>
      <c r="BB1006" s="206"/>
      <c r="BC1006" s="206"/>
      <c r="BD1006" s="206"/>
      <c r="BE1006" s="206"/>
      <c r="BF1006" s="206"/>
      <c r="BG1006" s="206"/>
      <c r="BH1006" s="206"/>
      <c r="BI1006" s="206"/>
      <c r="BJ1006" s="206"/>
      <c r="BK1006" s="206"/>
      <c r="BL1006" s="206"/>
      <c r="BM1006" s="206"/>
      <c r="BN1006" s="206"/>
      <c r="BO1006" s="206"/>
      <c r="BP1006" s="206"/>
      <c r="BQ1006" s="206"/>
      <c r="BR1006" s="206"/>
      <c r="BS1006" s="206"/>
      <c r="BT1006" s="206"/>
      <c r="BU1006" s="206"/>
      <c r="BV1006" s="206"/>
      <c r="BW1006" s="206"/>
      <c r="BX1006" s="206"/>
      <c r="BY1006" s="206"/>
      <c r="BZ1006" s="206"/>
      <c r="CA1006" s="206"/>
      <c r="CB1006" s="206"/>
      <c r="CC1006" s="206"/>
      <c r="CD1006" s="206"/>
      <c r="CE1006" s="206"/>
      <c r="CF1006" s="206"/>
      <c r="CG1006" s="206"/>
      <c r="CH1006" s="206"/>
      <c r="CI1006" s="206"/>
      <c r="CJ1006" s="206"/>
      <c r="CK1006" s="206"/>
      <c r="CL1006" s="206"/>
      <c r="CM1006" s="206"/>
      <c r="CN1006" s="206"/>
      <c r="CO1006" s="206"/>
      <c r="CP1006" s="206"/>
      <c r="CQ1006" s="206"/>
      <c r="CR1006" s="206"/>
      <c r="CS1006" s="206"/>
      <c r="CT1006" s="206"/>
      <c r="CU1006" s="206"/>
      <c r="CV1006" s="206"/>
      <c r="CW1006" s="206"/>
      <c r="CX1006" s="206"/>
      <c r="CY1006" s="206"/>
      <c r="CZ1006" s="206"/>
      <c r="DA1006" s="206"/>
      <c r="DB1006" s="206"/>
      <c r="DC1006" s="206"/>
      <c r="DD1006" s="206"/>
      <c r="DE1006" s="206"/>
      <c r="DF1006" s="206"/>
      <c r="DG1006" s="206"/>
      <c r="DH1006" s="206"/>
      <c r="DI1006" s="206"/>
      <c r="DJ1006" s="206"/>
      <c r="DK1006" s="206"/>
      <c r="DL1006" s="206"/>
      <c r="DM1006" s="206"/>
      <c r="DN1006" s="206"/>
      <c r="DO1006" s="206"/>
      <c r="DP1006" s="206"/>
      <c r="DQ1006" s="206"/>
      <c r="DR1006" s="206"/>
      <c r="DS1006" s="206"/>
      <c r="DT1006" s="206"/>
      <c r="DU1006" s="206"/>
      <c r="DV1006" s="206"/>
      <c r="DW1006" s="206"/>
      <c r="DX1006" s="206"/>
      <c r="DY1006" s="206"/>
      <c r="DZ1006" s="206"/>
      <c r="EA1006" s="206"/>
      <c r="EB1006" s="206"/>
      <c r="EC1006" s="206"/>
      <c r="ED1006" s="206"/>
      <c r="EE1006" s="206"/>
      <c r="EF1006" s="206"/>
      <c r="EG1006" s="206"/>
      <c r="EH1006" s="206"/>
      <c r="EI1006" s="206"/>
      <c r="EJ1006" s="206"/>
      <c r="EK1006" s="206"/>
      <c r="EL1006" s="206"/>
      <c r="EM1006" s="206"/>
      <c r="EN1006" s="206"/>
      <c r="EO1006" s="206"/>
      <c r="EP1006" s="206"/>
      <c r="EQ1006" s="206"/>
      <c r="ER1006" s="206"/>
      <c r="ES1006" s="206"/>
      <c r="ET1006" s="206"/>
      <c r="EU1006" s="206"/>
      <c r="EV1006" s="206"/>
      <c r="EW1006" s="206"/>
      <c r="EX1006" s="206"/>
      <c r="EY1006" s="206"/>
      <c r="EZ1006" s="206"/>
      <c r="FA1006" s="206"/>
      <c r="FB1006" s="206"/>
      <c r="FC1006" s="206"/>
      <c r="FD1006" s="206"/>
      <c r="FE1006" s="206"/>
      <c r="FF1006" s="206"/>
      <c r="FG1006" s="206"/>
      <c r="FH1006" s="206"/>
      <c r="FI1006" s="206"/>
      <c r="FJ1006" s="206"/>
      <c r="FK1006" s="206"/>
      <c r="FL1006" s="206"/>
      <c r="FM1006" s="206"/>
      <c r="FN1006" s="206"/>
      <c r="FO1006" s="206"/>
      <c r="FP1006" s="206"/>
      <c r="FQ1006" s="206"/>
      <c r="FR1006" s="206"/>
      <c r="FS1006" s="206"/>
      <c r="FT1006" s="206"/>
      <c r="FU1006" s="206"/>
      <c r="FV1006" s="206"/>
      <c r="FW1006" s="206"/>
      <c r="FX1006" s="206"/>
      <c r="FY1006" s="206"/>
      <c r="FZ1006" s="206"/>
      <c r="GA1006" s="206"/>
      <c r="GB1006" s="206"/>
      <c r="GC1006" s="206"/>
      <c r="GD1006" s="206"/>
      <c r="GE1006" s="206"/>
      <c r="GF1006" s="206"/>
      <c r="GG1006" s="206"/>
      <c r="GH1006" s="206"/>
      <c r="GI1006" s="206"/>
      <c r="GJ1006" s="206"/>
      <c r="GK1006" s="206"/>
      <c r="GL1006" s="206"/>
      <c r="GM1006" s="206"/>
      <c r="GN1006" s="206"/>
      <c r="GO1006" s="206"/>
      <c r="GP1006" s="206"/>
      <c r="GQ1006" s="206"/>
      <c r="GR1006" s="206"/>
      <c r="GS1006" s="206"/>
      <c r="GT1006" s="206"/>
      <c r="GU1006" s="206"/>
      <c r="GV1006" s="206"/>
      <c r="GW1006" s="206"/>
      <c r="GX1006" s="206"/>
      <c r="GY1006" s="206"/>
      <c r="GZ1006" s="206"/>
      <c r="HA1006" s="206"/>
      <c r="HB1006" s="206"/>
      <c r="HC1006" s="206"/>
      <c r="HD1006" s="206"/>
      <c r="HE1006" s="206"/>
      <c r="HF1006" s="206"/>
      <c r="HG1006" s="206"/>
      <c r="HH1006" s="206"/>
      <c r="HI1006" s="206"/>
      <c r="HJ1006" s="206"/>
      <c r="HK1006" s="206"/>
      <c r="HL1006" s="206"/>
      <c r="HM1006" s="206"/>
      <c r="HN1006" s="206"/>
      <c r="HO1006" s="206"/>
      <c r="HP1006" s="206"/>
      <c r="HQ1006" s="206"/>
      <c r="HR1006" s="206"/>
      <c r="HS1006" s="206"/>
      <c r="HT1006" s="206"/>
      <c r="HU1006" s="206"/>
      <c r="HV1006" s="206"/>
      <c r="HW1006" s="206"/>
      <c r="HX1006" s="206"/>
      <c r="HY1006" s="206"/>
      <c r="HZ1006" s="206"/>
      <c r="IA1006" s="206"/>
      <c r="IB1006" s="206"/>
    </row>
    <row r="1007" spans="1:236" ht="12.75" customHeight="1" x14ac:dyDescent="0.2">
      <c r="A1007" s="206"/>
      <c r="B1007" s="206"/>
      <c r="C1007" s="206"/>
      <c r="D1007" s="206"/>
      <c r="E1007" s="206"/>
      <c r="F1007" s="198"/>
      <c r="G1007" s="198"/>
      <c r="H1007" s="198"/>
      <c r="I1007" s="209"/>
      <c r="J1007" s="209"/>
      <c r="K1007" s="187"/>
      <c r="L1007" s="220"/>
      <c r="M1007" s="220"/>
      <c r="N1007" s="220"/>
      <c r="O1007" s="220"/>
      <c r="P1007" s="220"/>
      <c r="Q1007" s="220"/>
      <c r="R1007" s="220"/>
      <c r="S1007" s="220"/>
      <c r="T1007" s="220"/>
      <c r="U1007" s="220"/>
      <c r="V1007" s="220"/>
      <c r="W1007" s="220"/>
      <c r="X1007" s="212"/>
      <c r="Y1007" s="206"/>
      <c r="Z1007" s="206"/>
      <c r="AA1007" s="206"/>
      <c r="AB1007" s="206"/>
      <c r="AC1007" s="206"/>
      <c r="AD1007" s="206"/>
      <c r="AE1007" s="206"/>
      <c r="AF1007" s="206"/>
      <c r="AG1007" s="206"/>
      <c r="AH1007" s="206"/>
      <c r="AI1007" s="206"/>
      <c r="AJ1007" s="206"/>
      <c r="AK1007" s="206"/>
      <c r="AL1007" s="206"/>
      <c r="AM1007" s="206"/>
      <c r="AN1007" s="206"/>
      <c r="AO1007" s="206"/>
      <c r="AP1007" s="206"/>
      <c r="AQ1007" s="206"/>
      <c r="AR1007" s="206"/>
      <c r="AS1007" s="206"/>
      <c r="AT1007" s="206"/>
      <c r="AU1007" s="206"/>
      <c r="AV1007" s="206"/>
      <c r="AW1007" s="206"/>
      <c r="AX1007" s="206"/>
      <c r="AY1007" s="206"/>
      <c r="AZ1007" s="206"/>
      <c r="BA1007" s="206"/>
      <c r="BB1007" s="206"/>
      <c r="BC1007" s="206"/>
      <c r="BD1007" s="206"/>
      <c r="BE1007" s="206"/>
      <c r="BF1007" s="206"/>
      <c r="BG1007" s="206"/>
      <c r="BH1007" s="206"/>
      <c r="BI1007" s="206"/>
      <c r="BJ1007" s="206"/>
      <c r="BK1007" s="206"/>
      <c r="BL1007" s="206"/>
      <c r="BM1007" s="206"/>
      <c r="BN1007" s="206"/>
      <c r="BO1007" s="206"/>
      <c r="BP1007" s="206"/>
      <c r="BQ1007" s="206"/>
      <c r="BR1007" s="206"/>
      <c r="BS1007" s="206"/>
      <c r="BT1007" s="206"/>
      <c r="BU1007" s="206"/>
      <c r="BV1007" s="206"/>
      <c r="BW1007" s="206"/>
      <c r="BX1007" s="206"/>
      <c r="BY1007" s="206"/>
      <c r="BZ1007" s="206"/>
      <c r="CA1007" s="206"/>
      <c r="CB1007" s="206"/>
      <c r="CC1007" s="206"/>
      <c r="CD1007" s="206"/>
      <c r="CE1007" s="206"/>
      <c r="CF1007" s="206"/>
      <c r="CG1007" s="206"/>
      <c r="CH1007" s="206"/>
      <c r="CI1007" s="206"/>
      <c r="CJ1007" s="206"/>
      <c r="CK1007" s="206"/>
      <c r="CL1007" s="206"/>
      <c r="CM1007" s="206"/>
      <c r="CN1007" s="206"/>
      <c r="CO1007" s="206"/>
      <c r="CP1007" s="206"/>
      <c r="CQ1007" s="206"/>
      <c r="CR1007" s="206"/>
      <c r="CS1007" s="206"/>
      <c r="CT1007" s="206"/>
      <c r="CU1007" s="206"/>
      <c r="CV1007" s="206"/>
      <c r="CW1007" s="206"/>
      <c r="CX1007" s="206"/>
      <c r="CY1007" s="206"/>
      <c r="CZ1007" s="206"/>
      <c r="DA1007" s="206"/>
      <c r="DB1007" s="206"/>
      <c r="DC1007" s="206"/>
      <c r="DD1007" s="206"/>
      <c r="DE1007" s="206"/>
      <c r="DF1007" s="206"/>
      <c r="DG1007" s="206"/>
      <c r="DH1007" s="206"/>
      <c r="DI1007" s="206"/>
      <c r="DJ1007" s="206"/>
      <c r="DK1007" s="206"/>
      <c r="DL1007" s="206"/>
      <c r="DM1007" s="206"/>
      <c r="DN1007" s="206"/>
      <c r="DO1007" s="206"/>
      <c r="DP1007" s="206"/>
      <c r="DQ1007" s="206"/>
      <c r="DR1007" s="206"/>
      <c r="DS1007" s="206"/>
      <c r="DT1007" s="206"/>
      <c r="DU1007" s="206"/>
      <c r="DV1007" s="206"/>
      <c r="DW1007" s="206"/>
      <c r="DX1007" s="206"/>
      <c r="DY1007" s="206"/>
      <c r="DZ1007" s="206"/>
      <c r="EA1007" s="206"/>
      <c r="EB1007" s="206"/>
      <c r="EC1007" s="206"/>
      <c r="ED1007" s="206"/>
      <c r="EE1007" s="206"/>
      <c r="EF1007" s="206"/>
      <c r="EG1007" s="206"/>
      <c r="EH1007" s="206"/>
      <c r="EI1007" s="206"/>
      <c r="EJ1007" s="206"/>
      <c r="EK1007" s="206"/>
      <c r="EL1007" s="206"/>
      <c r="EM1007" s="206"/>
      <c r="EN1007" s="206"/>
      <c r="EO1007" s="206"/>
      <c r="EP1007" s="206"/>
      <c r="EQ1007" s="206"/>
      <c r="ER1007" s="206"/>
      <c r="ES1007" s="206"/>
      <c r="ET1007" s="206"/>
      <c r="EU1007" s="206"/>
      <c r="EV1007" s="206"/>
      <c r="EW1007" s="206"/>
      <c r="EX1007" s="206"/>
      <c r="EY1007" s="206"/>
      <c r="EZ1007" s="206"/>
      <c r="FA1007" s="206"/>
      <c r="FB1007" s="206"/>
      <c r="FC1007" s="206"/>
      <c r="FD1007" s="206"/>
      <c r="FE1007" s="206"/>
      <c r="FF1007" s="206"/>
      <c r="FG1007" s="206"/>
      <c r="FH1007" s="206"/>
      <c r="FI1007" s="206"/>
      <c r="FJ1007" s="206"/>
      <c r="FK1007" s="206"/>
      <c r="FL1007" s="206"/>
      <c r="FM1007" s="206"/>
      <c r="FN1007" s="206"/>
      <c r="FO1007" s="206"/>
      <c r="FP1007" s="206"/>
      <c r="FQ1007" s="206"/>
      <c r="FR1007" s="206"/>
      <c r="FS1007" s="206"/>
      <c r="FT1007" s="206"/>
      <c r="FU1007" s="206"/>
      <c r="FV1007" s="206"/>
      <c r="FW1007" s="206"/>
      <c r="FX1007" s="206"/>
      <c r="FY1007" s="206"/>
      <c r="FZ1007" s="206"/>
      <c r="GA1007" s="206"/>
      <c r="GB1007" s="206"/>
      <c r="GC1007" s="206"/>
      <c r="GD1007" s="206"/>
      <c r="GE1007" s="206"/>
      <c r="GF1007" s="206"/>
      <c r="GG1007" s="206"/>
      <c r="GH1007" s="206"/>
      <c r="GI1007" s="206"/>
      <c r="GJ1007" s="206"/>
      <c r="GK1007" s="206"/>
      <c r="GL1007" s="206"/>
      <c r="GM1007" s="206"/>
      <c r="GN1007" s="206"/>
      <c r="GO1007" s="206"/>
      <c r="GP1007" s="206"/>
      <c r="GQ1007" s="206"/>
      <c r="GR1007" s="206"/>
      <c r="GS1007" s="206"/>
      <c r="GT1007" s="206"/>
      <c r="GU1007" s="206"/>
      <c r="GV1007" s="206"/>
      <c r="GW1007" s="206"/>
      <c r="GX1007" s="206"/>
      <c r="GY1007" s="206"/>
      <c r="GZ1007" s="206"/>
      <c r="HA1007" s="206"/>
      <c r="HB1007" s="206"/>
      <c r="HC1007" s="206"/>
      <c r="HD1007" s="206"/>
      <c r="HE1007" s="206"/>
      <c r="HF1007" s="206"/>
      <c r="HG1007" s="206"/>
      <c r="HH1007" s="206"/>
      <c r="HI1007" s="206"/>
      <c r="HJ1007" s="206"/>
      <c r="HK1007" s="206"/>
      <c r="HL1007" s="206"/>
      <c r="HM1007" s="206"/>
      <c r="HN1007" s="206"/>
      <c r="HO1007" s="206"/>
      <c r="HP1007" s="206"/>
      <c r="HQ1007" s="206"/>
      <c r="HR1007" s="206"/>
      <c r="HS1007" s="206"/>
      <c r="HT1007" s="206"/>
      <c r="HU1007" s="206"/>
      <c r="HV1007" s="206"/>
      <c r="HW1007" s="206"/>
      <c r="HX1007" s="206"/>
      <c r="HY1007" s="206"/>
      <c r="HZ1007" s="206"/>
      <c r="IA1007" s="206"/>
      <c r="IB1007" s="206"/>
    </row>
    <row r="1008" spans="1:236" ht="12.75" customHeight="1" x14ac:dyDescent="0.2">
      <c r="A1008" s="206"/>
      <c r="B1008" s="206"/>
      <c r="C1008" s="206"/>
      <c r="D1008" s="206"/>
      <c r="E1008" s="206"/>
      <c r="F1008" s="198"/>
      <c r="G1008" s="198"/>
      <c r="H1008" s="198"/>
      <c r="I1008" s="209"/>
      <c r="J1008" s="209"/>
      <c r="K1008" s="187"/>
      <c r="L1008" s="220"/>
      <c r="M1008" s="220"/>
      <c r="N1008" s="220"/>
      <c r="O1008" s="220"/>
      <c r="P1008" s="220"/>
      <c r="Q1008" s="220"/>
      <c r="R1008" s="220"/>
      <c r="S1008" s="220"/>
      <c r="T1008" s="220"/>
      <c r="U1008" s="220"/>
      <c r="V1008" s="220"/>
      <c r="W1008" s="220"/>
      <c r="X1008" s="212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  <c r="AP1008" s="206"/>
      <c r="AQ1008" s="206"/>
      <c r="AR1008" s="206"/>
      <c r="AS1008" s="206"/>
      <c r="AT1008" s="206"/>
      <c r="AU1008" s="206"/>
      <c r="AV1008" s="206"/>
      <c r="AW1008" s="206"/>
      <c r="AX1008" s="206"/>
      <c r="AY1008" s="206"/>
      <c r="AZ1008" s="206"/>
      <c r="BA1008" s="206"/>
      <c r="BB1008" s="206"/>
      <c r="BC1008" s="206"/>
      <c r="BD1008" s="206"/>
      <c r="BE1008" s="206"/>
      <c r="BF1008" s="206"/>
      <c r="BG1008" s="206"/>
      <c r="BH1008" s="206"/>
      <c r="BI1008" s="206"/>
      <c r="BJ1008" s="206"/>
      <c r="BK1008" s="206"/>
      <c r="BL1008" s="206"/>
      <c r="BM1008" s="206"/>
      <c r="BN1008" s="206"/>
      <c r="BO1008" s="206"/>
      <c r="BP1008" s="206"/>
      <c r="BQ1008" s="206"/>
      <c r="BR1008" s="206"/>
      <c r="BS1008" s="206"/>
      <c r="BT1008" s="206"/>
      <c r="BU1008" s="206"/>
      <c r="BV1008" s="206"/>
      <c r="BW1008" s="206"/>
      <c r="BX1008" s="206"/>
      <c r="BY1008" s="206"/>
      <c r="BZ1008" s="206"/>
      <c r="CA1008" s="206"/>
      <c r="CB1008" s="206"/>
      <c r="CC1008" s="206"/>
      <c r="CD1008" s="206"/>
      <c r="CE1008" s="206"/>
      <c r="CF1008" s="206"/>
      <c r="CG1008" s="206"/>
      <c r="CH1008" s="206"/>
      <c r="CI1008" s="206"/>
      <c r="CJ1008" s="206"/>
      <c r="CK1008" s="206"/>
      <c r="CL1008" s="206"/>
      <c r="CM1008" s="206"/>
      <c r="CN1008" s="206"/>
      <c r="CO1008" s="206"/>
      <c r="CP1008" s="206"/>
      <c r="CQ1008" s="206"/>
      <c r="CR1008" s="206"/>
      <c r="CS1008" s="206"/>
      <c r="CT1008" s="206"/>
      <c r="CU1008" s="206"/>
      <c r="CV1008" s="206"/>
      <c r="CW1008" s="206"/>
      <c r="CX1008" s="206"/>
      <c r="CY1008" s="206"/>
      <c r="CZ1008" s="206"/>
      <c r="DA1008" s="206"/>
      <c r="DB1008" s="206"/>
      <c r="DC1008" s="206"/>
      <c r="DD1008" s="206"/>
      <c r="DE1008" s="206"/>
      <c r="DF1008" s="206"/>
      <c r="DG1008" s="206"/>
      <c r="DH1008" s="206"/>
      <c r="DI1008" s="206"/>
      <c r="DJ1008" s="206"/>
      <c r="DK1008" s="206"/>
      <c r="DL1008" s="206"/>
      <c r="DM1008" s="206"/>
      <c r="DN1008" s="206"/>
      <c r="DO1008" s="206"/>
      <c r="DP1008" s="206"/>
      <c r="DQ1008" s="206"/>
      <c r="DR1008" s="206"/>
      <c r="DS1008" s="206"/>
      <c r="DT1008" s="206"/>
      <c r="DU1008" s="206"/>
      <c r="DV1008" s="206"/>
      <c r="DW1008" s="206"/>
      <c r="DX1008" s="206"/>
      <c r="DY1008" s="206"/>
      <c r="DZ1008" s="206"/>
      <c r="EA1008" s="206"/>
      <c r="EB1008" s="206"/>
      <c r="EC1008" s="206"/>
      <c r="ED1008" s="206"/>
      <c r="EE1008" s="206"/>
      <c r="EF1008" s="206"/>
      <c r="EG1008" s="206"/>
      <c r="EH1008" s="206"/>
      <c r="EI1008" s="206"/>
      <c r="EJ1008" s="206"/>
      <c r="EK1008" s="206"/>
      <c r="EL1008" s="206"/>
      <c r="EM1008" s="206"/>
      <c r="EN1008" s="206"/>
      <c r="EO1008" s="206"/>
      <c r="EP1008" s="206"/>
      <c r="EQ1008" s="206"/>
      <c r="ER1008" s="206"/>
      <c r="ES1008" s="206"/>
      <c r="ET1008" s="206"/>
      <c r="EU1008" s="206"/>
      <c r="EV1008" s="206"/>
      <c r="EW1008" s="206"/>
      <c r="EX1008" s="206"/>
      <c r="EY1008" s="206"/>
      <c r="EZ1008" s="206"/>
      <c r="FA1008" s="206"/>
      <c r="FB1008" s="206"/>
      <c r="FC1008" s="206"/>
      <c r="FD1008" s="206"/>
      <c r="FE1008" s="206"/>
      <c r="FF1008" s="206"/>
      <c r="FG1008" s="206"/>
      <c r="FH1008" s="206"/>
      <c r="FI1008" s="206"/>
      <c r="FJ1008" s="206"/>
      <c r="FK1008" s="206"/>
      <c r="FL1008" s="206"/>
      <c r="FM1008" s="206"/>
      <c r="FN1008" s="206"/>
      <c r="FO1008" s="206"/>
      <c r="FP1008" s="206"/>
      <c r="FQ1008" s="206"/>
      <c r="FR1008" s="206"/>
      <c r="FS1008" s="206"/>
      <c r="FT1008" s="206"/>
      <c r="FU1008" s="206"/>
      <c r="FV1008" s="206"/>
      <c r="FW1008" s="206"/>
      <c r="FX1008" s="206"/>
      <c r="FY1008" s="206"/>
      <c r="FZ1008" s="206"/>
      <c r="GA1008" s="206"/>
      <c r="GB1008" s="206"/>
      <c r="GC1008" s="206"/>
      <c r="GD1008" s="206"/>
      <c r="GE1008" s="206"/>
      <c r="GF1008" s="206"/>
      <c r="GG1008" s="206"/>
      <c r="GH1008" s="206"/>
      <c r="GI1008" s="206"/>
      <c r="GJ1008" s="206"/>
      <c r="GK1008" s="206"/>
      <c r="GL1008" s="206"/>
      <c r="GM1008" s="206"/>
      <c r="GN1008" s="206"/>
      <c r="GO1008" s="206"/>
      <c r="GP1008" s="206"/>
      <c r="GQ1008" s="206"/>
      <c r="GR1008" s="206"/>
      <c r="GS1008" s="206"/>
      <c r="GT1008" s="206"/>
      <c r="GU1008" s="206"/>
      <c r="GV1008" s="206"/>
      <c r="GW1008" s="206"/>
      <c r="GX1008" s="206"/>
      <c r="GY1008" s="206"/>
      <c r="GZ1008" s="206"/>
      <c r="HA1008" s="206"/>
      <c r="HB1008" s="206"/>
      <c r="HC1008" s="206"/>
      <c r="HD1008" s="206"/>
      <c r="HE1008" s="206"/>
      <c r="HF1008" s="206"/>
      <c r="HG1008" s="206"/>
      <c r="HH1008" s="206"/>
      <c r="HI1008" s="206"/>
      <c r="HJ1008" s="206"/>
      <c r="HK1008" s="206"/>
      <c r="HL1008" s="206"/>
      <c r="HM1008" s="206"/>
      <c r="HN1008" s="206"/>
      <c r="HO1008" s="206"/>
      <c r="HP1008" s="206"/>
      <c r="HQ1008" s="206"/>
      <c r="HR1008" s="206"/>
      <c r="HS1008" s="206"/>
      <c r="HT1008" s="206"/>
      <c r="HU1008" s="206"/>
      <c r="HV1008" s="206"/>
      <c r="HW1008" s="206"/>
      <c r="HX1008" s="206"/>
      <c r="HY1008" s="206"/>
      <c r="HZ1008" s="206"/>
      <c r="IA1008" s="206"/>
      <c r="IB1008" s="206"/>
    </row>
    <row r="1009" spans="1:236" ht="12.75" customHeight="1" x14ac:dyDescent="0.2">
      <c r="A1009" s="206"/>
      <c r="B1009" s="206"/>
      <c r="C1009" s="206"/>
      <c r="D1009" s="206"/>
      <c r="E1009" s="206"/>
      <c r="F1009" s="198"/>
      <c r="G1009" s="198"/>
      <c r="H1009" s="198"/>
      <c r="I1009" s="209"/>
      <c r="J1009" s="209"/>
      <c r="K1009" s="187"/>
      <c r="L1009" s="220"/>
      <c r="M1009" s="220"/>
      <c r="N1009" s="220"/>
      <c r="O1009" s="220"/>
      <c r="P1009" s="220"/>
      <c r="Q1009" s="220"/>
      <c r="R1009" s="220"/>
      <c r="S1009" s="220"/>
      <c r="T1009" s="220"/>
      <c r="U1009" s="220"/>
      <c r="V1009" s="220"/>
      <c r="W1009" s="220"/>
      <c r="X1009" s="212"/>
      <c r="Y1009" s="206"/>
      <c r="Z1009" s="206"/>
      <c r="AA1009" s="206"/>
      <c r="AB1009" s="206"/>
      <c r="AC1009" s="206"/>
      <c r="AD1009" s="206"/>
      <c r="AE1009" s="206"/>
      <c r="AF1009" s="206"/>
      <c r="AG1009" s="206"/>
      <c r="AH1009" s="206"/>
      <c r="AI1009" s="206"/>
      <c r="AJ1009" s="206"/>
      <c r="AK1009" s="206"/>
      <c r="AL1009" s="206"/>
      <c r="AM1009" s="206"/>
      <c r="AN1009" s="206"/>
      <c r="AO1009" s="206"/>
      <c r="AP1009" s="206"/>
      <c r="AQ1009" s="206"/>
      <c r="AR1009" s="206"/>
      <c r="AS1009" s="206"/>
      <c r="AT1009" s="206"/>
      <c r="AU1009" s="206"/>
      <c r="AV1009" s="206"/>
      <c r="AW1009" s="206"/>
      <c r="AX1009" s="206"/>
      <c r="AY1009" s="206"/>
      <c r="AZ1009" s="206"/>
      <c r="BA1009" s="206"/>
      <c r="BB1009" s="206"/>
      <c r="BC1009" s="206"/>
      <c r="BD1009" s="206"/>
      <c r="BE1009" s="206"/>
      <c r="BF1009" s="206"/>
      <c r="BG1009" s="206"/>
      <c r="BH1009" s="206"/>
      <c r="BI1009" s="206"/>
      <c r="BJ1009" s="206"/>
      <c r="BK1009" s="206"/>
      <c r="BL1009" s="206"/>
      <c r="BM1009" s="206"/>
      <c r="BN1009" s="206"/>
      <c r="BO1009" s="206"/>
      <c r="BP1009" s="206"/>
      <c r="BQ1009" s="206"/>
      <c r="BR1009" s="206"/>
      <c r="BS1009" s="206"/>
      <c r="BT1009" s="206"/>
      <c r="BU1009" s="206"/>
      <c r="BV1009" s="206"/>
      <c r="BW1009" s="206"/>
      <c r="BX1009" s="206"/>
      <c r="BY1009" s="206"/>
      <c r="BZ1009" s="206"/>
      <c r="CA1009" s="206"/>
      <c r="CB1009" s="206"/>
      <c r="CC1009" s="206"/>
      <c r="CD1009" s="206"/>
      <c r="CE1009" s="206"/>
      <c r="CF1009" s="206"/>
      <c r="CG1009" s="206"/>
      <c r="CH1009" s="206"/>
      <c r="CI1009" s="206"/>
      <c r="CJ1009" s="206"/>
      <c r="CK1009" s="206"/>
      <c r="CL1009" s="206"/>
      <c r="CM1009" s="206"/>
      <c r="CN1009" s="206"/>
      <c r="CO1009" s="206"/>
      <c r="CP1009" s="206"/>
      <c r="CQ1009" s="206"/>
      <c r="CR1009" s="206"/>
      <c r="CS1009" s="206"/>
      <c r="CT1009" s="206"/>
      <c r="CU1009" s="206"/>
      <c r="CV1009" s="206"/>
      <c r="CW1009" s="206"/>
      <c r="CX1009" s="206"/>
      <c r="CY1009" s="206"/>
      <c r="CZ1009" s="206"/>
      <c r="DA1009" s="206"/>
      <c r="DB1009" s="206"/>
      <c r="DC1009" s="206"/>
      <c r="DD1009" s="206"/>
      <c r="DE1009" s="206"/>
      <c r="DF1009" s="206"/>
      <c r="DG1009" s="206"/>
      <c r="DH1009" s="206"/>
      <c r="DI1009" s="206"/>
      <c r="DJ1009" s="206"/>
      <c r="DK1009" s="206"/>
      <c r="DL1009" s="206"/>
      <c r="DM1009" s="206"/>
      <c r="DN1009" s="206"/>
      <c r="DO1009" s="206"/>
      <c r="DP1009" s="206"/>
      <c r="DQ1009" s="206"/>
      <c r="DR1009" s="206"/>
      <c r="DS1009" s="206"/>
      <c r="DT1009" s="206"/>
      <c r="DU1009" s="206"/>
      <c r="DV1009" s="206"/>
      <c r="DW1009" s="206"/>
      <c r="DX1009" s="206"/>
      <c r="DY1009" s="206"/>
      <c r="DZ1009" s="206"/>
      <c r="EA1009" s="206"/>
      <c r="EB1009" s="206"/>
      <c r="EC1009" s="206"/>
      <c r="ED1009" s="206"/>
      <c r="EE1009" s="206"/>
      <c r="EF1009" s="206"/>
      <c r="EG1009" s="206"/>
      <c r="EH1009" s="206"/>
      <c r="EI1009" s="206"/>
      <c r="EJ1009" s="206"/>
      <c r="EK1009" s="206"/>
      <c r="EL1009" s="206"/>
      <c r="EM1009" s="206"/>
      <c r="EN1009" s="206"/>
      <c r="EO1009" s="206"/>
      <c r="EP1009" s="206"/>
      <c r="EQ1009" s="206"/>
      <c r="ER1009" s="206"/>
      <c r="ES1009" s="206"/>
      <c r="ET1009" s="206"/>
      <c r="EU1009" s="206"/>
      <c r="EV1009" s="206"/>
      <c r="EW1009" s="206"/>
      <c r="EX1009" s="206"/>
      <c r="EY1009" s="206"/>
      <c r="EZ1009" s="206"/>
      <c r="FA1009" s="206"/>
      <c r="FB1009" s="206"/>
      <c r="FC1009" s="206"/>
      <c r="FD1009" s="206"/>
      <c r="FE1009" s="206"/>
      <c r="FF1009" s="206"/>
      <c r="FG1009" s="206"/>
      <c r="FH1009" s="206"/>
      <c r="FI1009" s="206"/>
      <c r="FJ1009" s="206"/>
      <c r="FK1009" s="206"/>
      <c r="FL1009" s="206"/>
      <c r="FM1009" s="206"/>
      <c r="FN1009" s="206"/>
      <c r="FO1009" s="206"/>
      <c r="FP1009" s="206"/>
      <c r="FQ1009" s="206"/>
      <c r="FR1009" s="206"/>
      <c r="FS1009" s="206"/>
      <c r="FT1009" s="206"/>
      <c r="FU1009" s="206"/>
      <c r="FV1009" s="206"/>
      <c r="FW1009" s="206"/>
      <c r="FX1009" s="206"/>
      <c r="FY1009" s="206"/>
      <c r="FZ1009" s="206"/>
      <c r="GA1009" s="206"/>
      <c r="GB1009" s="206"/>
      <c r="GC1009" s="206"/>
      <c r="GD1009" s="206"/>
      <c r="GE1009" s="206"/>
      <c r="GF1009" s="206"/>
      <c r="GG1009" s="206"/>
      <c r="GH1009" s="206"/>
      <c r="GI1009" s="206"/>
      <c r="GJ1009" s="206"/>
      <c r="GK1009" s="206"/>
      <c r="GL1009" s="206"/>
      <c r="GM1009" s="206"/>
      <c r="GN1009" s="206"/>
      <c r="GO1009" s="206"/>
      <c r="GP1009" s="206"/>
      <c r="GQ1009" s="206"/>
      <c r="GR1009" s="206"/>
      <c r="GS1009" s="206"/>
      <c r="GT1009" s="206"/>
      <c r="GU1009" s="206"/>
      <c r="GV1009" s="206"/>
      <c r="GW1009" s="206"/>
      <c r="GX1009" s="206"/>
      <c r="GY1009" s="206"/>
      <c r="GZ1009" s="206"/>
      <c r="HA1009" s="206"/>
      <c r="HB1009" s="206"/>
      <c r="HC1009" s="206"/>
      <c r="HD1009" s="206"/>
      <c r="HE1009" s="206"/>
      <c r="HF1009" s="206"/>
      <c r="HG1009" s="206"/>
      <c r="HH1009" s="206"/>
      <c r="HI1009" s="206"/>
      <c r="HJ1009" s="206"/>
      <c r="HK1009" s="206"/>
      <c r="HL1009" s="206"/>
      <c r="HM1009" s="206"/>
      <c r="HN1009" s="206"/>
      <c r="HO1009" s="206"/>
      <c r="HP1009" s="206"/>
      <c r="HQ1009" s="206"/>
      <c r="HR1009" s="206"/>
      <c r="HS1009" s="206"/>
      <c r="HT1009" s="206"/>
      <c r="HU1009" s="206"/>
      <c r="HV1009" s="206"/>
      <c r="HW1009" s="206"/>
      <c r="HX1009" s="206"/>
      <c r="HY1009" s="206"/>
      <c r="HZ1009" s="206"/>
      <c r="IA1009" s="206"/>
      <c r="IB1009" s="206"/>
    </row>
    <row r="1010" spans="1:236" ht="12.75" customHeight="1" x14ac:dyDescent="0.2">
      <c r="A1010" s="206"/>
      <c r="B1010" s="206"/>
      <c r="C1010" s="206"/>
      <c r="D1010" s="206"/>
      <c r="E1010" s="206"/>
      <c r="F1010" s="198"/>
      <c r="G1010" s="198"/>
      <c r="H1010" s="198"/>
      <c r="I1010" s="209"/>
      <c r="J1010" s="209"/>
      <c r="K1010" s="187"/>
      <c r="L1010" s="220"/>
      <c r="M1010" s="220"/>
      <c r="N1010" s="220"/>
      <c r="O1010" s="220"/>
      <c r="P1010" s="220"/>
      <c r="Q1010" s="220"/>
      <c r="R1010" s="220"/>
      <c r="S1010" s="220"/>
      <c r="T1010" s="220"/>
      <c r="U1010" s="220"/>
      <c r="V1010" s="220"/>
      <c r="W1010" s="220"/>
      <c r="X1010" s="212"/>
      <c r="Y1010" s="206"/>
      <c r="Z1010" s="206"/>
      <c r="AA1010" s="206"/>
      <c r="AB1010" s="206"/>
      <c r="AC1010" s="206"/>
      <c r="AD1010" s="206"/>
      <c r="AE1010" s="206"/>
      <c r="AF1010" s="206"/>
      <c r="AG1010" s="206"/>
      <c r="AH1010" s="206"/>
      <c r="AI1010" s="206"/>
      <c r="AJ1010" s="206"/>
      <c r="AK1010" s="206"/>
      <c r="AL1010" s="206"/>
      <c r="AM1010" s="206"/>
      <c r="AN1010" s="206"/>
      <c r="AO1010" s="206"/>
      <c r="AP1010" s="206"/>
      <c r="AQ1010" s="206"/>
      <c r="AR1010" s="206"/>
      <c r="AS1010" s="206"/>
      <c r="AT1010" s="206"/>
      <c r="AU1010" s="206"/>
      <c r="AV1010" s="206"/>
      <c r="AW1010" s="206"/>
      <c r="AX1010" s="206"/>
      <c r="AY1010" s="206"/>
      <c r="AZ1010" s="206"/>
      <c r="BA1010" s="206"/>
      <c r="BB1010" s="206"/>
      <c r="BC1010" s="206"/>
      <c r="BD1010" s="206"/>
      <c r="BE1010" s="206"/>
      <c r="BF1010" s="206"/>
      <c r="BG1010" s="206"/>
      <c r="BH1010" s="206"/>
      <c r="BI1010" s="206"/>
      <c r="BJ1010" s="206"/>
      <c r="BK1010" s="206"/>
      <c r="BL1010" s="206"/>
      <c r="BM1010" s="206"/>
      <c r="BN1010" s="206"/>
      <c r="BO1010" s="206"/>
      <c r="BP1010" s="206"/>
      <c r="BQ1010" s="206"/>
      <c r="BR1010" s="206"/>
      <c r="BS1010" s="206"/>
      <c r="BT1010" s="206"/>
      <c r="BU1010" s="206"/>
      <c r="BV1010" s="206"/>
      <c r="BW1010" s="206"/>
      <c r="BX1010" s="206"/>
      <c r="BY1010" s="206"/>
      <c r="BZ1010" s="206"/>
      <c r="CA1010" s="206"/>
      <c r="CB1010" s="206"/>
      <c r="CC1010" s="206"/>
      <c r="CD1010" s="206"/>
      <c r="CE1010" s="206"/>
      <c r="CF1010" s="206"/>
      <c r="CG1010" s="206"/>
      <c r="CH1010" s="206"/>
      <c r="CI1010" s="206"/>
      <c r="CJ1010" s="206"/>
      <c r="CK1010" s="206"/>
      <c r="CL1010" s="206"/>
      <c r="CM1010" s="206"/>
      <c r="CN1010" s="206"/>
      <c r="CO1010" s="206"/>
      <c r="CP1010" s="206"/>
      <c r="CQ1010" s="206"/>
      <c r="CR1010" s="206"/>
      <c r="CS1010" s="206"/>
      <c r="CT1010" s="206"/>
      <c r="CU1010" s="206"/>
      <c r="CV1010" s="206"/>
      <c r="CW1010" s="206"/>
      <c r="CX1010" s="206"/>
      <c r="CY1010" s="206"/>
      <c r="CZ1010" s="206"/>
      <c r="DA1010" s="206"/>
      <c r="DB1010" s="206"/>
      <c r="DC1010" s="206"/>
      <c r="DD1010" s="206"/>
      <c r="DE1010" s="206"/>
      <c r="DF1010" s="206"/>
      <c r="DG1010" s="206"/>
      <c r="DH1010" s="206"/>
      <c r="DI1010" s="206"/>
      <c r="DJ1010" s="206"/>
      <c r="DK1010" s="206"/>
      <c r="DL1010" s="206"/>
      <c r="DM1010" s="206"/>
      <c r="DN1010" s="206"/>
      <c r="DO1010" s="206"/>
      <c r="DP1010" s="206"/>
      <c r="DQ1010" s="206"/>
      <c r="DR1010" s="206"/>
      <c r="DS1010" s="206"/>
      <c r="DT1010" s="206"/>
      <c r="DU1010" s="206"/>
      <c r="DV1010" s="206"/>
      <c r="DW1010" s="206"/>
      <c r="DX1010" s="206"/>
      <c r="DY1010" s="206"/>
      <c r="DZ1010" s="206"/>
      <c r="EA1010" s="206"/>
      <c r="EB1010" s="206"/>
      <c r="EC1010" s="206"/>
      <c r="ED1010" s="206"/>
      <c r="EE1010" s="206"/>
      <c r="EF1010" s="206"/>
      <c r="EG1010" s="206"/>
      <c r="EH1010" s="206"/>
      <c r="EI1010" s="206"/>
      <c r="EJ1010" s="206"/>
      <c r="EK1010" s="206"/>
      <c r="EL1010" s="206"/>
      <c r="EM1010" s="206"/>
      <c r="EN1010" s="206"/>
      <c r="EO1010" s="206"/>
      <c r="EP1010" s="206"/>
      <c r="EQ1010" s="206"/>
      <c r="ER1010" s="206"/>
      <c r="ES1010" s="206"/>
      <c r="ET1010" s="206"/>
      <c r="EU1010" s="206"/>
      <c r="EV1010" s="206"/>
      <c r="EW1010" s="206"/>
      <c r="EX1010" s="206"/>
      <c r="EY1010" s="206"/>
      <c r="EZ1010" s="206"/>
      <c r="FA1010" s="206"/>
      <c r="FB1010" s="206"/>
      <c r="FC1010" s="206"/>
      <c r="FD1010" s="206"/>
      <c r="FE1010" s="206"/>
      <c r="FF1010" s="206"/>
      <c r="FG1010" s="206"/>
      <c r="FH1010" s="206"/>
      <c r="FI1010" s="206"/>
      <c r="FJ1010" s="206"/>
      <c r="FK1010" s="206"/>
      <c r="FL1010" s="206"/>
      <c r="FM1010" s="206"/>
      <c r="FN1010" s="206"/>
      <c r="FO1010" s="206"/>
      <c r="FP1010" s="206"/>
      <c r="FQ1010" s="206"/>
      <c r="FR1010" s="206"/>
      <c r="FS1010" s="206"/>
      <c r="FT1010" s="206"/>
      <c r="FU1010" s="206"/>
      <c r="FV1010" s="206"/>
      <c r="FW1010" s="206"/>
      <c r="FX1010" s="206"/>
      <c r="FY1010" s="206"/>
      <c r="FZ1010" s="206"/>
      <c r="GA1010" s="206"/>
      <c r="GB1010" s="206"/>
      <c r="GC1010" s="206"/>
      <c r="GD1010" s="206"/>
      <c r="GE1010" s="206"/>
      <c r="GF1010" s="206"/>
      <c r="GG1010" s="206"/>
      <c r="GH1010" s="206"/>
      <c r="GI1010" s="206"/>
      <c r="GJ1010" s="206"/>
      <c r="GK1010" s="206"/>
      <c r="GL1010" s="206"/>
      <c r="GM1010" s="206"/>
      <c r="GN1010" s="206"/>
      <c r="GO1010" s="206"/>
      <c r="GP1010" s="206"/>
      <c r="GQ1010" s="206"/>
      <c r="GR1010" s="206"/>
      <c r="GS1010" s="206"/>
      <c r="GT1010" s="206"/>
      <c r="GU1010" s="206"/>
      <c r="GV1010" s="206"/>
      <c r="GW1010" s="206"/>
      <c r="GX1010" s="206"/>
      <c r="GY1010" s="206"/>
      <c r="GZ1010" s="206"/>
      <c r="HA1010" s="206"/>
      <c r="HB1010" s="206"/>
      <c r="HC1010" s="206"/>
      <c r="HD1010" s="206"/>
      <c r="HE1010" s="206"/>
      <c r="HF1010" s="206"/>
      <c r="HG1010" s="206"/>
      <c r="HH1010" s="206"/>
      <c r="HI1010" s="206"/>
      <c r="HJ1010" s="206"/>
      <c r="HK1010" s="206"/>
      <c r="HL1010" s="206"/>
      <c r="HM1010" s="206"/>
      <c r="HN1010" s="206"/>
      <c r="HO1010" s="206"/>
      <c r="HP1010" s="206"/>
      <c r="HQ1010" s="206"/>
      <c r="HR1010" s="206"/>
      <c r="HS1010" s="206"/>
      <c r="HT1010" s="206"/>
      <c r="HU1010" s="206"/>
      <c r="HV1010" s="206"/>
      <c r="HW1010" s="206"/>
      <c r="HX1010" s="206"/>
      <c r="HY1010" s="206"/>
      <c r="HZ1010" s="206"/>
      <c r="IA1010" s="206"/>
      <c r="IB1010" s="206"/>
    </row>
    <row r="1011" spans="1:236" ht="12.75" customHeight="1" x14ac:dyDescent="0.2">
      <c r="A1011" s="206"/>
      <c r="B1011" s="206"/>
      <c r="C1011" s="206"/>
      <c r="D1011" s="206"/>
      <c r="E1011" s="206"/>
      <c r="F1011" s="198"/>
      <c r="G1011" s="198"/>
      <c r="H1011" s="198"/>
      <c r="I1011" s="209"/>
      <c r="J1011" s="209"/>
      <c r="K1011" s="187"/>
      <c r="L1011" s="220"/>
      <c r="M1011" s="220"/>
      <c r="N1011" s="220"/>
      <c r="O1011" s="220"/>
      <c r="P1011" s="220"/>
      <c r="Q1011" s="220"/>
      <c r="R1011" s="220"/>
      <c r="S1011" s="220"/>
      <c r="T1011" s="220"/>
      <c r="U1011" s="220"/>
      <c r="V1011" s="220"/>
      <c r="W1011" s="220"/>
      <c r="X1011" s="212"/>
      <c r="Y1011" s="206"/>
      <c r="Z1011" s="206"/>
      <c r="AA1011" s="206"/>
      <c r="AB1011" s="206"/>
      <c r="AC1011" s="206"/>
      <c r="AD1011" s="206"/>
      <c r="AE1011" s="206"/>
      <c r="AF1011" s="206"/>
      <c r="AG1011" s="206"/>
      <c r="AH1011" s="206"/>
      <c r="AI1011" s="206"/>
      <c r="AJ1011" s="206"/>
      <c r="AK1011" s="206"/>
      <c r="AL1011" s="206"/>
      <c r="AM1011" s="206"/>
      <c r="AN1011" s="206"/>
      <c r="AO1011" s="206"/>
      <c r="AP1011" s="206"/>
      <c r="AQ1011" s="206"/>
      <c r="AR1011" s="206"/>
      <c r="AS1011" s="206"/>
      <c r="AT1011" s="206"/>
      <c r="AU1011" s="206"/>
      <c r="AV1011" s="206"/>
      <c r="AW1011" s="206"/>
      <c r="AX1011" s="206"/>
      <c r="AY1011" s="206"/>
      <c r="AZ1011" s="206"/>
      <c r="BA1011" s="206"/>
      <c r="BB1011" s="206"/>
      <c r="BC1011" s="206"/>
      <c r="BD1011" s="206"/>
      <c r="BE1011" s="206"/>
      <c r="BF1011" s="206"/>
      <c r="BG1011" s="206"/>
      <c r="BH1011" s="206"/>
      <c r="BI1011" s="206"/>
      <c r="BJ1011" s="206"/>
      <c r="BK1011" s="206"/>
      <c r="BL1011" s="206"/>
      <c r="BM1011" s="206"/>
      <c r="BN1011" s="206"/>
      <c r="BO1011" s="206"/>
      <c r="BP1011" s="206"/>
      <c r="BQ1011" s="206"/>
      <c r="BR1011" s="206"/>
      <c r="BS1011" s="206"/>
      <c r="BT1011" s="206"/>
      <c r="BU1011" s="206"/>
      <c r="BV1011" s="206"/>
      <c r="BW1011" s="206"/>
      <c r="BX1011" s="206"/>
      <c r="BY1011" s="206"/>
      <c r="BZ1011" s="206"/>
      <c r="CA1011" s="206"/>
      <c r="CB1011" s="206"/>
      <c r="CC1011" s="206"/>
      <c r="CD1011" s="206"/>
      <c r="CE1011" s="206"/>
      <c r="CF1011" s="206"/>
      <c r="CG1011" s="206"/>
      <c r="CH1011" s="206"/>
      <c r="CI1011" s="206"/>
      <c r="CJ1011" s="206"/>
      <c r="CK1011" s="206"/>
      <c r="CL1011" s="206"/>
      <c r="CM1011" s="206"/>
      <c r="CN1011" s="206"/>
      <c r="CO1011" s="206"/>
      <c r="CP1011" s="206"/>
      <c r="CQ1011" s="206"/>
      <c r="CR1011" s="206"/>
      <c r="CS1011" s="206"/>
      <c r="CT1011" s="206"/>
      <c r="CU1011" s="206"/>
      <c r="CV1011" s="206"/>
      <c r="CW1011" s="206"/>
      <c r="CX1011" s="206"/>
      <c r="CY1011" s="206"/>
      <c r="CZ1011" s="206"/>
      <c r="DA1011" s="206"/>
      <c r="DB1011" s="206"/>
      <c r="DC1011" s="206"/>
      <c r="DD1011" s="206"/>
      <c r="DE1011" s="206"/>
      <c r="DF1011" s="206"/>
      <c r="DG1011" s="206"/>
      <c r="DH1011" s="206"/>
      <c r="DI1011" s="206"/>
      <c r="DJ1011" s="206"/>
      <c r="DK1011" s="206"/>
      <c r="DL1011" s="206"/>
      <c r="DM1011" s="206"/>
      <c r="DN1011" s="206"/>
      <c r="DO1011" s="206"/>
      <c r="DP1011" s="206"/>
      <c r="DQ1011" s="206"/>
      <c r="DR1011" s="206"/>
      <c r="DS1011" s="206"/>
      <c r="DT1011" s="206"/>
      <c r="DU1011" s="206"/>
      <c r="DV1011" s="206"/>
      <c r="DW1011" s="206"/>
      <c r="DX1011" s="206"/>
      <c r="DY1011" s="206"/>
      <c r="DZ1011" s="206"/>
      <c r="EA1011" s="206"/>
      <c r="EB1011" s="206"/>
      <c r="EC1011" s="206"/>
      <c r="ED1011" s="206"/>
      <c r="EE1011" s="206"/>
      <c r="EF1011" s="206"/>
      <c r="EG1011" s="206"/>
      <c r="EH1011" s="206"/>
      <c r="EI1011" s="206"/>
      <c r="EJ1011" s="206"/>
      <c r="EK1011" s="206"/>
      <c r="EL1011" s="206"/>
      <c r="EM1011" s="206"/>
      <c r="EN1011" s="206"/>
      <c r="EO1011" s="206"/>
      <c r="EP1011" s="206"/>
      <c r="EQ1011" s="206"/>
      <c r="ER1011" s="206"/>
      <c r="ES1011" s="206"/>
      <c r="ET1011" s="206"/>
      <c r="EU1011" s="206"/>
      <c r="EV1011" s="206"/>
      <c r="EW1011" s="206"/>
      <c r="EX1011" s="206"/>
      <c r="EY1011" s="206"/>
      <c r="EZ1011" s="206"/>
      <c r="FA1011" s="206"/>
      <c r="FB1011" s="206"/>
      <c r="FC1011" s="206"/>
      <c r="FD1011" s="206"/>
      <c r="FE1011" s="206"/>
      <c r="FF1011" s="206"/>
      <c r="FG1011" s="206"/>
      <c r="FH1011" s="206"/>
      <c r="FI1011" s="206"/>
      <c r="FJ1011" s="206"/>
      <c r="FK1011" s="206"/>
      <c r="FL1011" s="206"/>
      <c r="FM1011" s="206"/>
      <c r="FN1011" s="206"/>
      <c r="FO1011" s="206"/>
      <c r="FP1011" s="206"/>
      <c r="FQ1011" s="206"/>
      <c r="FR1011" s="206"/>
      <c r="FS1011" s="206"/>
      <c r="FT1011" s="206"/>
      <c r="FU1011" s="206"/>
      <c r="FV1011" s="206"/>
      <c r="FW1011" s="206"/>
      <c r="FX1011" s="206"/>
      <c r="FY1011" s="206"/>
      <c r="FZ1011" s="206"/>
      <c r="GA1011" s="206"/>
      <c r="GB1011" s="206"/>
      <c r="GC1011" s="206"/>
      <c r="GD1011" s="206"/>
      <c r="GE1011" s="206"/>
      <c r="GF1011" s="206"/>
      <c r="GG1011" s="206"/>
      <c r="GH1011" s="206"/>
      <c r="GI1011" s="206"/>
      <c r="GJ1011" s="206"/>
      <c r="GK1011" s="206"/>
      <c r="GL1011" s="206"/>
      <c r="GM1011" s="206"/>
      <c r="GN1011" s="206"/>
      <c r="GO1011" s="206"/>
      <c r="GP1011" s="206"/>
      <c r="GQ1011" s="206"/>
      <c r="GR1011" s="206"/>
      <c r="GS1011" s="206"/>
      <c r="GT1011" s="206"/>
      <c r="GU1011" s="206"/>
      <c r="GV1011" s="206"/>
      <c r="GW1011" s="206"/>
      <c r="GX1011" s="206"/>
      <c r="GY1011" s="206"/>
      <c r="GZ1011" s="206"/>
      <c r="HA1011" s="206"/>
      <c r="HB1011" s="206"/>
      <c r="HC1011" s="206"/>
      <c r="HD1011" s="206"/>
      <c r="HE1011" s="206"/>
      <c r="HF1011" s="206"/>
      <c r="HG1011" s="206"/>
      <c r="HH1011" s="206"/>
      <c r="HI1011" s="206"/>
      <c r="HJ1011" s="206"/>
      <c r="HK1011" s="206"/>
      <c r="HL1011" s="206"/>
      <c r="HM1011" s="206"/>
      <c r="HN1011" s="206"/>
      <c r="HO1011" s="206"/>
      <c r="HP1011" s="206"/>
      <c r="HQ1011" s="206"/>
      <c r="HR1011" s="206"/>
      <c r="HS1011" s="206"/>
      <c r="HT1011" s="206"/>
      <c r="HU1011" s="206"/>
      <c r="HV1011" s="206"/>
      <c r="HW1011" s="206"/>
      <c r="HX1011" s="206"/>
      <c r="HY1011" s="206"/>
      <c r="HZ1011" s="206"/>
      <c r="IA1011" s="206"/>
      <c r="IB1011" s="206"/>
    </row>
    <row r="1012" spans="1:236" ht="12.75" customHeight="1" x14ac:dyDescent="0.2">
      <c r="A1012" s="206"/>
      <c r="B1012" s="206"/>
      <c r="C1012" s="206"/>
      <c r="D1012" s="206"/>
      <c r="E1012" s="206"/>
      <c r="F1012" s="198"/>
      <c r="G1012" s="198"/>
      <c r="H1012" s="198"/>
      <c r="I1012" s="209"/>
      <c r="J1012" s="209"/>
      <c r="K1012" s="187"/>
      <c r="L1012" s="220"/>
      <c r="M1012" s="220"/>
      <c r="N1012" s="220"/>
      <c r="O1012" s="220"/>
      <c r="P1012" s="220"/>
      <c r="Q1012" s="220"/>
      <c r="R1012" s="220"/>
      <c r="S1012" s="220"/>
      <c r="T1012" s="220"/>
      <c r="U1012" s="220"/>
      <c r="V1012" s="220"/>
      <c r="W1012" s="220"/>
      <c r="X1012" s="212"/>
      <c r="Y1012" s="206"/>
      <c r="Z1012" s="206"/>
      <c r="AA1012" s="206"/>
      <c r="AB1012" s="206"/>
      <c r="AC1012" s="206"/>
      <c r="AD1012" s="206"/>
      <c r="AE1012" s="206"/>
      <c r="AF1012" s="206"/>
      <c r="AG1012" s="206"/>
      <c r="AH1012" s="206"/>
      <c r="AI1012" s="206"/>
      <c r="AJ1012" s="206"/>
      <c r="AK1012" s="206"/>
      <c r="AL1012" s="206"/>
      <c r="AM1012" s="206"/>
      <c r="AN1012" s="206"/>
      <c r="AO1012" s="206"/>
      <c r="AP1012" s="206"/>
      <c r="AQ1012" s="206"/>
      <c r="AR1012" s="206"/>
      <c r="AS1012" s="206"/>
      <c r="AT1012" s="206"/>
      <c r="AU1012" s="206"/>
      <c r="AV1012" s="206"/>
      <c r="AW1012" s="206"/>
      <c r="AX1012" s="206"/>
      <c r="AY1012" s="206"/>
      <c r="AZ1012" s="206"/>
      <c r="BA1012" s="206"/>
      <c r="BB1012" s="206"/>
      <c r="BC1012" s="206"/>
      <c r="BD1012" s="206"/>
      <c r="BE1012" s="206"/>
      <c r="BF1012" s="206"/>
      <c r="BG1012" s="206"/>
      <c r="BH1012" s="206"/>
      <c r="BI1012" s="206"/>
      <c r="BJ1012" s="206"/>
      <c r="BK1012" s="206"/>
      <c r="BL1012" s="206"/>
      <c r="BM1012" s="206"/>
      <c r="BN1012" s="206"/>
      <c r="BO1012" s="206"/>
      <c r="BP1012" s="206"/>
      <c r="BQ1012" s="206"/>
      <c r="BR1012" s="206"/>
      <c r="BS1012" s="206"/>
      <c r="BT1012" s="206"/>
      <c r="BU1012" s="206"/>
      <c r="BV1012" s="206"/>
      <c r="BW1012" s="206"/>
      <c r="BX1012" s="206"/>
      <c r="BY1012" s="206"/>
      <c r="BZ1012" s="206"/>
      <c r="CA1012" s="206"/>
      <c r="CB1012" s="206"/>
      <c r="CC1012" s="206"/>
      <c r="CD1012" s="206"/>
      <c r="CE1012" s="206"/>
      <c r="CF1012" s="206"/>
      <c r="CG1012" s="206"/>
      <c r="CH1012" s="206"/>
      <c r="CI1012" s="206"/>
      <c r="CJ1012" s="206"/>
      <c r="CK1012" s="206"/>
      <c r="CL1012" s="206"/>
      <c r="CM1012" s="206"/>
      <c r="CN1012" s="206"/>
      <c r="CO1012" s="206"/>
      <c r="CP1012" s="206"/>
      <c r="CQ1012" s="206"/>
      <c r="CR1012" s="206"/>
      <c r="CS1012" s="206"/>
      <c r="CT1012" s="206"/>
      <c r="CU1012" s="206"/>
      <c r="CV1012" s="206"/>
      <c r="CW1012" s="206"/>
      <c r="CX1012" s="206"/>
      <c r="CY1012" s="206"/>
      <c r="CZ1012" s="206"/>
      <c r="DA1012" s="206"/>
      <c r="DB1012" s="206"/>
      <c r="DC1012" s="206"/>
      <c r="DD1012" s="206"/>
      <c r="DE1012" s="206"/>
      <c r="DF1012" s="206"/>
      <c r="DG1012" s="206"/>
      <c r="DH1012" s="206"/>
      <c r="DI1012" s="206"/>
      <c r="DJ1012" s="206"/>
      <c r="DK1012" s="206"/>
      <c r="DL1012" s="206"/>
      <c r="DM1012" s="206"/>
      <c r="DN1012" s="206"/>
      <c r="DO1012" s="206"/>
      <c r="DP1012" s="206"/>
      <c r="DQ1012" s="206"/>
      <c r="DR1012" s="206"/>
      <c r="DS1012" s="206"/>
      <c r="DT1012" s="206"/>
      <c r="DU1012" s="206"/>
      <c r="DV1012" s="206"/>
      <c r="DW1012" s="206"/>
      <c r="DX1012" s="206"/>
      <c r="DY1012" s="206"/>
      <c r="DZ1012" s="206"/>
      <c r="EA1012" s="206"/>
      <c r="EB1012" s="206"/>
      <c r="EC1012" s="206"/>
      <c r="ED1012" s="206"/>
      <c r="EE1012" s="206"/>
      <c r="EF1012" s="206"/>
      <c r="EG1012" s="206"/>
      <c r="EH1012" s="206"/>
      <c r="EI1012" s="206"/>
      <c r="EJ1012" s="206"/>
      <c r="EK1012" s="206"/>
      <c r="EL1012" s="206"/>
      <c r="EM1012" s="206"/>
      <c r="EN1012" s="206"/>
      <c r="EO1012" s="206"/>
      <c r="EP1012" s="206"/>
      <c r="EQ1012" s="206"/>
      <c r="ER1012" s="206"/>
      <c r="ES1012" s="206"/>
      <c r="ET1012" s="206"/>
      <c r="EU1012" s="206"/>
      <c r="EV1012" s="206"/>
      <c r="EW1012" s="206"/>
      <c r="EX1012" s="206"/>
      <c r="EY1012" s="206"/>
      <c r="EZ1012" s="206"/>
      <c r="FA1012" s="206"/>
      <c r="FB1012" s="206"/>
      <c r="FC1012" s="206"/>
      <c r="FD1012" s="206"/>
      <c r="FE1012" s="206"/>
      <c r="FF1012" s="206"/>
      <c r="FG1012" s="206"/>
      <c r="FH1012" s="206"/>
      <c r="FI1012" s="206"/>
      <c r="FJ1012" s="206"/>
      <c r="FK1012" s="206"/>
      <c r="FL1012" s="206"/>
      <c r="FM1012" s="206"/>
      <c r="FN1012" s="206"/>
      <c r="FO1012" s="206"/>
      <c r="FP1012" s="206"/>
      <c r="FQ1012" s="206"/>
      <c r="FR1012" s="206"/>
      <c r="FS1012" s="206"/>
      <c r="FT1012" s="206"/>
      <c r="FU1012" s="206"/>
      <c r="FV1012" s="206"/>
      <c r="FW1012" s="206"/>
      <c r="FX1012" s="206"/>
      <c r="FY1012" s="206"/>
      <c r="FZ1012" s="206"/>
      <c r="GA1012" s="206"/>
      <c r="GB1012" s="206"/>
      <c r="GC1012" s="206"/>
      <c r="GD1012" s="206"/>
      <c r="GE1012" s="206"/>
      <c r="GF1012" s="206"/>
      <c r="GG1012" s="206"/>
      <c r="GH1012" s="206"/>
      <c r="GI1012" s="206"/>
      <c r="GJ1012" s="206"/>
      <c r="GK1012" s="206"/>
      <c r="GL1012" s="206"/>
      <c r="GM1012" s="206"/>
      <c r="GN1012" s="206"/>
      <c r="GO1012" s="206"/>
      <c r="GP1012" s="206"/>
      <c r="GQ1012" s="206"/>
      <c r="GR1012" s="206"/>
      <c r="GS1012" s="206"/>
      <c r="GT1012" s="206"/>
      <c r="GU1012" s="206"/>
      <c r="GV1012" s="206"/>
      <c r="GW1012" s="206"/>
      <c r="GX1012" s="206"/>
      <c r="GY1012" s="206"/>
      <c r="GZ1012" s="206"/>
      <c r="HA1012" s="206"/>
      <c r="HB1012" s="206"/>
      <c r="HC1012" s="206"/>
      <c r="HD1012" s="206"/>
      <c r="HE1012" s="206"/>
      <c r="HF1012" s="206"/>
      <c r="HG1012" s="206"/>
      <c r="HH1012" s="206"/>
      <c r="HI1012" s="206"/>
      <c r="HJ1012" s="206"/>
      <c r="HK1012" s="206"/>
      <c r="HL1012" s="206"/>
      <c r="HM1012" s="206"/>
      <c r="HN1012" s="206"/>
      <c r="HO1012" s="206"/>
      <c r="HP1012" s="206"/>
      <c r="HQ1012" s="206"/>
      <c r="HR1012" s="206"/>
      <c r="HS1012" s="206"/>
      <c r="HT1012" s="206"/>
      <c r="HU1012" s="206"/>
      <c r="HV1012" s="206"/>
      <c r="HW1012" s="206"/>
      <c r="HX1012" s="206"/>
      <c r="HY1012" s="206"/>
      <c r="HZ1012" s="206"/>
      <c r="IA1012" s="206"/>
      <c r="IB1012" s="206"/>
    </row>
    <row r="1013" spans="1:236" ht="12.75" customHeight="1" x14ac:dyDescent="0.2">
      <c r="A1013" s="206"/>
      <c r="B1013" s="206"/>
      <c r="C1013" s="206"/>
      <c r="D1013" s="206"/>
      <c r="E1013" s="206"/>
      <c r="F1013" s="198"/>
      <c r="G1013" s="198"/>
      <c r="H1013" s="198"/>
      <c r="I1013" s="209"/>
      <c r="J1013" s="209"/>
      <c r="K1013" s="187"/>
      <c r="L1013" s="220"/>
      <c r="M1013" s="220"/>
      <c r="N1013" s="220"/>
      <c r="O1013" s="220"/>
      <c r="P1013" s="220"/>
      <c r="Q1013" s="220"/>
      <c r="R1013" s="220"/>
      <c r="S1013" s="220"/>
      <c r="T1013" s="220"/>
      <c r="U1013" s="220"/>
      <c r="V1013" s="220"/>
      <c r="W1013" s="220"/>
      <c r="X1013" s="212"/>
      <c r="Y1013" s="206"/>
      <c r="Z1013" s="206"/>
      <c r="AA1013" s="206"/>
      <c r="AB1013" s="206"/>
      <c r="AC1013" s="206"/>
      <c r="AD1013" s="206"/>
      <c r="AE1013" s="206"/>
      <c r="AF1013" s="206"/>
      <c r="AG1013" s="206"/>
      <c r="AH1013" s="206"/>
      <c r="AI1013" s="206"/>
      <c r="AJ1013" s="206"/>
      <c r="AK1013" s="206"/>
      <c r="AL1013" s="206"/>
      <c r="AM1013" s="206"/>
      <c r="AN1013" s="206"/>
      <c r="AO1013" s="206"/>
      <c r="AP1013" s="206"/>
      <c r="AQ1013" s="206"/>
      <c r="AR1013" s="206"/>
      <c r="AS1013" s="206"/>
      <c r="AT1013" s="206"/>
      <c r="AU1013" s="206"/>
      <c r="AV1013" s="206"/>
      <c r="AW1013" s="206"/>
      <c r="AX1013" s="206"/>
      <c r="AY1013" s="206"/>
      <c r="AZ1013" s="206"/>
      <c r="BA1013" s="206"/>
      <c r="BB1013" s="206"/>
      <c r="BC1013" s="206"/>
      <c r="BD1013" s="206"/>
      <c r="BE1013" s="206"/>
      <c r="BF1013" s="206"/>
      <c r="BG1013" s="206"/>
      <c r="BH1013" s="206"/>
      <c r="BI1013" s="206"/>
      <c r="BJ1013" s="206"/>
      <c r="BK1013" s="206"/>
      <c r="BL1013" s="206"/>
      <c r="BM1013" s="206"/>
      <c r="BN1013" s="206"/>
      <c r="BO1013" s="206"/>
      <c r="BP1013" s="206"/>
      <c r="BQ1013" s="206"/>
      <c r="BR1013" s="206"/>
      <c r="BS1013" s="206"/>
      <c r="BT1013" s="206"/>
      <c r="BU1013" s="206"/>
      <c r="BV1013" s="206"/>
      <c r="BW1013" s="206"/>
      <c r="BX1013" s="206"/>
      <c r="BY1013" s="206"/>
      <c r="BZ1013" s="206"/>
      <c r="CA1013" s="206"/>
      <c r="CB1013" s="206"/>
      <c r="CC1013" s="206"/>
      <c r="CD1013" s="206"/>
      <c r="CE1013" s="206"/>
      <c r="CF1013" s="206"/>
      <c r="CG1013" s="206"/>
      <c r="CH1013" s="206"/>
      <c r="CI1013" s="206"/>
      <c r="CJ1013" s="206"/>
      <c r="CK1013" s="206"/>
      <c r="CL1013" s="206"/>
      <c r="CM1013" s="206"/>
      <c r="CN1013" s="206"/>
      <c r="CO1013" s="206"/>
      <c r="CP1013" s="206"/>
      <c r="CQ1013" s="206"/>
      <c r="CR1013" s="206"/>
      <c r="CS1013" s="206"/>
      <c r="CT1013" s="206"/>
      <c r="CU1013" s="206"/>
      <c r="CV1013" s="206"/>
      <c r="CW1013" s="206"/>
      <c r="CX1013" s="206"/>
      <c r="CY1013" s="206"/>
      <c r="CZ1013" s="206"/>
      <c r="DA1013" s="206"/>
      <c r="DB1013" s="206"/>
      <c r="DC1013" s="206"/>
      <c r="DD1013" s="206"/>
      <c r="DE1013" s="206"/>
      <c r="DF1013" s="206"/>
      <c r="DG1013" s="206"/>
      <c r="DH1013" s="206"/>
      <c r="DI1013" s="206"/>
      <c r="DJ1013" s="206"/>
      <c r="DK1013" s="206"/>
      <c r="DL1013" s="206"/>
      <c r="DM1013" s="206"/>
      <c r="DN1013" s="206"/>
      <c r="DO1013" s="206"/>
      <c r="DP1013" s="206"/>
      <c r="DQ1013" s="206"/>
      <c r="DR1013" s="206"/>
      <c r="DS1013" s="206"/>
      <c r="DT1013" s="206"/>
      <c r="DU1013" s="206"/>
      <c r="DV1013" s="206"/>
      <c r="DW1013" s="206"/>
      <c r="DX1013" s="206"/>
      <c r="DY1013" s="206"/>
      <c r="DZ1013" s="206"/>
      <c r="EA1013" s="206"/>
      <c r="EB1013" s="206"/>
      <c r="EC1013" s="206"/>
      <c r="ED1013" s="206"/>
      <c r="EE1013" s="206"/>
      <c r="EF1013" s="206"/>
      <c r="EG1013" s="206"/>
      <c r="EH1013" s="206"/>
      <c r="EI1013" s="206"/>
      <c r="EJ1013" s="206"/>
      <c r="EK1013" s="206"/>
      <c r="EL1013" s="206"/>
      <c r="EM1013" s="206"/>
      <c r="EN1013" s="206"/>
      <c r="EO1013" s="206"/>
      <c r="EP1013" s="206"/>
      <c r="EQ1013" s="206"/>
      <c r="ER1013" s="206"/>
      <c r="ES1013" s="206"/>
      <c r="ET1013" s="206"/>
      <c r="EU1013" s="206"/>
      <c r="EV1013" s="206"/>
      <c r="EW1013" s="206"/>
      <c r="EX1013" s="206"/>
      <c r="EY1013" s="206"/>
      <c r="EZ1013" s="206"/>
      <c r="FA1013" s="206"/>
      <c r="FB1013" s="206"/>
      <c r="FC1013" s="206"/>
      <c r="FD1013" s="206"/>
      <c r="FE1013" s="206"/>
      <c r="FF1013" s="206"/>
      <c r="FG1013" s="206"/>
      <c r="FH1013" s="206"/>
      <c r="FI1013" s="206"/>
      <c r="FJ1013" s="206"/>
      <c r="FK1013" s="206"/>
      <c r="FL1013" s="206"/>
      <c r="FM1013" s="206"/>
      <c r="FN1013" s="206"/>
      <c r="FO1013" s="206"/>
      <c r="FP1013" s="206"/>
      <c r="FQ1013" s="206"/>
      <c r="FR1013" s="206"/>
      <c r="FS1013" s="206"/>
      <c r="FT1013" s="206"/>
      <c r="FU1013" s="206"/>
      <c r="FV1013" s="206"/>
      <c r="FW1013" s="206"/>
      <c r="FX1013" s="206"/>
      <c r="FY1013" s="206"/>
      <c r="FZ1013" s="206"/>
      <c r="GA1013" s="206"/>
      <c r="GB1013" s="206"/>
      <c r="GC1013" s="206"/>
      <c r="GD1013" s="206"/>
      <c r="GE1013" s="206"/>
      <c r="GF1013" s="206"/>
      <c r="GG1013" s="206"/>
      <c r="GH1013" s="206"/>
      <c r="GI1013" s="206"/>
      <c r="GJ1013" s="206"/>
      <c r="GK1013" s="206"/>
      <c r="GL1013" s="206"/>
      <c r="GM1013" s="206"/>
      <c r="GN1013" s="206"/>
      <c r="GO1013" s="206"/>
      <c r="GP1013" s="206"/>
      <c r="GQ1013" s="206"/>
      <c r="GR1013" s="206"/>
      <c r="GS1013" s="206"/>
      <c r="GT1013" s="206"/>
      <c r="GU1013" s="206"/>
      <c r="GV1013" s="206"/>
      <c r="GW1013" s="206"/>
      <c r="GX1013" s="206"/>
      <c r="GY1013" s="206"/>
      <c r="GZ1013" s="206"/>
      <c r="HA1013" s="206"/>
      <c r="HB1013" s="206"/>
      <c r="HC1013" s="206"/>
      <c r="HD1013" s="206"/>
      <c r="HE1013" s="206"/>
      <c r="HF1013" s="206"/>
      <c r="HG1013" s="206"/>
      <c r="HH1013" s="206"/>
      <c r="HI1013" s="206"/>
      <c r="HJ1013" s="206"/>
      <c r="HK1013" s="206"/>
      <c r="HL1013" s="206"/>
      <c r="HM1013" s="206"/>
      <c r="HN1013" s="206"/>
      <c r="HO1013" s="206"/>
      <c r="HP1013" s="206"/>
      <c r="HQ1013" s="206"/>
      <c r="HR1013" s="206"/>
      <c r="HS1013" s="206"/>
      <c r="HT1013" s="206"/>
      <c r="HU1013" s="206"/>
      <c r="HV1013" s="206"/>
      <c r="HW1013" s="206"/>
      <c r="HX1013" s="206"/>
      <c r="HY1013" s="206"/>
      <c r="HZ1013" s="206"/>
      <c r="IA1013" s="206"/>
      <c r="IB1013" s="206"/>
    </row>
    <row r="1014" spans="1:236" ht="12.75" customHeight="1" x14ac:dyDescent="0.2">
      <c r="A1014" s="206"/>
      <c r="B1014" s="206"/>
      <c r="C1014" s="206"/>
      <c r="D1014" s="206"/>
      <c r="E1014" s="206"/>
      <c r="F1014" s="198"/>
      <c r="G1014" s="198"/>
      <c r="H1014" s="198"/>
      <c r="I1014" s="209"/>
      <c r="J1014" s="209"/>
      <c r="K1014" s="187"/>
      <c r="L1014" s="220"/>
      <c r="M1014" s="220"/>
      <c r="N1014" s="220"/>
      <c r="O1014" s="220"/>
      <c r="P1014" s="220"/>
      <c r="Q1014" s="220"/>
      <c r="R1014" s="220"/>
      <c r="S1014" s="220"/>
      <c r="T1014" s="220"/>
      <c r="U1014" s="220"/>
      <c r="V1014" s="220"/>
      <c r="W1014" s="220"/>
      <c r="X1014" s="212"/>
      <c r="Y1014" s="206"/>
      <c r="Z1014" s="206"/>
      <c r="AA1014" s="206"/>
      <c r="AB1014" s="206"/>
      <c r="AC1014" s="206"/>
      <c r="AD1014" s="206"/>
      <c r="AE1014" s="206"/>
      <c r="AF1014" s="206"/>
      <c r="AG1014" s="206"/>
      <c r="AH1014" s="206"/>
      <c r="AI1014" s="206"/>
      <c r="AJ1014" s="206"/>
      <c r="AK1014" s="206"/>
      <c r="AL1014" s="206"/>
      <c r="AM1014" s="206"/>
      <c r="AN1014" s="206"/>
      <c r="AO1014" s="206"/>
      <c r="AP1014" s="206"/>
      <c r="AQ1014" s="206"/>
      <c r="AR1014" s="206"/>
      <c r="AS1014" s="206"/>
      <c r="AT1014" s="206"/>
      <c r="AU1014" s="206"/>
      <c r="AV1014" s="206"/>
      <c r="AW1014" s="206"/>
      <c r="AX1014" s="206"/>
      <c r="AY1014" s="206"/>
      <c r="AZ1014" s="206"/>
      <c r="BA1014" s="206"/>
      <c r="BB1014" s="206"/>
      <c r="BC1014" s="206"/>
      <c r="BD1014" s="206"/>
      <c r="BE1014" s="206"/>
      <c r="BF1014" s="206"/>
      <c r="BG1014" s="206"/>
      <c r="BH1014" s="206"/>
      <c r="BI1014" s="206"/>
      <c r="BJ1014" s="206"/>
      <c r="BK1014" s="206"/>
      <c r="BL1014" s="206"/>
      <c r="BM1014" s="206"/>
      <c r="BN1014" s="206"/>
      <c r="BO1014" s="206"/>
      <c r="BP1014" s="206"/>
      <c r="BQ1014" s="206"/>
      <c r="BR1014" s="206"/>
      <c r="BS1014" s="206"/>
      <c r="BT1014" s="206"/>
      <c r="BU1014" s="206"/>
      <c r="BV1014" s="206"/>
      <c r="BW1014" s="206"/>
      <c r="BX1014" s="206"/>
      <c r="BY1014" s="206"/>
      <c r="BZ1014" s="206"/>
      <c r="CA1014" s="206"/>
      <c r="CB1014" s="206"/>
      <c r="CC1014" s="206"/>
      <c r="CD1014" s="206"/>
      <c r="CE1014" s="206"/>
      <c r="CF1014" s="206"/>
      <c r="CG1014" s="206"/>
      <c r="CH1014" s="206"/>
      <c r="CI1014" s="206"/>
      <c r="CJ1014" s="206"/>
      <c r="CK1014" s="206"/>
      <c r="CL1014" s="206"/>
      <c r="CM1014" s="206"/>
      <c r="CN1014" s="206"/>
      <c r="CO1014" s="206"/>
      <c r="CP1014" s="206"/>
      <c r="CQ1014" s="206"/>
      <c r="CR1014" s="206"/>
      <c r="CS1014" s="206"/>
      <c r="CT1014" s="206"/>
      <c r="CU1014" s="206"/>
      <c r="CV1014" s="206"/>
      <c r="CW1014" s="206"/>
      <c r="CX1014" s="206"/>
      <c r="CY1014" s="206"/>
      <c r="CZ1014" s="206"/>
      <c r="DA1014" s="206"/>
      <c r="DB1014" s="206"/>
      <c r="DC1014" s="206"/>
      <c r="DD1014" s="206"/>
      <c r="DE1014" s="206"/>
      <c r="DF1014" s="206"/>
      <c r="DG1014" s="206"/>
      <c r="DH1014" s="206"/>
      <c r="DI1014" s="206"/>
      <c r="DJ1014" s="206"/>
      <c r="DK1014" s="206"/>
      <c r="DL1014" s="206"/>
      <c r="DM1014" s="206"/>
      <c r="DN1014" s="206"/>
      <c r="DO1014" s="206"/>
      <c r="DP1014" s="206"/>
      <c r="DQ1014" s="206"/>
      <c r="DR1014" s="206"/>
      <c r="DS1014" s="206"/>
      <c r="DT1014" s="206"/>
      <c r="DU1014" s="206"/>
      <c r="DV1014" s="206"/>
      <c r="DW1014" s="206"/>
      <c r="DX1014" s="206"/>
      <c r="DY1014" s="206"/>
      <c r="DZ1014" s="206"/>
      <c r="EA1014" s="206"/>
      <c r="EB1014" s="206"/>
      <c r="EC1014" s="206"/>
      <c r="ED1014" s="206"/>
      <c r="EE1014" s="206"/>
      <c r="EF1014" s="206"/>
      <c r="EG1014" s="206"/>
      <c r="EH1014" s="206"/>
      <c r="EI1014" s="206"/>
      <c r="EJ1014" s="206"/>
      <c r="EK1014" s="206"/>
      <c r="EL1014" s="206"/>
      <c r="EM1014" s="206"/>
      <c r="EN1014" s="206"/>
      <c r="EO1014" s="206"/>
      <c r="EP1014" s="206"/>
      <c r="EQ1014" s="206"/>
      <c r="ER1014" s="206"/>
      <c r="ES1014" s="206"/>
      <c r="ET1014" s="206"/>
      <c r="EU1014" s="206"/>
      <c r="EV1014" s="206"/>
      <c r="EW1014" s="206"/>
      <c r="EX1014" s="206"/>
      <c r="EY1014" s="206"/>
      <c r="EZ1014" s="206"/>
      <c r="FA1014" s="206"/>
      <c r="FB1014" s="206"/>
      <c r="FC1014" s="206"/>
      <c r="FD1014" s="206"/>
      <c r="FE1014" s="206"/>
      <c r="FF1014" s="206"/>
      <c r="FG1014" s="206"/>
      <c r="FH1014" s="206"/>
      <c r="FI1014" s="206"/>
      <c r="FJ1014" s="206"/>
      <c r="FK1014" s="206"/>
      <c r="FL1014" s="206"/>
      <c r="FM1014" s="206"/>
      <c r="FN1014" s="206"/>
      <c r="FO1014" s="206"/>
      <c r="FP1014" s="206"/>
      <c r="FQ1014" s="206"/>
      <c r="FR1014" s="206"/>
      <c r="FS1014" s="206"/>
      <c r="FT1014" s="206"/>
      <c r="FU1014" s="206"/>
      <c r="FV1014" s="206"/>
      <c r="FW1014" s="206"/>
      <c r="FX1014" s="206"/>
      <c r="FY1014" s="206"/>
      <c r="FZ1014" s="206"/>
      <c r="GA1014" s="206"/>
      <c r="GB1014" s="206"/>
      <c r="GC1014" s="206"/>
      <c r="GD1014" s="206"/>
      <c r="GE1014" s="206"/>
      <c r="GF1014" s="206"/>
      <c r="GG1014" s="206"/>
      <c r="GH1014" s="206"/>
      <c r="GI1014" s="206"/>
      <c r="GJ1014" s="206"/>
      <c r="GK1014" s="206"/>
      <c r="GL1014" s="206"/>
      <c r="GM1014" s="206"/>
      <c r="GN1014" s="206"/>
      <c r="GO1014" s="206"/>
      <c r="GP1014" s="206"/>
      <c r="GQ1014" s="206"/>
      <c r="GR1014" s="206"/>
      <c r="GS1014" s="206"/>
      <c r="GT1014" s="206"/>
      <c r="GU1014" s="206"/>
      <c r="GV1014" s="206"/>
      <c r="GW1014" s="206"/>
      <c r="GX1014" s="206"/>
      <c r="GY1014" s="206"/>
      <c r="GZ1014" s="206"/>
      <c r="HA1014" s="206"/>
      <c r="HB1014" s="206"/>
      <c r="HC1014" s="206"/>
      <c r="HD1014" s="206"/>
      <c r="HE1014" s="206"/>
      <c r="HF1014" s="206"/>
      <c r="HG1014" s="206"/>
      <c r="HH1014" s="206"/>
      <c r="HI1014" s="206"/>
      <c r="HJ1014" s="206"/>
      <c r="HK1014" s="206"/>
      <c r="HL1014" s="206"/>
      <c r="HM1014" s="206"/>
      <c r="HN1014" s="206"/>
      <c r="HO1014" s="206"/>
      <c r="HP1014" s="206"/>
      <c r="HQ1014" s="206"/>
      <c r="HR1014" s="206"/>
      <c r="HS1014" s="206"/>
      <c r="HT1014" s="206"/>
      <c r="HU1014" s="206"/>
      <c r="HV1014" s="206"/>
      <c r="HW1014" s="206"/>
      <c r="HX1014" s="206"/>
      <c r="HY1014" s="206"/>
      <c r="HZ1014" s="206"/>
      <c r="IA1014" s="206"/>
      <c r="IB1014" s="206"/>
    </row>
    <row r="1015" spans="1:236" ht="12.75" customHeight="1" x14ac:dyDescent="0.2">
      <c r="A1015" s="206"/>
      <c r="B1015" s="206"/>
      <c r="C1015" s="206"/>
      <c r="D1015" s="206"/>
      <c r="E1015" s="206"/>
      <c r="F1015" s="198"/>
      <c r="G1015" s="198"/>
      <c r="H1015" s="198"/>
      <c r="I1015" s="209"/>
      <c r="J1015" s="209"/>
      <c r="K1015" s="187"/>
      <c r="L1015" s="220"/>
      <c r="M1015" s="220"/>
      <c r="N1015" s="220"/>
      <c r="O1015" s="220"/>
      <c r="P1015" s="220"/>
      <c r="Q1015" s="220"/>
      <c r="R1015" s="220"/>
      <c r="S1015" s="220"/>
      <c r="T1015" s="220"/>
      <c r="U1015" s="220"/>
      <c r="V1015" s="220"/>
      <c r="W1015" s="220"/>
      <c r="X1015" s="212"/>
      <c r="Y1015" s="206"/>
      <c r="Z1015" s="206"/>
      <c r="AA1015" s="206"/>
      <c r="AB1015" s="206"/>
      <c r="AC1015" s="206"/>
      <c r="AD1015" s="206"/>
      <c r="AE1015" s="206"/>
      <c r="AF1015" s="206"/>
      <c r="AG1015" s="206"/>
      <c r="AH1015" s="206"/>
      <c r="AI1015" s="206"/>
      <c r="AJ1015" s="206"/>
      <c r="AK1015" s="206"/>
      <c r="AL1015" s="206"/>
      <c r="AM1015" s="206"/>
      <c r="AN1015" s="206"/>
      <c r="AO1015" s="206"/>
      <c r="AP1015" s="206"/>
      <c r="AQ1015" s="206"/>
      <c r="AR1015" s="206"/>
      <c r="AS1015" s="206"/>
      <c r="AT1015" s="206"/>
      <c r="AU1015" s="206"/>
      <c r="AV1015" s="206"/>
      <c r="AW1015" s="206"/>
      <c r="AX1015" s="206"/>
      <c r="AY1015" s="206"/>
      <c r="AZ1015" s="206"/>
      <c r="BA1015" s="206"/>
      <c r="BB1015" s="206"/>
      <c r="BC1015" s="206"/>
      <c r="BD1015" s="206"/>
      <c r="BE1015" s="206"/>
      <c r="BF1015" s="206"/>
      <c r="BG1015" s="206"/>
      <c r="BH1015" s="206"/>
      <c r="BI1015" s="206"/>
      <c r="BJ1015" s="206"/>
      <c r="BK1015" s="206"/>
      <c r="BL1015" s="206"/>
      <c r="BM1015" s="206"/>
      <c r="BN1015" s="206"/>
      <c r="BO1015" s="206"/>
      <c r="BP1015" s="206"/>
      <c r="BQ1015" s="206"/>
      <c r="BR1015" s="206"/>
      <c r="BS1015" s="206"/>
      <c r="BT1015" s="206"/>
      <c r="BU1015" s="206"/>
      <c r="BV1015" s="206"/>
      <c r="BW1015" s="206"/>
      <c r="BX1015" s="206"/>
      <c r="BY1015" s="206"/>
      <c r="BZ1015" s="206"/>
      <c r="CA1015" s="206"/>
      <c r="CB1015" s="206"/>
      <c r="CC1015" s="206"/>
      <c r="CD1015" s="206"/>
      <c r="CE1015" s="206"/>
      <c r="CF1015" s="206"/>
      <c r="CG1015" s="206"/>
      <c r="CH1015" s="206"/>
      <c r="CI1015" s="206"/>
      <c r="CJ1015" s="206"/>
      <c r="CK1015" s="206"/>
      <c r="CL1015" s="206"/>
      <c r="CM1015" s="206"/>
      <c r="CN1015" s="206"/>
      <c r="CO1015" s="206"/>
      <c r="CP1015" s="206"/>
      <c r="CQ1015" s="206"/>
      <c r="CR1015" s="206"/>
      <c r="CS1015" s="206"/>
      <c r="CT1015" s="206"/>
      <c r="CU1015" s="206"/>
      <c r="CV1015" s="206"/>
      <c r="CW1015" s="206"/>
      <c r="CX1015" s="206"/>
      <c r="CY1015" s="206"/>
      <c r="CZ1015" s="206"/>
      <c r="DA1015" s="206"/>
      <c r="DB1015" s="206"/>
      <c r="DC1015" s="206"/>
      <c r="DD1015" s="206"/>
      <c r="DE1015" s="206"/>
      <c r="DF1015" s="206"/>
      <c r="DG1015" s="206"/>
      <c r="DH1015" s="206"/>
      <c r="DI1015" s="206"/>
      <c r="DJ1015" s="206"/>
      <c r="DK1015" s="206"/>
      <c r="DL1015" s="206"/>
      <c r="DM1015" s="206"/>
      <c r="DN1015" s="206"/>
      <c r="DO1015" s="206"/>
      <c r="DP1015" s="206"/>
      <c r="DQ1015" s="206"/>
      <c r="DR1015" s="206"/>
      <c r="DS1015" s="206"/>
      <c r="DT1015" s="206"/>
      <c r="DU1015" s="206"/>
      <c r="DV1015" s="206"/>
      <c r="DW1015" s="206"/>
      <c r="DX1015" s="206"/>
      <c r="DY1015" s="206"/>
      <c r="DZ1015" s="206"/>
      <c r="EA1015" s="206"/>
      <c r="EB1015" s="206"/>
      <c r="EC1015" s="206"/>
      <c r="ED1015" s="206"/>
      <c r="EE1015" s="206"/>
      <c r="EF1015" s="206"/>
      <c r="EG1015" s="206"/>
      <c r="EH1015" s="206"/>
      <c r="EI1015" s="206"/>
      <c r="EJ1015" s="206"/>
      <c r="EK1015" s="206"/>
      <c r="EL1015" s="206"/>
      <c r="EM1015" s="206"/>
      <c r="EN1015" s="206"/>
      <c r="EO1015" s="206"/>
      <c r="EP1015" s="206"/>
      <c r="EQ1015" s="206"/>
      <c r="ER1015" s="206"/>
      <c r="ES1015" s="206"/>
      <c r="ET1015" s="206"/>
      <c r="EU1015" s="206"/>
      <c r="EV1015" s="206"/>
      <c r="EW1015" s="206"/>
      <c r="EX1015" s="206"/>
      <c r="EY1015" s="206"/>
      <c r="EZ1015" s="206"/>
      <c r="FA1015" s="206"/>
      <c r="FB1015" s="206"/>
      <c r="FC1015" s="206"/>
      <c r="FD1015" s="206"/>
      <c r="FE1015" s="206"/>
      <c r="FF1015" s="206"/>
      <c r="FG1015" s="206"/>
      <c r="FH1015" s="206"/>
      <c r="FI1015" s="206"/>
      <c r="FJ1015" s="206"/>
      <c r="FK1015" s="206"/>
      <c r="FL1015" s="206"/>
      <c r="FM1015" s="206"/>
      <c r="FN1015" s="206"/>
      <c r="FO1015" s="206"/>
      <c r="FP1015" s="206"/>
      <c r="FQ1015" s="206"/>
      <c r="FR1015" s="206"/>
      <c r="FS1015" s="206"/>
      <c r="FT1015" s="206"/>
      <c r="FU1015" s="206"/>
      <c r="FV1015" s="206"/>
      <c r="FW1015" s="206"/>
      <c r="FX1015" s="206"/>
      <c r="FY1015" s="206"/>
      <c r="FZ1015" s="206"/>
      <c r="GA1015" s="206"/>
      <c r="GB1015" s="206"/>
      <c r="GC1015" s="206"/>
      <c r="GD1015" s="206"/>
      <c r="GE1015" s="206"/>
      <c r="GF1015" s="206"/>
      <c r="GG1015" s="206"/>
      <c r="GH1015" s="206"/>
      <c r="GI1015" s="206"/>
      <c r="GJ1015" s="206"/>
      <c r="GK1015" s="206"/>
      <c r="GL1015" s="206"/>
      <c r="GM1015" s="206"/>
      <c r="GN1015" s="206"/>
      <c r="GO1015" s="206"/>
      <c r="GP1015" s="206"/>
      <c r="GQ1015" s="206"/>
      <c r="GR1015" s="206"/>
      <c r="GS1015" s="206"/>
      <c r="GT1015" s="206"/>
      <c r="GU1015" s="206"/>
      <c r="GV1015" s="206"/>
      <c r="GW1015" s="206"/>
      <c r="GX1015" s="206"/>
      <c r="GY1015" s="206"/>
      <c r="GZ1015" s="206"/>
      <c r="HA1015" s="206"/>
      <c r="HB1015" s="206"/>
      <c r="HC1015" s="206"/>
      <c r="HD1015" s="206"/>
      <c r="HE1015" s="206"/>
      <c r="HF1015" s="206"/>
      <c r="HG1015" s="206"/>
      <c r="HH1015" s="206"/>
      <c r="HI1015" s="206"/>
      <c r="HJ1015" s="206"/>
      <c r="HK1015" s="206"/>
      <c r="HL1015" s="206"/>
      <c r="HM1015" s="206"/>
      <c r="HN1015" s="206"/>
      <c r="HO1015" s="206"/>
      <c r="HP1015" s="206"/>
      <c r="HQ1015" s="206"/>
      <c r="HR1015" s="206"/>
      <c r="HS1015" s="206"/>
      <c r="HT1015" s="206"/>
      <c r="HU1015" s="206"/>
      <c r="HV1015" s="206"/>
      <c r="HW1015" s="206"/>
      <c r="HX1015" s="206"/>
      <c r="HY1015" s="206"/>
      <c r="HZ1015" s="206"/>
      <c r="IA1015" s="206"/>
      <c r="IB1015" s="206"/>
    </row>
    <row r="1016" spans="1:236" ht="12.75" customHeight="1" x14ac:dyDescent="0.2">
      <c r="A1016" s="206"/>
      <c r="B1016" s="206"/>
      <c r="C1016" s="206"/>
      <c r="D1016" s="206"/>
      <c r="E1016" s="206"/>
      <c r="F1016" s="198"/>
      <c r="G1016" s="198"/>
      <c r="H1016" s="198"/>
      <c r="I1016" s="209"/>
      <c r="J1016" s="209"/>
      <c r="K1016" s="187"/>
      <c r="L1016" s="220"/>
      <c r="M1016" s="220"/>
      <c r="N1016" s="220"/>
      <c r="O1016" s="220"/>
      <c r="P1016" s="220"/>
      <c r="Q1016" s="220"/>
      <c r="R1016" s="220"/>
      <c r="S1016" s="220"/>
      <c r="T1016" s="220"/>
      <c r="U1016" s="220"/>
      <c r="V1016" s="220"/>
      <c r="W1016" s="220"/>
      <c r="X1016" s="212"/>
      <c r="Y1016" s="206"/>
      <c r="Z1016" s="206"/>
      <c r="AA1016" s="206"/>
      <c r="AB1016" s="206"/>
      <c r="AC1016" s="206"/>
      <c r="AD1016" s="206"/>
      <c r="AE1016" s="206"/>
      <c r="AF1016" s="206"/>
      <c r="AG1016" s="206"/>
      <c r="AH1016" s="206"/>
      <c r="AI1016" s="206"/>
      <c r="AJ1016" s="206"/>
      <c r="AK1016" s="206"/>
      <c r="AL1016" s="206"/>
      <c r="AM1016" s="206"/>
      <c r="AN1016" s="206"/>
      <c r="AO1016" s="206"/>
      <c r="AP1016" s="206"/>
      <c r="AQ1016" s="206"/>
      <c r="AR1016" s="206"/>
      <c r="AS1016" s="206"/>
      <c r="AT1016" s="206"/>
      <c r="AU1016" s="206"/>
      <c r="AV1016" s="206"/>
      <c r="AW1016" s="206"/>
      <c r="AX1016" s="206"/>
      <c r="AY1016" s="206"/>
      <c r="AZ1016" s="206"/>
      <c r="BA1016" s="206"/>
      <c r="BB1016" s="206"/>
      <c r="BC1016" s="206"/>
      <c r="BD1016" s="206"/>
      <c r="BE1016" s="206"/>
      <c r="BF1016" s="206"/>
      <c r="BG1016" s="206"/>
      <c r="BH1016" s="206"/>
      <c r="BI1016" s="206"/>
      <c r="BJ1016" s="206"/>
      <c r="BK1016" s="206"/>
      <c r="BL1016" s="206"/>
      <c r="BM1016" s="206"/>
      <c r="BN1016" s="206"/>
      <c r="BO1016" s="206"/>
      <c r="BP1016" s="206"/>
      <c r="BQ1016" s="206"/>
      <c r="BR1016" s="206"/>
      <c r="BS1016" s="206"/>
      <c r="BT1016" s="206"/>
      <c r="BU1016" s="206"/>
      <c r="BV1016" s="206"/>
      <c r="BW1016" s="206"/>
      <c r="BX1016" s="206"/>
      <c r="BY1016" s="206"/>
      <c r="BZ1016" s="206"/>
      <c r="CA1016" s="206"/>
      <c r="CB1016" s="206"/>
      <c r="CC1016" s="206"/>
      <c r="CD1016" s="206"/>
      <c r="CE1016" s="206"/>
      <c r="CF1016" s="206"/>
      <c r="CG1016" s="206"/>
      <c r="CH1016" s="206"/>
      <c r="CI1016" s="206"/>
      <c r="CJ1016" s="206"/>
      <c r="CK1016" s="206"/>
      <c r="CL1016" s="206"/>
      <c r="CM1016" s="206"/>
      <c r="CN1016" s="206"/>
      <c r="CO1016" s="206"/>
      <c r="CP1016" s="206"/>
      <c r="CQ1016" s="206"/>
      <c r="CR1016" s="206"/>
      <c r="CS1016" s="206"/>
      <c r="CT1016" s="206"/>
      <c r="CU1016" s="206"/>
      <c r="CV1016" s="206"/>
      <c r="CW1016" s="206"/>
      <c r="CX1016" s="206"/>
      <c r="CY1016" s="206"/>
      <c r="CZ1016" s="206"/>
      <c r="DA1016" s="206"/>
      <c r="DB1016" s="206"/>
      <c r="DC1016" s="206"/>
      <c r="DD1016" s="206"/>
      <c r="DE1016" s="206"/>
      <c r="DF1016" s="206"/>
      <c r="DG1016" s="206"/>
      <c r="DH1016" s="206"/>
      <c r="DI1016" s="206"/>
      <c r="DJ1016" s="206"/>
      <c r="DK1016" s="206"/>
      <c r="DL1016" s="206"/>
      <c r="DM1016" s="206"/>
      <c r="DN1016" s="206"/>
      <c r="DO1016" s="206"/>
      <c r="DP1016" s="206"/>
      <c r="DQ1016" s="206"/>
      <c r="DR1016" s="206"/>
      <c r="DS1016" s="206"/>
      <c r="DT1016" s="206"/>
      <c r="DU1016" s="206"/>
      <c r="DV1016" s="206"/>
      <c r="DW1016" s="206"/>
      <c r="DX1016" s="206"/>
      <c r="DY1016" s="206"/>
      <c r="DZ1016" s="206"/>
      <c r="EA1016" s="206"/>
      <c r="EB1016" s="206"/>
      <c r="EC1016" s="206"/>
      <c r="ED1016" s="206"/>
      <c r="EE1016" s="206"/>
      <c r="EF1016" s="206"/>
      <c r="EG1016" s="206"/>
      <c r="EH1016" s="206"/>
      <c r="EI1016" s="206"/>
      <c r="EJ1016" s="206"/>
      <c r="EK1016" s="206"/>
      <c r="EL1016" s="206"/>
      <c r="EM1016" s="206"/>
      <c r="EN1016" s="206"/>
      <c r="EO1016" s="206"/>
      <c r="EP1016" s="206"/>
      <c r="EQ1016" s="206"/>
      <c r="ER1016" s="206"/>
      <c r="ES1016" s="206"/>
      <c r="ET1016" s="206"/>
      <c r="EU1016" s="206"/>
      <c r="EV1016" s="206"/>
      <c r="EW1016" s="206"/>
      <c r="EX1016" s="206"/>
      <c r="EY1016" s="206"/>
      <c r="EZ1016" s="206"/>
      <c r="FA1016" s="206"/>
      <c r="FB1016" s="206"/>
      <c r="FC1016" s="206"/>
      <c r="FD1016" s="206"/>
      <c r="FE1016" s="206"/>
      <c r="FF1016" s="206"/>
      <c r="FG1016" s="206"/>
      <c r="FH1016" s="206"/>
      <c r="FI1016" s="206"/>
      <c r="FJ1016" s="206"/>
      <c r="FK1016" s="206"/>
      <c r="FL1016" s="206"/>
      <c r="FM1016" s="206"/>
      <c r="FN1016" s="206"/>
      <c r="FO1016" s="206"/>
      <c r="FP1016" s="206"/>
      <c r="FQ1016" s="206"/>
      <c r="FR1016" s="206"/>
      <c r="FS1016" s="206"/>
      <c r="FT1016" s="206"/>
      <c r="FU1016" s="206"/>
      <c r="FV1016" s="206"/>
      <c r="FW1016" s="206"/>
      <c r="FX1016" s="206"/>
      <c r="FY1016" s="206"/>
      <c r="FZ1016" s="206"/>
      <c r="GA1016" s="206"/>
      <c r="GB1016" s="206"/>
      <c r="GC1016" s="206"/>
      <c r="GD1016" s="206"/>
      <c r="GE1016" s="206"/>
      <c r="GF1016" s="206"/>
      <c r="GG1016" s="206"/>
      <c r="GH1016" s="206"/>
      <c r="GI1016" s="206"/>
      <c r="GJ1016" s="206"/>
      <c r="GK1016" s="206"/>
      <c r="GL1016" s="206"/>
      <c r="GM1016" s="206"/>
      <c r="GN1016" s="206"/>
      <c r="GO1016" s="206"/>
      <c r="GP1016" s="206"/>
      <c r="GQ1016" s="206"/>
      <c r="GR1016" s="206"/>
      <c r="GS1016" s="206"/>
      <c r="GT1016" s="206"/>
      <c r="GU1016" s="206"/>
      <c r="GV1016" s="206"/>
      <c r="GW1016" s="206"/>
      <c r="GX1016" s="206"/>
      <c r="GY1016" s="206"/>
      <c r="GZ1016" s="206"/>
      <c r="HA1016" s="206"/>
      <c r="HB1016" s="206"/>
      <c r="HC1016" s="206"/>
      <c r="HD1016" s="206"/>
      <c r="HE1016" s="206"/>
      <c r="HF1016" s="206"/>
      <c r="HG1016" s="206"/>
      <c r="HH1016" s="206"/>
      <c r="HI1016" s="206"/>
      <c r="HJ1016" s="206"/>
      <c r="HK1016" s="206"/>
      <c r="HL1016" s="206"/>
      <c r="HM1016" s="206"/>
      <c r="HN1016" s="206"/>
      <c r="HO1016" s="206"/>
      <c r="HP1016" s="206"/>
      <c r="HQ1016" s="206"/>
      <c r="HR1016" s="206"/>
      <c r="HS1016" s="206"/>
      <c r="HT1016" s="206"/>
      <c r="HU1016" s="206"/>
      <c r="HV1016" s="206"/>
      <c r="HW1016" s="206"/>
      <c r="HX1016" s="206"/>
      <c r="HY1016" s="206"/>
      <c r="HZ1016" s="206"/>
      <c r="IA1016" s="206"/>
      <c r="IB1016" s="206"/>
    </row>
    <row r="1017" spans="1:236" ht="12.75" customHeight="1" x14ac:dyDescent="0.2">
      <c r="A1017" s="206"/>
      <c r="B1017" s="206"/>
      <c r="C1017" s="206"/>
      <c r="D1017" s="206"/>
      <c r="E1017" s="206"/>
      <c r="F1017" s="198"/>
      <c r="G1017" s="198"/>
      <c r="H1017" s="198"/>
      <c r="I1017" s="209"/>
      <c r="J1017" s="209"/>
      <c r="K1017" s="187"/>
      <c r="L1017" s="220"/>
      <c r="M1017" s="220"/>
      <c r="N1017" s="220"/>
      <c r="O1017" s="220"/>
      <c r="P1017" s="220"/>
      <c r="Q1017" s="220"/>
      <c r="R1017" s="220"/>
      <c r="S1017" s="220"/>
      <c r="T1017" s="220"/>
      <c r="U1017" s="220"/>
      <c r="V1017" s="220"/>
      <c r="W1017" s="220"/>
      <c r="X1017" s="212"/>
      <c r="Y1017" s="206"/>
      <c r="Z1017" s="206"/>
      <c r="AA1017" s="206"/>
      <c r="AB1017" s="206"/>
      <c r="AC1017" s="206"/>
      <c r="AD1017" s="206"/>
      <c r="AE1017" s="206"/>
      <c r="AF1017" s="206"/>
      <c r="AG1017" s="206"/>
      <c r="AH1017" s="206"/>
      <c r="AI1017" s="206"/>
      <c r="AJ1017" s="206"/>
      <c r="AK1017" s="206"/>
      <c r="AL1017" s="206"/>
      <c r="AM1017" s="206"/>
      <c r="AN1017" s="206"/>
      <c r="AO1017" s="206"/>
      <c r="AP1017" s="206"/>
      <c r="AQ1017" s="206"/>
      <c r="AR1017" s="206"/>
      <c r="AS1017" s="206"/>
      <c r="AT1017" s="206"/>
      <c r="AU1017" s="206"/>
      <c r="AV1017" s="206"/>
      <c r="AW1017" s="206"/>
      <c r="AX1017" s="206"/>
      <c r="AY1017" s="206"/>
      <c r="AZ1017" s="206"/>
      <c r="BA1017" s="206"/>
      <c r="BB1017" s="206"/>
      <c r="BC1017" s="206"/>
      <c r="BD1017" s="206"/>
      <c r="BE1017" s="206"/>
      <c r="BF1017" s="206"/>
      <c r="BG1017" s="206"/>
      <c r="BH1017" s="206"/>
      <c r="BI1017" s="206"/>
      <c r="BJ1017" s="206"/>
      <c r="BK1017" s="206"/>
      <c r="BL1017" s="206"/>
      <c r="BM1017" s="206"/>
      <c r="BN1017" s="206"/>
      <c r="BO1017" s="206"/>
      <c r="BP1017" s="206"/>
      <c r="BQ1017" s="206"/>
      <c r="BR1017" s="206"/>
      <c r="BS1017" s="206"/>
      <c r="BT1017" s="206"/>
      <c r="BU1017" s="206"/>
      <c r="BV1017" s="206"/>
      <c r="BW1017" s="206"/>
      <c r="BX1017" s="206"/>
      <c r="BY1017" s="206"/>
      <c r="BZ1017" s="206"/>
      <c r="CA1017" s="206"/>
      <c r="CB1017" s="206"/>
      <c r="CC1017" s="206"/>
      <c r="CD1017" s="206"/>
      <c r="CE1017" s="206"/>
      <c r="CF1017" s="206"/>
      <c r="CG1017" s="206"/>
      <c r="CH1017" s="206"/>
      <c r="CI1017" s="206"/>
      <c r="CJ1017" s="206"/>
      <c r="CK1017" s="206"/>
      <c r="CL1017" s="206"/>
      <c r="CM1017" s="206"/>
      <c r="CN1017" s="206"/>
      <c r="CO1017" s="206"/>
      <c r="CP1017" s="206"/>
      <c r="CQ1017" s="206"/>
      <c r="CR1017" s="206"/>
      <c r="CS1017" s="206"/>
      <c r="CT1017" s="206"/>
      <c r="CU1017" s="206"/>
      <c r="CV1017" s="206"/>
      <c r="CW1017" s="206"/>
      <c r="CX1017" s="206"/>
      <c r="CY1017" s="206"/>
      <c r="CZ1017" s="206"/>
      <c r="DA1017" s="206"/>
      <c r="DB1017" s="206"/>
      <c r="DC1017" s="206"/>
      <c r="DD1017" s="206"/>
      <c r="DE1017" s="206"/>
      <c r="DF1017" s="206"/>
      <c r="DG1017" s="206"/>
      <c r="DH1017" s="206"/>
      <c r="DI1017" s="206"/>
      <c r="DJ1017" s="206"/>
      <c r="DK1017" s="206"/>
      <c r="DL1017" s="206"/>
      <c r="DM1017" s="206"/>
      <c r="DN1017" s="206"/>
      <c r="DO1017" s="206"/>
      <c r="DP1017" s="206"/>
      <c r="DQ1017" s="206"/>
      <c r="DR1017" s="206"/>
      <c r="DS1017" s="206"/>
      <c r="DT1017" s="206"/>
      <c r="DU1017" s="206"/>
      <c r="DV1017" s="206"/>
      <c r="DW1017" s="206"/>
      <c r="DX1017" s="206"/>
      <c r="DY1017" s="206"/>
      <c r="DZ1017" s="206"/>
      <c r="EA1017" s="206"/>
      <c r="EB1017" s="206"/>
      <c r="EC1017" s="206"/>
      <c r="ED1017" s="206"/>
      <c r="EE1017" s="206"/>
      <c r="EF1017" s="206"/>
      <c r="EG1017" s="206"/>
      <c r="EH1017" s="206"/>
      <c r="EI1017" s="206"/>
      <c r="EJ1017" s="206"/>
      <c r="EK1017" s="206"/>
      <c r="EL1017" s="206"/>
      <c r="EM1017" s="206"/>
      <c r="EN1017" s="206"/>
      <c r="EO1017" s="206"/>
      <c r="EP1017" s="206"/>
      <c r="EQ1017" s="206"/>
      <c r="ER1017" s="206"/>
      <c r="ES1017" s="206"/>
      <c r="ET1017" s="206"/>
      <c r="EU1017" s="206"/>
      <c r="EV1017" s="206"/>
      <c r="EW1017" s="206"/>
      <c r="EX1017" s="206"/>
      <c r="EY1017" s="206"/>
      <c r="EZ1017" s="206"/>
      <c r="FA1017" s="206"/>
      <c r="FB1017" s="206"/>
      <c r="FC1017" s="206"/>
      <c r="FD1017" s="206"/>
      <c r="FE1017" s="206"/>
      <c r="FF1017" s="206"/>
      <c r="FG1017" s="206"/>
      <c r="FH1017" s="206"/>
      <c r="FI1017" s="206"/>
      <c r="FJ1017" s="206"/>
      <c r="FK1017" s="206"/>
      <c r="FL1017" s="206"/>
      <c r="FM1017" s="206"/>
      <c r="FN1017" s="206"/>
      <c r="FO1017" s="206"/>
      <c r="FP1017" s="206"/>
      <c r="FQ1017" s="206"/>
      <c r="FR1017" s="206"/>
      <c r="FS1017" s="206"/>
      <c r="FT1017" s="206"/>
      <c r="FU1017" s="206"/>
      <c r="FV1017" s="206"/>
      <c r="FW1017" s="206"/>
      <c r="FX1017" s="206"/>
      <c r="FY1017" s="206"/>
      <c r="FZ1017" s="206"/>
      <c r="GA1017" s="206"/>
      <c r="GB1017" s="206"/>
      <c r="GC1017" s="206"/>
      <c r="GD1017" s="206"/>
      <c r="GE1017" s="206"/>
      <c r="GF1017" s="206"/>
      <c r="GG1017" s="206"/>
      <c r="GH1017" s="206"/>
      <c r="GI1017" s="206"/>
      <c r="GJ1017" s="206"/>
      <c r="GK1017" s="206"/>
      <c r="GL1017" s="206"/>
      <c r="GM1017" s="206"/>
      <c r="GN1017" s="206"/>
      <c r="GO1017" s="206"/>
      <c r="GP1017" s="206"/>
      <c r="GQ1017" s="206"/>
      <c r="GR1017" s="206"/>
      <c r="GS1017" s="206"/>
      <c r="GT1017" s="206"/>
      <c r="GU1017" s="206"/>
      <c r="GV1017" s="206"/>
      <c r="GW1017" s="206"/>
      <c r="GX1017" s="206"/>
      <c r="GY1017" s="206"/>
      <c r="GZ1017" s="206"/>
      <c r="HA1017" s="206"/>
      <c r="HB1017" s="206"/>
      <c r="HC1017" s="206"/>
      <c r="HD1017" s="206"/>
      <c r="HE1017" s="206"/>
      <c r="HF1017" s="206"/>
      <c r="HG1017" s="206"/>
      <c r="HH1017" s="206"/>
      <c r="HI1017" s="206"/>
      <c r="HJ1017" s="206"/>
      <c r="HK1017" s="206"/>
      <c r="HL1017" s="206"/>
      <c r="HM1017" s="206"/>
      <c r="HN1017" s="206"/>
      <c r="HO1017" s="206"/>
      <c r="HP1017" s="206"/>
      <c r="HQ1017" s="206"/>
      <c r="HR1017" s="206"/>
      <c r="HS1017" s="206"/>
      <c r="HT1017" s="206"/>
      <c r="HU1017" s="206"/>
      <c r="HV1017" s="206"/>
      <c r="HW1017" s="206"/>
      <c r="HX1017" s="206"/>
      <c r="HY1017" s="206"/>
      <c r="HZ1017" s="206"/>
      <c r="IA1017" s="206"/>
      <c r="IB1017" s="206"/>
    </row>
    <row r="1018" spans="1:236" ht="12.75" customHeight="1" x14ac:dyDescent="0.2">
      <c r="A1018" s="206"/>
      <c r="B1018" s="206"/>
      <c r="C1018" s="206"/>
      <c r="D1018" s="206"/>
      <c r="E1018" s="206"/>
      <c r="F1018" s="198"/>
      <c r="G1018" s="198"/>
      <c r="H1018" s="198"/>
      <c r="I1018" s="209"/>
      <c r="J1018" s="209"/>
      <c r="K1018" s="187"/>
      <c r="L1018" s="220"/>
      <c r="M1018" s="220"/>
      <c r="N1018" s="220"/>
      <c r="O1018" s="220"/>
      <c r="P1018" s="220"/>
      <c r="Q1018" s="220"/>
      <c r="R1018" s="220"/>
      <c r="S1018" s="220"/>
      <c r="T1018" s="220"/>
      <c r="U1018" s="220"/>
      <c r="V1018" s="220"/>
      <c r="W1018" s="220"/>
      <c r="X1018" s="212"/>
      <c r="Y1018" s="206"/>
      <c r="Z1018" s="206"/>
      <c r="AA1018" s="206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206"/>
      <c r="BN1018" s="206"/>
      <c r="BO1018" s="206"/>
      <c r="BP1018" s="206"/>
      <c r="BQ1018" s="206"/>
      <c r="BR1018" s="206"/>
      <c r="BS1018" s="206"/>
      <c r="BT1018" s="206"/>
      <c r="BU1018" s="206"/>
      <c r="BV1018" s="206"/>
      <c r="BW1018" s="206"/>
      <c r="BX1018" s="206"/>
      <c r="BY1018" s="206"/>
      <c r="BZ1018" s="206"/>
      <c r="CA1018" s="206"/>
      <c r="CB1018" s="206"/>
      <c r="CC1018" s="206"/>
      <c r="CD1018" s="206"/>
      <c r="CE1018" s="206"/>
      <c r="CF1018" s="206"/>
      <c r="CG1018" s="206"/>
      <c r="CH1018" s="206"/>
      <c r="CI1018" s="206"/>
      <c r="CJ1018" s="206"/>
      <c r="CK1018" s="206"/>
      <c r="CL1018" s="206"/>
      <c r="CM1018" s="206"/>
      <c r="CN1018" s="206"/>
      <c r="CO1018" s="206"/>
      <c r="CP1018" s="206"/>
      <c r="CQ1018" s="206"/>
      <c r="CR1018" s="206"/>
      <c r="CS1018" s="206"/>
      <c r="CT1018" s="206"/>
      <c r="CU1018" s="206"/>
      <c r="CV1018" s="206"/>
      <c r="CW1018" s="206"/>
      <c r="CX1018" s="206"/>
      <c r="CY1018" s="206"/>
      <c r="CZ1018" s="206"/>
      <c r="DA1018" s="206"/>
      <c r="DB1018" s="206"/>
      <c r="DC1018" s="206"/>
      <c r="DD1018" s="206"/>
      <c r="DE1018" s="206"/>
      <c r="DF1018" s="206"/>
      <c r="DG1018" s="206"/>
      <c r="DH1018" s="206"/>
      <c r="DI1018" s="206"/>
      <c r="DJ1018" s="206"/>
      <c r="DK1018" s="206"/>
      <c r="DL1018" s="206"/>
      <c r="DM1018" s="206"/>
      <c r="DN1018" s="206"/>
      <c r="DO1018" s="206"/>
      <c r="DP1018" s="206"/>
      <c r="DQ1018" s="206"/>
      <c r="DR1018" s="206"/>
      <c r="DS1018" s="206"/>
      <c r="DT1018" s="206"/>
      <c r="DU1018" s="206"/>
      <c r="DV1018" s="206"/>
      <c r="DW1018" s="206"/>
      <c r="DX1018" s="206"/>
      <c r="DY1018" s="206"/>
      <c r="DZ1018" s="206"/>
      <c r="EA1018" s="206"/>
      <c r="EB1018" s="206"/>
      <c r="EC1018" s="206"/>
      <c r="ED1018" s="206"/>
      <c r="EE1018" s="206"/>
      <c r="EF1018" s="206"/>
      <c r="EG1018" s="206"/>
      <c r="EH1018" s="206"/>
      <c r="EI1018" s="206"/>
      <c r="EJ1018" s="206"/>
      <c r="EK1018" s="206"/>
      <c r="EL1018" s="206"/>
      <c r="EM1018" s="206"/>
      <c r="EN1018" s="206"/>
      <c r="EO1018" s="206"/>
      <c r="EP1018" s="206"/>
      <c r="EQ1018" s="206"/>
      <c r="ER1018" s="206"/>
      <c r="ES1018" s="206"/>
      <c r="ET1018" s="206"/>
      <c r="EU1018" s="206"/>
      <c r="EV1018" s="206"/>
      <c r="EW1018" s="206"/>
      <c r="EX1018" s="206"/>
      <c r="EY1018" s="206"/>
      <c r="EZ1018" s="206"/>
      <c r="FA1018" s="206"/>
      <c r="FB1018" s="206"/>
      <c r="FC1018" s="206"/>
      <c r="FD1018" s="206"/>
      <c r="FE1018" s="206"/>
      <c r="FF1018" s="206"/>
      <c r="FG1018" s="206"/>
      <c r="FH1018" s="206"/>
      <c r="FI1018" s="206"/>
      <c r="FJ1018" s="206"/>
      <c r="FK1018" s="206"/>
      <c r="FL1018" s="206"/>
      <c r="FM1018" s="206"/>
      <c r="FN1018" s="206"/>
      <c r="FO1018" s="206"/>
      <c r="FP1018" s="206"/>
      <c r="FQ1018" s="206"/>
      <c r="FR1018" s="206"/>
      <c r="FS1018" s="206"/>
      <c r="FT1018" s="206"/>
      <c r="FU1018" s="206"/>
      <c r="FV1018" s="206"/>
      <c r="FW1018" s="206"/>
      <c r="FX1018" s="206"/>
      <c r="FY1018" s="206"/>
      <c r="FZ1018" s="206"/>
      <c r="GA1018" s="206"/>
      <c r="GB1018" s="206"/>
      <c r="GC1018" s="206"/>
      <c r="GD1018" s="206"/>
      <c r="GE1018" s="206"/>
      <c r="GF1018" s="206"/>
      <c r="GG1018" s="206"/>
      <c r="GH1018" s="206"/>
      <c r="GI1018" s="206"/>
      <c r="GJ1018" s="206"/>
      <c r="GK1018" s="206"/>
      <c r="GL1018" s="206"/>
      <c r="GM1018" s="206"/>
      <c r="GN1018" s="206"/>
      <c r="GO1018" s="206"/>
      <c r="GP1018" s="206"/>
      <c r="GQ1018" s="206"/>
      <c r="GR1018" s="206"/>
      <c r="GS1018" s="206"/>
      <c r="GT1018" s="206"/>
      <c r="GU1018" s="206"/>
      <c r="GV1018" s="206"/>
      <c r="GW1018" s="206"/>
      <c r="GX1018" s="206"/>
      <c r="GY1018" s="206"/>
      <c r="GZ1018" s="206"/>
      <c r="HA1018" s="206"/>
      <c r="HB1018" s="206"/>
      <c r="HC1018" s="206"/>
      <c r="HD1018" s="206"/>
      <c r="HE1018" s="206"/>
      <c r="HF1018" s="206"/>
      <c r="HG1018" s="206"/>
      <c r="HH1018" s="206"/>
      <c r="HI1018" s="206"/>
      <c r="HJ1018" s="206"/>
      <c r="HK1018" s="206"/>
      <c r="HL1018" s="206"/>
      <c r="HM1018" s="206"/>
      <c r="HN1018" s="206"/>
      <c r="HO1018" s="206"/>
      <c r="HP1018" s="206"/>
      <c r="HQ1018" s="206"/>
      <c r="HR1018" s="206"/>
      <c r="HS1018" s="206"/>
      <c r="HT1018" s="206"/>
      <c r="HU1018" s="206"/>
      <c r="HV1018" s="206"/>
      <c r="HW1018" s="206"/>
      <c r="HX1018" s="206"/>
      <c r="HY1018" s="206"/>
      <c r="HZ1018" s="206"/>
      <c r="IA1018" s="206"/>
      <c r="IB1018" s="206"/>
    </row>
    <row r="1019" spans="1:236" ht="12.75" customHeight="1" x14ac:dyDescent="0.2">
      <c r="A1019" s="206"/>
      <c r="B1019" s="206"/>
      <c r="C1019" s="206"/>
      <c r="D1019" s="206"/>
      <c r="E1019" s="206"/>
      <c r="F1019" s="198"/>
      <c r="G1019" s="198"/>
      <c r="H1019" s="198"/>
      <c r="I1019" s="209"/>
      <c r="J1019" s="209"/>
      <c r="K1019" s="187"/>
      <c r="L1019" s="220"/>
      <c r="M1019" s="220"/>
      <c r="N1019" s="220"/>
      <c r="O1019" s="220"/>
      <c r="P1019" s="220"/>
      <c r="Q1019" s="220"/>
      <c r="R1019" s="220"/>
      <c r="S1019" s="220"/>
      <c r="T1019" s="220"/>
      <c r="U1019" s="220"/>
      <c r="V1019" s="220"/>
      <c r="W1019" s="220"/>
      <c r="X1019" s="212"/>
      <c r="Y1019" s="206"/>
      <c r="Z1019" s="206"/>
      <c r="AA1019" s="206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206"/>
      <c r="BN1019" s="206"/>
      <c r="BO1019" s="206"/>
      <c r="BP1019" s="206"/>
      <c r="BQ1019" s="206"/>
      <c r="BR1019" s="206"/>
      <c r="BS1019" s="206"/>
      <c r="BT1019" s="206"/>
      <c r="BU1019" s="206"/>
      <c r="BV1019" s="206"/>
      <c r="BW1019" s="206"/>
      <c r="BX1019" s="206"/>
      <c r="BY1019" s="206"/>
      <c r="BZ1019" s="206"/>
      <c r="CA1019" s="206"/>
      <c r="CB1019" s="206"/>
      <c r="CC1019" s="206"/>
      <c r="CD1019" s="206"/>
      <c r="CE1019" s="206"/>
      <c r="CF1019" s="206"/>
      <c r="CG1019" s="206"/>
      <c r="CH1019" s="206"/>
      <c r="CI1019" s="206"/>
      <c r="CJ1019" s="206"/>
      <c r="CK1019" s="206"/>
      <c r="CL1019" s="206"/>
      <c r="CM1019" s="206"/>
      <c r="CN1019" s="206"/>
      <c r="CO1019" s="206"/>
      <c r="CP1019" s="206"/>
      <c r="CQ1019" s="206"/>
      <c r="CR1019" s="206"/>
      <c r="CS1019" s="206"/>
      <c r="CT1019" s="206"/>
      <c r="CU1019" s="206"/>
      <c r="CV1019" s="206"/>
      <c r="CW1019" s="206"/>
      <c r="CX1019" s="206"/>
      <c r="CY1019" s="206"/>
      <c r="CZ1019" s="206"/>
      <c r="DA1019" s="206"/>
      <c r="DB1019" s="206"/>
      <c r="DC1019" s="206"/>
      <c r="DD1019" s="206"/>
      <c r="DE1019" s="206"/>
      <c r="DF1019" s="206"/>
      <c r="DG1019" s="206"/>
      <c r="DH1019" s="206"/>
      <c r="DI1019" s="206"/>
      <c r="DJ1019" s="206"/>
      <c r="DK1019" s="206"/>
      <c r="DL1019" s="206"/>
      <c r="DM1019" s="206"/>
      <c r="DN1019" s="206"/>
      <c r="DO1019" s="206"/>
      <c r="DP1019" s="206"/>
      <c r="DQ1019" s="206"/>
      <c r="DR1019" s="206"/>
      <c r="DS1019" s="206"/>
      <c r="DT1019" s="206"/>
      <c r="DU1019" s="206"/>
      <c r="DV1019" s="206"/>
      <c r="DW1019" s="206"/>
      <c r="DX1019" s="206"/>
      <c r="DY1019" s="206"/>
      <c r="DZ1019" s="206"/>
      <c r="EA1019" s="206"/>
      <c r="EB1019" s="206"/>
      <c r="EC1019" s="206"/>
      <c r="ED1019" s="206"/>
      <c r="EE1019" s="206"/>
      <c r="EF1019" s="206"/>
      <c r="EG1019" s="206"/>
      <c r="EH1019" s="206"/>
      <c r="EI1019" s="206"/>
      <c r="EJ1019" s="206"/>
      <c r="EK1019" s="206"/>
      <c r="EL1019" s="206"/>
      <c r="EM1019" s="206"/>
      <c r="EN1019" s="206"/>
      <c r="EO1019" s="206"/>
      <c r="EP1019" s="206"/>
      <c r="EQ1019" s="206"/>
      <c r="ER1019" s="206"/>
      <c r="ES1019" s="206"/>
      <c r="ET1019" s="206"/>
      <c r="EU1019" s="206"/>
      <c r="EV1019" s="206"/>
      <c r="EW1019" s="206"/>
      <c r="EX1019" s="206"/>
      <c r="EY1019" s="206"/>
      <c r="EZ1019" s="206"/>
      <c r="FA1019" s="206"/>
      <c r="FB1019" s="206"/>
      <c r="FC1019" s="206"/>
      <c r="FD1019" s="206"/>
      <c r="FE1019" s="206"/>
      <c r="FF1019" s="206"/>
      <c r="FG1019" s="206"/>
      <c r="FH1019" s="206"/>
      <c r="FI1019" s="206"/>
      <c r="FJ1019" s="206"/>
      <c r="FK1019" s="206"/>
      <c r="FL1019" s="206"/>
      <c r="FM1019" s="206"/>
      <c r="FN1019" s="206"/>
      <c r="FO1019" s="206"/>
      <c r="FP1019" s="206"/>
      <c r="FQ1019" s="206"/>
      <c r="FR1019" s="206"/>
      <c r="FS1019" s="206"/>
      <c r="FT1019" s="206"/>
      <c r="FU1019" s="206"/>
      <c r="FV1019" s="206"/>
      <c r="FW1019" s="206"/>
      <c r="FX1019" s="206"/>
      <c r="FY1019" s="206"/>
      <c r="FZ1019" s="206"/>
      <c r="GA1019" s="206"/>
      <c r="GB1019" s="206"/>
      <c r="GC1019" s="206"/>
      <c r="GD1019" s="206"/>
      <c r="GE1019" s="206"/>
      <c r="GF1019" s="206"/>
      <c r="GG1019" s="206"/>
      <c r="GH1019" s="206"/>
      <c r="GI1019" s="206"/>
      <c r="GJ1019" s="206"/>
      <c r="GK1019" s="206"/>
      <c r="GL1019" s="206"/>
      <c r="GM1019" s="206"/>
      <c r="GN1019" s="206"/>
      <c r="GO1019" s="206"/>
      <c r="GP1019" s="206"/>
      <c r="GQ1019" s="206"/>
      <c r="GR1019" s="206"/>
      <c r="GS1019" s="206"/>
      <c r="GT1019" s="206"/>
      <c r="GU1019" s="206"/>
      <c r="GV1019" s="206"/>
      <c r="GW1019" s="206"/>
      <c r="GX1019" s="206"/>
      <c r="GY1019" s="206"/>
      <c r="GZ1019" s="206"/>
      <c r="HA1019" s="206"/>
      <c r="HB1019" s="206"/>
      <c r="HC1019" s="206"/>
      <c r="HD1019" s="206"/>
      <c r="HE1019" s="206"/>
      <c r="HF1019" s="206"/>
      <c r="HG1019" s="206"/>
      <c r="HH1019" s="206"/>
      <c r="HI1019" s="206"/>
      <c r="HJ1019" s="206"/>
      <c r="HK1019" s="206"/>
      <c r="HL1019" s="206"/>
      <c r="HM1019" s="206"/>
      <c r="HN1019" s="206"/>
      <c r="HO1019" s="206"/>
      <c r="HP1019" s="206"/>
      <c r="HQ1019" s="206"/>
      <c r="HR1019" s="206"/>
      <c r="HS1019" s="206"/>
      <c r="HT1019" s="206"/>
      <c r="HU1019" s="206"/>
      <c r="HV1019" s="206"/>
      <c r="HW1019" s="206"/>
      <c r="HX1019" s="206"/>
      <c r="HY1019" s="206"/>
      <c r="HZ1019" s="206"/>
      <c r="IA1019" s="206"/>
      <c r="IB1019" s="206"/>
    </row>
    <row r="1020" spans="1:236" ht="12.75" customHeight="1" x14ac:dyDescent="0.2">
      <c r="A1020" s="206"/>
      <c r="B1020" s="206"/>
      <c r="C1020" s="206"/>
      <c r="D1020" s="206"/>
      <c r="E1020" s="206"/>
      <c r="F1020" s="198"/>
      <c r="G1020" s="198"/>
      <c r="H1020" s="198"/>
      <c r="I1020" s="209"/>
      <c r="J1020" s="209"/>
      <c r="K1020" s="187"/>
      <c r="L1020" s="220"/>
      <c r="M1020" s="220"/>
      <c r="N1020" s="220"/>
      <c r="O1020" s="220"/>
      <c r="P1020" s="220"/>
      <c r="Q1020" s="220"/>
      <c r="R1020" s="220"/>
      <c r="S1020" s="220"/>
      <c r="T1020" s="220"/>
      <c r="U1020" s="220"/>
      <c r="V1020" s="220"/>
      <c r="W1020" s="220"/>
      <c r="X1020" s="212"/>
      <c r="Y1020" s="206"/>
      <c r="Z1020" s="206"/>
      <c r="AA1020" s="206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206"/>
      <c r="BN1020" s="206"/>
      <c r="BO1020" s="206"/>
      <c r="BP1020" s="206"/>
      <c r="BQ1020" s="206"/>
      <c r="BR1020" s="206"/>
      <c r="BS1020" s="206"/>
      <c r="BT1020" s="206"/>
      <c r="BU1020" s="206"/>
      <c r="BV1020" s="206"/>
      <c r="BW1020" s="206"/>
      <c r="BX1020" s="206"/>
      <c r="BY1020" s="206"/>
      <c r="BZ1020" s="206"/>
      <c r="CA1020" s="206"/>
      <c r="CB1020" s="206"/>
      <c r="CC1020" s="206"/>
      <c r="CD1020" s="206"/>
      <c r="CE1020" s="206"/>
      <c r="CF1020" s="206"/>
      <c r="CG1020" s="206"/>
      <c r="CH1020" s="206"/>
      <c r="CI1020" s="206"/>
      <c r="CJ1020" s="206"/>
      <c r="CK1020" s="206"/>
      <c r="CL1020" s="206"/>
      <c r="CM1020" s="206"/>
      <c r="CN1020" s="206"/>
      <c r="CO1020" s="206"/>
      <c r="CP1020" s="206"/>
      <c r="CQ1020" s="206"/>
      <c r="CR1020" s="206"/>
      <c r="CS1020" s="206"/>
      <c r="CT1020" s="206"/>
      <c r="CU1020" s="206"/>
      <c r="CV1020" s="206"/>
      <c r="CW1020" s="206"/>
      <c r="CX1020" s="206"/>
      <c r="CY1020" s="206"/>
      <c r="CZ1020" s="206"/>
      <c r="DA1020" s="206"/>
      <c r="DB1020" s="206"/>
      <c r="DC1020" s="206"/>
      <c r="DD1020" s="206"/>
      <c r="DE1020" s="206"/>
      <c r="DF1020" s="206"/>
      <c r="DG1020" s="206"/>
      <c r="DH1020" s="206"/>
      <c r="DI1020" s="206"/>
      <c r="DJ1020" s="206"/>
      <c r="DK1020" s="206"/>
      <c r="DL1020" s="206"/>
      <c r="DM1020" s="206"/>
      <c r="DN1020" s="206"/>
      <c r="DO1020" s="206"/>
      <c r="DP1020" s="206"/>
      <c r="DQ1020" s="206"/>
      <c r="DR1020" s="206"/>
      <c r="DS1020" s="206"/>
      <c r="DT1020" s="206"/>
      <c r="DU1020" s="206"/>
      <c r="DV1020" s="206"/>
      <c r="DW1020" s="206"/>
      <c r="DX1020" s="206"/>
      <c r="DY1020" s="206"/>
      <c r="DZ1020" s="206"/>
      <c r="EA1020" s="206"/>
      <c r="EB1020" s="206"/>
      <c r="EC1020" s="206"/>
      <c r="ED1020" s="206"/>
      <c r="EE1020" s="206"/>
      <c r="EF1020" s="206"/>
      <c r="EG1020" s="206"/>
      <c r="EH1020" s="206"/>
      <c r="EI1020" s="206"/>
      <c r="EJ1020" s="206"/>
      <c r="EK1020" s="206"/>
      <c r="EL1020" s="206"/>
      <c r="EM1020" s="206"/>
      <c r="EN1020" s="206"/>
      <c r="EO1020" s="206"/>
      <c r="EP1020" s="206"/>
      <c r="EQ1020" s="206"/>
      <c r="ER1020" s="206"/>
      <c r="ES1020" s="206"/>
      <c r="ET1020" s="206"/>
      <c r="EU1020" s="206"/>
      <c r="EV1020" s="206"/>
      <c r="EW1020" s="206"/>
      <c r="EX1020" s="206"/>
      <c r="EY1020" s="206"/>
      <c r="EZ1020" s="206"/>
      <c r="FA1020" s="206"/>
      <c r="FB1020" s="206"/>
      <c r="FC1020" s="206"/>
      <c r="FD1020" s="206"/>
      <c r="FE1020" s="206"/>
      <c r="FF1020" s="206"/>
      <c r="FG1020" s="206"/>
      <c r="FH1020" s="206"/>
      <c r="FI1020" s="206"/>
      <c r="FJ1020" s="206"/>
      <c r="FK1020" s="206"/>
      <c r="FL1020" s="206"/>
      <c r="FM1020" s="206"/>
      <c r="FN1020" s="206"/>
      <c r="FO1020" s="206"/>
      <c r="FP1020" s="206"/>
      <c r="FQ1020" s="206"/>
      <c r="FR1020" s="206"/>
      <c r="FS1020" s="206"/>
      <c r="FT1020" s="206"/>
      <c r="FU1020" s="206"/>
      <c r="FV1020" s="206"/>
      <c r="FW1020" s="206"/>
      <c r="FX1020" s="206"/>
      <c r="FY1020" s="206"/>
      <c r="FZ1020" s="206"/>
      <c r="GA1020" s="206"/>
      <c r="GB1020" s="206"/>
      <c r="GC1020" s="206"/>
      <c r="GD1020" s="206"/>
      <c r="GE1020" s="206"/>
      <c r="GF1020" s="206"/>
      <c r="GG1020" s="206"/>
      <c r="GH1020" s="206"/>
      <c r="GI1020" s="206"/>
      <c r="GJ1020" s="206"/>
      <c r="GK1020" s="206"/>
      <c r="GL1020" s="206"/>
      <c r="GM1020" s="206"/>
      <c r="GN1020" s="206"/>
      <c r="GO1020" s="206"/>
      <c r="GP1020" s="206"/>
      <c r="GQ1020" s="206"/>
      <c r="GR1020" s="206"/>
      <c r="GS1020" s="206"/>
      <c r="GT1020" s="206"/>
      <c r="GU1020" s="206"/>
      <c r="GV1020" s="206"/>
      <c r="GW1020" s="206"/>
      <c r="GX1020" s="206"/>
      <c r="GY1020" s="206"/>
      <c r="GZ1020" s="206"/>
      <c r="HA1020" s="206"/>
      <c r="HB1020" s="206"/>
      <c r="HC1020" s="206"/>
      <c r="HD1020" s="206"/>
      <c r="HE1020" s="206"/>
      <c r="HF1020" s="206"/>
      <c r="HG1020" s="206"/>
      <c r="HH1020" s="206"/>
      <c r="HI1020" s="206"/>
      <c r="HJ1020" s="206"/>
      <c r="HK1020" s="206"/>
      <c r="HL1020" s="206"/>
      <c r="HM1020" s="206"/>
      <c r="HN1020" s="206"/>
      <c r="HO1020" s="206"/>
      <c r="HP1020" s="206"/>
      <c r="HQ1020" s="206"/>
      <c r="HR1020" s="206"/>
      <c r="HS1020" s="206"/>
      <c r="HT1020" s="206"/>
      <c r="HU1020" s="206"/>
      <c r="HV1020" s="206"/>
      <c r="HW1020" s="206"/>
      <c r="HX1020" s="206"/>
      <c r="HY1020" s="206"/>
      <c r="HZ1020" s="206"/>
      <c r="IA1020" s="206"/>
      <c r="IB1020" s="206"/>
    </row>
    <row r="1021" spans="1:236" ht="12.75" customHeight="1" x14ac:dyDescent="0.2">
      <c r="A1021" s="206"/>
      <c r="B1021" s="206"/>
      <c r="C1021" s="206"/>
      <c r="D1021" s="206"/>
      <c r="E1021" s="206"/>
      <c r="F1021" s="198"/>
      <c r="G1021" s="198"/>
      <c r="H1021" s="198"/>
      <c r="I1021" s="209"/>
      <c r="J1021" s="209"/>
      <c r="K1021" s="187"/>
      <c r="L1021" s="220"/>
      <c r="M1021" s="220"/>
      <c r="N1021" s="220"/>
      <c r="O1021" s="220"/>
      <c r="P1021" s="220"/>
      <c r="Q1021" s="220"/>
      <c r="R1021" s="220"/>
      <c r="S1021" s="220"/>
      <c r="T1021" s="220"/>
      <c r="U1021" s="220"/>
      <c r="V1021" s="220"/>
      <c r="W1021" s="220"/>
      <c r="X1021" s="212"/>
      <c r="Y1021" s="206"/>
      <c r="Z1021" s="206"/>
      <c r="AA1021" s="206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206"/>
      <c r="BN1021" s="206"/>
      <c r="BO1021" s="206"/>
      <c r="BP1021" s="206"/>
      <c r="BQ1021" s="206"/>
      <c r="BR1021" s="206"/>
      <c r="BS1021" s="206"/>
      <c r="BT1021" s="206"/>
      <c r="BU1021" s="206"/>
      <c r="BV1021" s="206"/>
      <c r="BW1021" s="206"/>
      <c r="BX1021" s="206"/>
      <c r="BY1021" s="206"/>
      <c r="BZ1021" s="206"/>
      <c r="CA1021" s="206"/>
      <c r="CB1021" s="206"/>
      <c r="CC1021" s="206"/>
      <c r="CD1021" s="206"/>
      <c r="CE1021" s="206"/>
      <c r="CF1021" s="206"/>
      <c r="CG1021" s="206"/>
      <c r="CH1021" s="206"/>
      <c r="CI1021" s="206"/>
      <c r="CJ1021" s="206"/>
      <c r="CK1021" s="206"/>
      <c r="CL1021" s="206"/>
      <c r="CM1021" s="206"/>
      <c r="CN1021" s="206"/>
      <c r="CO1021" s="206"/>
      <c r="CP1021" s="206"/>
      <c r="CQ1021" s="206"/>
      <c r="CR1021" s="206"/>
      <c r="CS1021" s="206"/>
      <c r="CT1021" s="206"/>
      <c r="CU1021" s="206"/>
      <c r="CV1021" s="206"/>
      <c r="CW1021" s="206"/>
      <c r="CX1021" s="206"/>
      <c r="CY1021" s="206"/>
      <c r="CZ1021" s="206"/>
      <c r="DA1021" s="206"/>
      <c r="DB1021" s="206"/>
      <c r="DC1021" s="206"/>
      <c r="DD1021" s="206"/>
      <c r="DE1021" s="206"/>
      <c r="DF1021" s="206"/>
      <c r="DG1021" s="206"/>
      <c r="DH1021" s="206"/>
      <c r="DI1021" s="206"/>
      <c r="DJ1021" s="206"/>
      <c r="DK1021" s="206"/>
      <c r="DL1021" s="206"/>
      <c r="DM1021" s="206"/>
      <c r="DN1021" s="206"/>
      <c r="DO1021" s="206"/>
      <c r="DP1021" s="206"/>
      <c r="DQ1021" s="206"/>
      <c r="DR1021" s="206"/>
      <c r="DS1021" s="206"/>
      <c r="DT1021" s="206"/>
      <c r="DU1021" s="206"/>
      <c r="DV1021" s="206"/>
      <c r="DW1021" s="206"/>
      <c r="DX1021" s="206"/>
      <c r="DY1021" s="206"/>
      <c r="DZ1021" s="206"/>
      <c r="EA1021" s="206"/>
      <c r="EB1021" s="206"/>
      <c r="EC1021" s="206"/>
      <c r="ED1021" s="206"/>
      <c r="EE1021" s="206"/>
      <c r="EF1021" s="206"/>
      <c r="EG1021" s="206"/>
      <c r="EH1021" s="206"/>
      <c r="EI1021" s="206"/>
      <c r="EJ1021" s="206"/>
      <c r="EK1021" s="206"/>
      <c r="EL1021" s="206"/>
      <c r="EM1021" s="206"/>
      <c r="EN1021" s="206"/>
      <c r="EO1021" s="206"/>
      <c r="EP1021" s="206"/>
      <c r="EQ1021" s="206"/>
      <c r="ER1021" s="206"/>
      <c r="ES1021" s="206"/>
      <c r="ET1021" s="206"/>
      <c r="EU1021" s="206"/>
      <c r="EV1021" s="206"/>
      <c r="EW1021" s="206"/>
      <c r="EX1021" s="206"/>
      <c r="EY1021" s="206"/>
      <c r="EZ1021" s="206"/>
      <c r="FA1021" s="206"/>
      <c r="FB1021" s="206"/>
      <c r="FC1021" s="206"/>
      <c r="FD1021" s="206"/>
      <c r="FE1021" s="206"/>
      <c r="FF1021" s="206"/>
      <c r="FG1021" s="206"/>
      <c r="FH1021" s="206"/>
      <c r="FI1021" s="206"/>
      <c r="FJ1021" s="206"/>
      <c r="FK1021" s="206"/>
      <c r="FL1021" s="206"/>
      <c r="FM1021" s="206"/>
      <c r="FN1021" s="206"/>
      <c r="FO1021" s="206"/>
      <c r="FP1021" s="206"/>
      <c r="FQ1021" s="206"/>
      <c r="FR1021" s="206"/>
      <c r="FS1021" s="206"/>
      <c r="FT1021" s="206"/>
      <c r="FU1021" s="206"/>
      <c r="FV1021" s="206"/>
      <c r="FW1021" s="206"/>
      <c r="FX1021" s="206"/>
      <c r="FY1021" s="206"/>
      <c r="FZ1021" s="206"/>
      <c r="GA1021" s="206"/>
      <c r="GB1021" s="206"/>
      <c r="GC1021" s="206"/>
      <c r="GD1021" s="206"/>
      <c r="GE1021" s="206"/>
      <c r="GF1021" s="206"/>
      <c r="GG1021" s="206"/>
      <c r="GH1021" s="206"/>
      <c r="GI1021" s="206"/>
      <c r="GJ1021" s="206"/>
      <c r="GK1021" s="206"/>
      <c r="GL1021" s="206"/>
      <c r="GM1021" s="206"/>
      <c r="GN1021" s="206"/>
      <c r="GO1021" s="206"/>
      <c r="GP1021" s="206"/>
      <c r="GQ1021" s="206"/>
      <c r="GR1021" s="206"/>
      <c r="GS1021" s="206"/>
      <c r="GT1021" s="206"/>
      <c r="GU1021" s="206"/>
      <c r="GV1021" s="206"/>
      <c r="GW1021" s="206"/>
      <c r="GX1021" s="206"/>
      <c r="GY1021" s="206"/>
      <c r="GZ1021" s="206"/>
      <c r="HA1021" s="206"/>
      <c r="HB1021" s="206"/>
      <c r="HC1021" s="206"/>
      <c r="HD1021" s="206"/>
      <c r="HE1021" s="206"/>
      <c r="HF1021" s="206"/>
      <c r="HG1021" s="206"/>
      <c r="HH1021" s="206"/>
      <c r="HI1021" s="206"/>
      <c r="HJ1021" s="206"/>
      <c r="HK1021" s="206"/>
      <c r="HL1021" s="206"/>
      <c r="HM1021" s="206"/>
      <c r="HN1021" s="206"/>
      <c r="HO1021" s="206"/>
      <c r="HP1021" s="206"/>
      <c r="HQ1021" s="206"/>
      <c r="HR1021" s="206"/>
      <c r="HS1021" s="206"/>
      <c r="HT1021" s="206"/>
      <c r="HU1021" s="206"/>
      <c r="HV1021" s="206"/>
      <c r="HW1021" s="206"/>
      <c r="HX1021" s="206"/>
      <c r="HY1021" s="206"/>
      <c r="HZ1021" s="206"/>
      <c r="IA1021" s="206"/>
      <c r="IB1021" s="206"/>
    </row>
    <row r="1022" spans="1:236" ht="12.75" customHeight="1" x14ac:dyDescent="0.2">
      <c r="A1022" s="206"/>
      <c r="B1022" s="206"/>
      <c r="C1022" s="206"/>
      <c r="D1022" s="206"/>
      <c r="E1022" s="206"/>
      <c r="F1022" s="198"/>
      <c r="G1022" s="198"/>
      <c r="H1022" s="198"/>
      <c r="I1022" s="209"/>
      <c r="J1022" s="209"/>
      <c r="K1022" s="187"/>
      <c r="L1022" s="220"/>
      <c r="M1022" s="220"/>
      <c r="N1022" s="220"/>
      <c r="O1022" s="220"/>
      <c r="P1022" s="220"/>
      <c r="Q1022" s="220"/>
      <c r="R1022" s="220"/>
      <c r="S1022" s="220"/>
      <c r="T1022" s="220"/>
      <c r="U1022" s="220"/>
      <c r="V1022" s="220"/>
      <c r="W1022" s="220"/>
      <c r="X1022" s="212"/>
      <c r="Y1022" s="206"/>
      <c r="Z1022" s="206"/>
      <c r="AA1022" s="206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  <c r="BI1022" s="206"/>
      <c r="BJ1022" s="206"/>
      <c r="BK1022" s="206"/>
      <c r="BL1022" s="206"/>
      <c r="BM1022" s="206"/>
      <c r="BN1022" s="206"/>
      <c r="BO1022" s="206"/>
      <c r="BP1022" s="206"/>
      <c r="BQ1022" s="206"/>
      <c r="BR1022" s="206"/>
      <c r="BS1022" s="206"/>
      <c r="BT1022" s="206"/>
      <c r="BU1022" s="206"/>
      <c r="BV1022" s="206"/>
      <c r="BW1022" s="206"/>
      <c r="BX1022" s="206"/>
      <c r="BY1022" s="206"/>
      <c r="BZ1022" s="206"/>
      <c r="CA1022" s="206"/>
      <c r="CB1022" s="206"/>
      <c r="CC1022" s="206"/>
      <c r="CD1022" s="206"/>
      <c r="CE1022" s="206"/>
      <c r="CF1022" s="206"/>
      <c r="CG1022" s="206"/>
      <c r="CH1022" s="206"/>
      <c r="CI1022" s="206"/>
      <c r="CJ1022" s="206"/>
      <c r="CK1022" s="206"/>
      <c r="CL1022" s="206"/>
      <c r="CM1022" s="206"/>
      <c r="CN1022" s="206"/>
      <c r="CO1022" s="206"/>
      <c r="CP1022" s="206"/>
      <c r="CQ1022" s="206"/>
      <c r="CR1022" s="206"/>
      <c r="CS1022" s="206"/>
      <c r="CT1022" s="206"/>
      <c r="CU1022" s="206"/>
      <c r="CV1022" s="206"/>
      <c r="CW1022" s="206"/>
      <c r="CX1022" s="206"/>
      <c r="CY1022" s="206"/>
      <c r="CZ1022" s="206"/>
      <c r="DA1022" s="206"/>
      <c r="DB1022" s="206"/>
      <c r="DC1022" s="206"/>
      <c r="DD1022" s="206"/>
      <c r="DE1022" s="206"/>
      <c r="DF1022" s="206"/>
      <c r="DG1022" s="206"/>
      <c r="DH1022" s="206"/>
      <c r="DI1022" s="206"/>
      <c r="DJ1022" s="206"/>
      <c r="DK1022" s="206"/>
      <c r="DL1022" s="206"/>
      <c r="DM1022" s="206"/>
      <c r="DN1022" s="206"/>
      <c r="DO1022" s="206"/>
      <c r="DP1022" s="206"/>
      <c r="DQ1022" s="206"/>
      <c r="DR1022" s="206"/>
      <c r="DS1022" s="206"/>
      <c r="DT1022" s="206"/>
      <c r="DU1022" s="206"/>
      <c r="DV1022" s="206"/>
      <c r="DW1022" s="206"/>
      <c r="DX1022" s="206"/>
      <c r="DY1022" s="206"/>
      <c r="DZ1022" s="206"/>
      <c r="EA1022" s="206"/>
      <c r="EB1022" s="206"/>
      <c r="EC1022" s="206"/>
      <c r="ED1022" s="206"/>
      <c r="EE1022" s="206"/>
      <c r="EF1022" s="206"/>
      <c r="EG1022" s="206"/>
      <c r="EH1022" s="206"/>
      <c r="EI1022" s="206"/>
      <c r="EJ1022" s="206"/>
      <c r="EK1022" s="206"/>
      <c r="EL1022" s="206"/>
      <c r="EM1022" s="206"/>
      <c r="EN1022" s="206"/>
      <c r="EO1022" s="206"/>
      <c r="EP1022" s="206"/>
      <c r="EQ1022" s="206"/>
      <c r="ER1022" s="206"/>
      <c r="ES1022" s="206"/>
      <c r="ET1022" s="206"/>
      <c r="EU1022" s="206"/>
      <c r="EV1022" s="206"/>
      <c r="EW1022" s="206"/>
      <c r="EX1022" s="206"/>
      <c r="EY1022" s="206"/>
      <c r="EZ1022" s="206"/>
      <c r="FA1022" s="206"/>
      <c r="FB1022" s="206"/>
      <c r="FC1022" s="206"/>
      <c r="FD1022" s="206"/>
      <c r="FE1022" s="206"/>
      <c r="FF1022" s="206"/>
      <c r="FG1022" s="206"/>
      <c r="FH1022" s="206"/>
      <c r="FI1022" s="206"/>
      <c r="FJ1022" s="206"/>
      <c r="FK1022" s="206"/>
      <c r="FL1022" s="206"/>
      <c r="FM1022" s="206"/>
      <c r="FN1022" s="206"/>
      <c r="FO1022" s="206"/>
      <c r="FP1022" s="206"/>
      <c r="FQ1022" s="206"/>
      <c r="FR1022" s="206"/>
      <c r="FS1022" s="206"/>
      <c r="FT1022" s="206"/>
      <c r="FU1022" s="206"/>
      <c r="FV1022" s="206"/>
      <c r="FW1022" s="206"/>
      <c r="FX1022" s="206"/>
      <c r="FY1022" s="206"/>
      <c r="FZ1022" s="206"/>
      <c r="GA1022" s="206"/>
      <c r="GB1022" s="206"/>
      <c r="GC1022" s="206"/>
      <c r="GD1022" s="206"/>
      <c r="GE1022" s="206"/>
      <c r="GF1022" s="206"/>
      <c r="GG1022" s="206"/>
      <c r="GH1022" s="206"/>
      <c r="GI1022" s="206"/>
      <c r="GJ1022" s="206"/>
      <c r="GK1022" s="206"/>
      <c r="GL1022" s="206"/>
      <c r="GM1022" s="206"/>
      <c r="GN1022" s="206"/>
      <c r="GO1022" s="206"/>
      <c r="GP1022" s="206"/>
      <c r="GQ1022" s="206"/>
      <c r="GR1022" s="206"/>
      <c r="GS1022" s="206"/>
      <c r="GT1022" s="206"/>
      <c r="GU1022" s="206"/>
      <c r="GV1022" s="206"/>
      <c r="GW1022" s="206"/>
      <c r="GX1022" s="206"/>
      <c r="GY1022" s="206"/>
      <c r="GZ1022" s="206"/>
      <c r="HA1022" s="206"/>
      <c r="HB1022" s="206"/>
      <c r="HC1022" s="206"/>
      <c r="HD1022" s="206"/>
      <c r="HE1022" s="206"/>
      <c r="HF1022" s="206"/>
      <c r="HG1022" s="206"/>
      <c r="HH1022" s="206"/>
      <c r="HI1022" s="206"/>
      <c r="HJ1022" s="206"/>
      <c r="HK1022" s="206"/>
      <c r="HL1022" s="206"/>
      <c r="HM1022" s="206"/>
      <c r="HN1022" s="206"/>
      <c r="HO1022" s="206"/>
      <c r="HP1022" s="206"/>
      <c r="HQ1022" s="206"/>
      <c r="HR1022" s="206"/>
      <c r="HS1022" s="206"/>
      <c r="HT1022" s="206"/>
      <c r="HU1022" s="206"/>
      <c r="HV1022" s="206"/>
      <c r="HW1022" s="206"/>
      <c r="HX1022" s="206"/>
      <c r="HY1022" s="206"/>
      <c r="HZ1022" s="206"/>
      <c r="IA1022" s="206"/>
      <c r="IB1022" s="206"/>
    </row>
    <row r="1023" spans="1:236" ht="12.75" customHeight="1" x14ac:dyDescent="0.2">
      <c r="A1023" s="206"/>
      <c r="B1023" s="206"/>
      <c r="C1023" s="206"/>
      <c r="D1023" s="206"/>
      <c r="E1023" s="206"/>
      <c r="F1023" s="198"/>
      <c r="G1023" s="198"/>
      <c r="H1023" s="198"/>
      <c r="I1023" s="209"/>
      <c r="J1023" s="209"/>
      <c r="K1023" s="187"/>
      <c r="L1023" s="220"/>
      <c r="M1023" s="220"/>
      <c r="N1023" s="220"/>
      <c r="O1023" s="220"/>
      <c r="P1023" s="220"/>
      <c r="Q1023" s="220"/>
      <c r="R1023" s="220"/>
      <c r="S1023" s="220"/>
      <c r="T1023" s="220"/>
      <c r="U1023" s="220"/>
      <c r="V1023" s="220"/>
      <c r="W1023" s="220"/>
      <c r="X1023" s="212"/>
      <c r="Y1023" s="206"/>
      <c r="Z1023" s="206"/>
      <c r="AA1023" s="206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206"/>
      <c r="BN1023" s="206"/>
      <c r="BO1023" s="206"/>
      <c r="BP1023" s="206"/>
      <c r="BQ1023" s="206"/>
      <c r="BR1023" s="206"/>
      <c r="BS1023" s="206"/>
      <c r="BT1023" s="206"/>
      <c r="BU1023" s="206"/>
      <c r="BV1023" s="206"/>
      <c r="BW1023" s="206"/>
      <c r="BX1023" s="206"/>
      <c r="BY1023" s="206"/>
      <c r="BZ1023" s="206"/>
      <c r="CA1023" s="206"/>
      <c r="CB1023" s="206"/>
      <c r="CC1023" s="206"/>
      <c r="CD1023" s="206"/>
      <c r="CE1023" s="206"/>
      <c r="CF1023" s="206"/>
      <c r="CG1023" s="206"/>
      <c r="CH1023" s="206"/>
      <c r="CI1023" s="206"/>
      <c r="CJ1023" s="206"/>
      <c r="CK1023" s="206"/>
      <c r="CL1023" s="206"/>
      <c r="CM1023" s="206"/>
      <c r="CN1023" s="206"/>
      <c r="CO1023" s="206"/>
      <c r="CP1023" s="206"/>
      <c r="CQ1023" s="206"/>
      <c r="CR1023" s="206"/>
      <c r="CS1023" s="206"/>
      <c r="CT1023" s="206"/>
      <c r="CU1023" s="206"/>
      <c r="CV1023" s="206"/>
      <c r="CW1023" s="206"/>
      <c r="CX1023" s="206"/>
      <c r="CY1023" s="206"/>
      <c r="CZ1023" s="206"/>
      <c r="DA1023" s="206"/>
      <c r="DB1023" s="206"/>
      <c r="DC1023" s="206"/>
      <c r="DD1023" s="206"/>
      <c r="DE1023" s="206"/>
      <c r="DF1023" s="206"/>
      <c r="DG1023" s="206"/>
      <c r="DH1023" s="206"/>
      <c r="DI1023" s="206"/>
      <c r="DJ1023" s="206"/>
      <c r="DK1023" s="206"/>
      <c r="DL1023" s="206"/>
      <c r="DM1023" s="206"/>
      <c r="DN1023" s="206"/>
      <c r="DO1023" s="206"/>
      <c r="DP1023" s="206"/>
      <c r="DQ1023" s="206"/>
      <c r="DR1023" s="206"/>
      <c r="DS1023" s="206"/>
      <c r="DT1023" s="206"/>
      <c r="DU1023" s="206"/>
      <c r="DV1023" s="206"/>
      <c r="DW1023" s="206"/>
      <c r="DX1023" s="206"/>
      <c r="DY1023" s="206"/>
      <c r="DZ1023" s="206"/>
      <c r="EA1023" s="206"/>
      <c r="EB1023" s="206"/>
      <c r="EC1023" s="206"/>
      <c r="ED1023" s="206"/>
      <c r="EE1023" s="206"/>
      <c r="EF1023" s="206"/>
      <c r="EG1023" s="206"/>
      <c r="EH1023" s="206"/>
      <c r="EI1023" s="206"/>
      <c r="EJ1023" s="206"/>
      <c r="EK1023" s="206"/>
      <c r="EL1023" s="206"/>
      <c r="EM1023" s="206"/>
      <c r="EN1023" s="206"/>
      <c r="EO1023" s="206"/>
      <c r="EP1023" s="206"/>
      <c r="EQ1023" s="206"/>
      <c r="ER1023" s="206"/>
      <c r="ES1023" s="206"/>
      <c r="ET1023" s="206"/>
      <c r="EU1023" s="206"/>
      <c r="EV1023" s="206"/>
      <c r="EW1023" s="206"/>
      <c r="EX1023" s="206"/>
      <c r="EY1023" s="206"/>
      <c r="EZ1023" s="206"/>
      <c r="FA1023" s="206"/>
      <c r="FB1023" s="206"/>
      <c r="FC1023" s="206"/>
      <c r="FD1023" s="206"/>
      <c r="FE1023" s="206"/>
      <c r="FF1023" s="206"/>
      <c r="FG1023" s="206"/>
      <c r="FH1023" s="206"/>
      <c r="FI1023" s="206"/>
      <c r="FJ1023" s="206"/>
      <c r="FK1023" s="206"/>
      <c r="FL1023" s="206"/>
      <c r="FM1023" s="206"/>
      <c r="FN1023" s="206"/>
      <c r="FO1023" s="206"/>
      <c r="FP1023" s="206"/>
      <c r="FQ1023" s="206"/>
      <c r="FR1023" s="206"/>
      <c r="FS1023" s="206"/>
      <c r="FT1023" s="206"/>
      <c r="FU1023" s="206"/>
      <c r="FV1023" s="206"/>
      <c r="FW1023" s="206"/>
      <c r="FX1023" s="206"/>
      <c r="FY1023" s="206"/>
      <c r="FZ1023" s="206"/>
      <c r="GA1023" s="206"/>
      <c r="GB1023" s="206"/>
      <c r="GC1023" s="206"/>
      <c r="GD1023" s="206"/>
      <c r="GE1023" s="206"/>
      <c r="GF1023" s="206"/>
      <c r="GG1023" s="206"/>
      <c r="GH1023" s="206"/>
      <c r="GI1023" s="206"/>
      <c r="GJ1023" s="206"/>
      <c r="GK1023" s="206"/>
      <c r="GL1023" s="206"/>
      <c r="GM1023" s="206"/>
      <c r="GN1023" s="206"/>
      <c r="GO1023" s="206"/>
      <c r="GP1023" s="206"/>
      <c r="GQ1023" s="206"/>
      <c r="GR1023" s="206"/>
      <c r="GS1023" s="206"/>
      <c r="GT1023" s="206"/>
      <c r="GU1023" s="206"/>
      <c r="GV1023" s="206"/>
      <c r="GW1023" s="206"/>
      <c r="GX1023" s="206"/>
      <c r="GY1023" s="206"/>
      <c r="GZ1023" s="206"/>
      <c r="HA1023" s="206"/>
      <c r="HB1023" s="206"/>
      <c r="HC1023" s="206"/>
      <c r="HD1023" s="206"/>
      <c r="HE1023" s="206"/>
      <c r="HF1023" s="206"/>
      <c r="HG1023" s="206"/>
      <c r="HH1023" s="206"/>
      <c r="HI1023" s="206"/>
      <c r="HJ1023" s="206"/>
      <c r="HK1023" s="206"/>
      <c r="HL1023" s="206"/>
      <c r="HM1023" s="206"/>
      <c r="HN1023" s="206"/>
      <c r="HO1023" s="206"/>
      <c r="HP1023" s="206"/>
      <c r="HQ1023" s="206"/>
      <c r="HR1023" s="206"/>
      <c r="HS1023" s="206"/>
      <c r="HT1023" s="206"/>
      <c r="HU1023" s="206"/>
      <c r="HV1023" s="206"/>
      <c r="HW1023" s="206"/>
      <c r="HX1023" s="206"/>
      <c r="HY1023" s="206"/>
      <c r="HZ1023" s="206"/>
      <c r="IA1023" s="206"/>
      <c r="IB1023" s="206"/>
    </row>
    <row r="1024" spans="1:236" ht="12.75" customHeight="1" x14ac:dyDescent="0.2">
      <c r="A1024" s="206"/>
      <c r="B1024" s="206"/>
      <c r="C1024" s="206"/>
      <c r="D1024" s="206"/>
      <c r="E1024" s="206"/>
      <c r="F1024" s="198"/>
      <c r="G1024" s="198"/>
      <c r="H1024" s="198"/>
      <c r="I1024" s="209"/>
      <c r="J1024" s="209"/>
      <c r="K1024" s="187"/>
      <c r="L1024" s="220"/>
      <c r="M1024" s="220"/>
      <c r="N1024" s="220"/>
      <c r="O1024" s="220"/>
      <c r="P1024" s="220"/>
      <c r="Q1024" s="220"/>
      <c r="R1024" s="220"/>
      <c r="S1024" s="220"/>
      <c r="T1024" s="220"/>
      <c r="U1024" s="220"/>
      <c r="V1024" s="220"/>
      <c r="W1024" s="220"/>
      <c r="X1024" s="212"/>
      <c r="Y1024" s="206"/>
      <c r="Z1024" s="206"/>
      <c r="AA1024" s="206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  <c r="BI1024" s="206"/>
      <c r="BJ1024" s="206"/>
      <c r="BK1024" s="206"/>
      <c r="BL1024" s="206"/>
      <c r="BM1024" s="206"/>
      <c r="BN1024" s="206"/>
      <c r="BO1024" s="206"/>
      <c r="BP1024" s="206"/>
      <c r="BQ1024" s="206"/>
      <c r="BR1024" s="206"/>
      <c r="BS1024" s="206"/>
      <c r="BT1024" s="206"/>
      <c r="BU1024" s="206"/>
      <c r="BV1024" s="206"/>
      <c r="BW1024" s="206"/>
      <c r="BX1024" s="206"/>
      <c r="BY1024" s="206"/>
      <c r="BZ1024" s="206"/>
      <c r="CA1024" s="206"/>
      <c r="CB1024" s="206"/>
      <c r="CC1024" s="206"/>
      <c r="CD1024" s="206"/>
      <c r="CE1024" s="206"/>
      <c r="CF1024" s="206"/>
      <c r="CG1024" s="206"/>
      <c r="CH1024" s="206"/>
      <c r="CI1024" s="206"/>
      <c r="CJ1024" s="206"/>
      <c r="CK1024" s="206"/>
      <c r="CL1024" s="206"/>
      <c r="CM1024" s="206"/>
      <c r="CN1024" s="206"/>
      <c r="CO1024" s="206"/>
      <c r="CP1024" s="206"/>
      <c r="CQ1024" s="206"/>
      <c r="CR1024" s="206"/>
      <c r="CS1024" s="206"/>
      <c r="CT1024" s="206"/>
      <c r="CU1024" s="206"/>
      <c r="CV1024" s="206"/>
      <c r="CW1024" s="206"/>
      <c r="CX1024" s="206"/>
      <c r="CY1024" s="206"/>
      <c r="CZ1024" s="206"/>
      <c r="DA1024" s="206"/>
      <c r="DB1024" s="206"/>
      <c r="DC1024" s="206"/>
      <c r="DD1024" s="206"/>
      <c r="DE1024" s="206"/>
      <c r="DF1024" s="206"/>
      <c r="DG1024" s="206"/>
      <c r="DH1024" s="206"/>
      <c r="DI1024" s="206"/>
      <c r="DJ1024" s="206"/>
      <c r="DK1024" s="206"/>
      <c r="DL1024" s="206"/>
      <c r="DM1024" s="206"/>
      <c r="DN1024" s="206"/>
      <c r="DO1024" s="206"/>
      <c r="DP1024" s="206"/>
      <c r="DQ1024" s="206"/>
      <c r="DR1024" s="206"/>
      <c r="DS1024" s="206"/>
      <c r="DT1024" s="206"/>
      <c r="DU1024" s="206"/>
      <c r="DV1024" s="206"/>
      <c r="DW1024" s="206"/>
      <c r="DX1024" s="206"/>
      <c r="DY1024" s="206"/>
      <c r="DZ1024" s="206"/>
      <c r="EA1024" s="206"/>
      <c r="EB1024" s="206"/>
      <c r="EC1024" s="206"/>
      <c r="ED1024" s="206"/>
      <c r="EE1024" s="206"/>
      <c r="EF1024" s="206"/>
      <c r="EG1024" s="206"/>
      <c r="EH1024" s="206"/>
      <c r="EI1024" s="206"/>
      <c r="EJ1024" s="206"/>
      <c r="EK1024" s="206"/>
      <c r="EL1024" s="206"/>
      <c r="EM1024" s="206"/>
      <c r="EN1024" s="206"/>
      <c r="EO1024" s="206"/>
      <c r="EP1024" s="206"/>
      <c r="EQ1024" s="206"/>
      <c r="ER1024" s="206"/>
      <c r="ES1024" s="206"/>
      <c r="ET1024" s="206"/>
      <c r="EU1024" s="206"/>
      <c r="EV1024" s="206"/>
      <c r="EW1024" s="206"/>
      <c r="EX1024" s="206"/>
      <c r="EY1024" s="206"/>
      <c r="EZ1024" s="206"/>
      <c r="FA1024" s="206"/>
      <c r="FB1024" s="206"/>
      <c r="FC1024" s="206"/>
      <c r="FD1024" s="206"/>
      <c r="FE1024" s="206"/>
      <c r="FF1024" s="206"/>
      <c r="FG1024" s="206"/>
      <c r="FH1024" s="206"/>
      <c r="FI1024" s="206"/>
      <c r="FJ1024" s="206"/>
      <c r="FK1024" s="206"/>
      <c r="FL1024" s="206"/>
      <c r="FM1024" s="206"/>
      <c r="FN1024" s="206"/>
      <c r="FO1024" s="206"/>
      <c r="FP1024" s="206"/>
      <c r="FQ1024" s="206"/>
      <c r="FR1024" s="206"/>
      <c r="FS1024" s="206"/>
      <c r="FT1024" s="206"/>
      <c r="FU1024" s="206"/>
      <c r="FV1024" s="206"/>
      <c r="FW1024" s="206"/>
      <c r="FX1024" s="206"/>
      <c r="FY1024" s="206"/>
      <c r="FZ1024" s="206"/>
      <c r="GA1024" s="206"/>
      <c r="GB1024" s="206"/>
      <c r="GC1024" s="206"/>
      <c r="GD1024" s="206"/>
      <c r="GE1024" s="206"/>
      <c r="GF1024" s="206"/>
      <c r="GG1024" s="206"/>
      <c r="GH1024" s="206"/>
      <c r="GI1024" s="206"/>
      <c r="GJ1024" s="206"/>
      <c r="GK1024" s="206"/>
      <c r="GL1024" s="206"/>
      <c r="GM1024" s="206"/>
      <c r="GN1024" s="206"/>
      <c r="GO1024" s="206"/>
      <c r="GP1024" s="206"/>
      <c r="GQ1024" s="206"/>
      <c r="GR1024" s="206"/>
      <c r="GS1024" s="206"/>
      <c r="GT1024" s="206"/>
      <c r="GU1024" s="206"/>
      <c r="GV1024" s="206"/>
      <c r="GW1024" s="206"/>
      <c r="GX1024" s="206"/>
      <c r="GY1024" s="206"/>
      <c r="GZ1024" s="206"/>
      <c r="HA1024" s="206"/>
      <c r="HB1024" s="206"/>
      <c r="HC1024" s="206"/>
      <c r="HD1024" s="206"/>
      <c r="HE1024" s="206"/>
      <c r="HF1024" s="206"/>
      <c r="HG1024" s="206"/>
      <c r="HH1024" s="206"/>
      <c r="HI1024" s="206"/>
      <c r="HJ1024" s="206"/>
      <c r="HK1024" s="206"/>
      <c r="HL1024" s="206"/>
      <c r="HM1024" s="206"/>
      <c r="HN1024" s="206"/>
      <c r="HO1024" s="206"/>
      <c r="HP1024" s="206"/>
      <c r="HQ1024" s="206"/>
      <c r="HR1024" s="206"/>
      <c r="HS1024" s="206"/>
      <c r="HT1024" s="206"/>
      <c r="HU1024" s="206"/>
      <c r="HV1024" s="206"/>
      <c r="HW1024" s="206"/>
      <c r="HX1024" s="206"/>
      <c r="HY1024" s="206"/>
      <c r="HZ1024" s="206"/>
      <c r="IA1024" s="206"/>
      <c r="IB1024" s="206"/>
    </row>
    <row r="1025" spans="1:236" ht="12.75" customHeight="1" x14ac:dyDescent="0.2">
      <c r="A1025" s="206"/>
      <c r="B1025" s="206"/>
      <c r="C1025" s="206"/>
      <c r="D1025" s="206"/>
      <c r="E1025" s="206"/>
      <c r="F1025" s="198"/>
      <c r="G1025" s="198"/>
      <c r="H1025" s="198"/>
      <c r="I1025" s="209"/>
      <c r="J1025" s="209"/>
      <c r="K1025" s="187"/>
      <c r="L1025" s="220"/>
      <c r="M1025" s="220"/>
      <c r="N1025" s="220"/>
      <c r="O1025" s="220"/>
      <c r="P1025" s="220"/>
      <c r="Q1025" s="220"/>
      <c r="R1025" s="220"/>
      <c r="S1025" s="220"/>
      <c r="T1025" s="220"/>
      <c r="U1025" s="220"/>
      <c r="V1025" s="220"/>
      <c r="W1025" s="220"/>
      <c r="X1025" s="212"/>
      <c r="Y1025" s="206"/>
      <c r="Z1025" s="206"/>
      <c r="AA1025" s="206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206"/>
      <c r="BN1025" s="206"/>
      <c r="BO1025" s="206"/>
      <c r="BP1025" s="206"/>
      <c r="BQ1025" s="206"/>
      <c r="BR1025" s="206"/>
      <c r="BS1025" s="206"/>
      <c r="BT1025" s="206"/>
      <c r="BU1025" s="206"/>
      <c r="BV1025" s="206"/>
      <c r="BW1025" s="206"/>
      <c r="BX1025" s="206"/>
      <c r="BY1025" s="206"/>
      <c r="BZ1025" s="206"/>
      <c r="CA1025" s="206"/>
      <c r="CB1025" s="206"/>
      <c r="CC1025" s="206"/>
      <c r="CD1025" s="206"/>
      <c r="CE1025" s="206"/>
      <c r="CF1025" s="206"/>
      <c r="CG1025" s="206"/>
      <c r="CH1025" s="206"/>
      <c r="CI1025" s="206"/>
      <c r="CJ1025" s="206"/>
      <c r="CK1025" s="206"/>
      <c r="CL1025" s="206"/>
      <c r="CM1025" s="206"/>
      <c r="CN1025" s="206"/>
      <c r="CO1025" s="206"/>
      <c r="CP1025" s="206"/>
      <c r="CQ1025" s="206"/>
      <c r="CR1025" s="206"/>
      <c r="CS1025" s="206"/>
      <c r="CT1025" s="206"/>
      <c r="CU1025" s="206"/>
      <c r="CV1025" s="206"/>
      <c r="CW1025" s="206"/>
      <c r="CX1025" s="206"/>
      <c r="CY1025" s="206"/>
      <c r="CZ1025" s="206"/>
      <c r="DA1025" s="206"/>
      <c r="DB1025" s="206"/>
      <c r="DC1025" s="206"/>
      <c r="DD1025" s="206"/>
      <c r="DE1025" s="206"/>
      <c r="DF1025" s="206"/>
      <c r="DG1025" s="206"/>
      <c r="DH1025" s="206"/>
      <c r="DI1025" s="206"/>
      <c r="DJ1025" s="206"/>
      <c r="DK1025" s="206"/>
      <c r="DL1025" s="206"/>
      <c r="DM1025" s="206"/>
      <c r="DN1025" s="206"/>
      <c r="DO1025" s="206"/>
      <c r="DP1025" s="206"/>
      <c r="DQ1025" s="206"/>
      <c r="DR1025" s="206"/>
      <c r="DS1025" s="206"/>
      <c r="DT1025" s="206"/>
      <c r="DU1025" s="206"/>
      <c r="DV1025" s="206"/>
      <c r="DW1025" s="206"/>
      <c r="DX1025" s="206"/>
      <c r="DY1025" s="206"/>
      <c r="DZ1025" s="206"/>
      <c r="EA1025" s="206"/>
      <c r="EB1025" s="206"/>
      <c r="EC1025" s="206"/>
      <c r="ED1025" s="206"/>
      <c r="EE1025" s="206"/>
      <c r="EF1025" s="206"/>
      <c r="EG1025" s="206"/>
      <c r="EH1025" s="206"/>
      <c r="EI1025" s="206"/>
      <c r="EJ1025" s="206"/>
      <c r="EK1025" s="206"/>
      <c r="EL1025" s="206"/>
      <c r="EM1025" s="206"/>
      <c r="EN1025" s="206"/>
      <c r="EO1025" s="206"/>
      <c r="EP1025" s="206"/>
      <c r="EQ1025" s="206"/>
      <c r="ER1025" s="206"/>
      <c r="ES1025" s="206"/>
      <c r="ET1025" s="206"/>
      <c r="EU1025" s="206"/>
      <c r="EV1025" s="206"/>
      <c r="EW1025" s="206"/>
      <c r="EX1025" s="206"/>
      <c r="EY1025" s="206"/>
      <c r="EZ1025" s="206"/>
      <c r="FA1025" s="206"/>
      <c r="FB1025" s="206"/>
      <c r="FC1025" s="206"/>
      <c r="FD1025" s="206"/>
      <c r="FE1025" s="206"/>
      <c r="FF1025" s="206"/>
      <c r="FG1025" s="206"/>
      <c r="FH1025" s="206"/>
      <c r="FI1025" s="206"/>
      <c r="FJ1025" s="206"/>
      <c r="FK1025" s="206"/>
      <c r="FL1025" s="206"/>
      <c r="FM1025" s="206"/>
      <c r="FN1025" s="206"/>
      <c r="FO1025" s="206"/>
      <c r="FP1025" s="206"/>
      <c r="FQ1025" s="206"/>
      <c r="FR1025" s="206"/>
      <c r="FS1025" s="206"/>
      <c r="FT1025" s="206"/>
      <c r="FU1025" s="206"/>
      <c r="FV1025" s="206"/>
      <c r="FW1025" s="206"/>
      <c r="FX1025" s="206"/>
      <c r="FY1025" s="206"/>
      <c r="FZ1025" s="206"/>
      <c r="GA1025" s="206"/>
      <c r="GB1025" s="206"/>
      <c r="GC1025" s="206"/>
      <c r="GD1025" s="206"/>
      <c r="GE1025" s="206"/>
      <c r="GF1025" s="206"/>
      <c r="GG1025" s="206"/>
      <c r="GH1025" s="206"/>
      <c r="GI1025" s="206"/>
      <c r="GJ1025" s="206"/>
      <c r="GK1025" s="206"/>
      <c r="GL1025" s="206"/>
      <c r="GM1025" s="206"/>
      <c r="GN1025" s="206"/>
      <c r="GO1025" s="206"/>
      <c r="GP1025" s="206"/>
      <c r="GQ1025" s="206"/>
      <c r="GR1025" s="206"/>
      <c r="GS1025" s="206"/>
      <c r="GT1025" s="206"/>
      <c r="GU1025" s="206"/>
      <c r="GV1025" s="206"/>
      <c r="GW1025" s="206"/>
      <c r="GX1025" s="206"/>
      <c r="GY1025" s="206"/>
      <c r="GZ1025" s="206"/>
      <c r="HA1025" s="206"/>
      <c r="HB1025" s="206"/>
      <c r="HC1025" s="206"/>
      <c r="HD1025" s="206"/>
      <c r="HE1025" s="206"/>
      <c r="HF1025" s="206"/>
      <c r="HG1025" s="206"/>
      <c r="HH1025" s="206"/>
      <c r="HI1025" s="206"/>
      <c r="HJ1025" s="206"/>
      <c r="HK1025" s="206"/>
      <c r="HL1025" s="206"/>
      <c r="HM1025" s="206"/>
      <c r="HN1025" s="206"/>
      <c r="HO1025" s="206"/>
      <c r="HP1025" s="206"/>
      <c r="HQ1025" s="206"/>
      <c r="HR1025" s="206"/>
      <c r="HS1025" s="206"/>
      <c r="HT1025" s="206"/>
      <c r="HU1025" s="206"/>
      <c r="HV1025" s="206"/>
      <c r="HW1025" s="206"/>
      <c r="HX1025" s="206"/>
      <c r="HY1025" s="206"/>
      <c r="HZ1025" s="206"/>
      <c r="IA1025" s="206"/>
      <c r="IB1025" s="206"/>
    </row>
    <row r="1026" spans="1:236" ht="12.75" customHeight="1" x14ac:dyDescent="0.2">
      <c r="A1026" s="206"/>
      <c r="B1026" s="206"/>
      <c r="C1026" s="206"/>
      <c r="D1026" s="206"/>
      <c r="E1026" s="206"/>
      <c r="F1026" s="198"/>
      <c r="G1026" s="198"/>
      <c r="H1026" s="198"/>
      <c r="I1026" s="209"/>
      <c r="J1026" s="209"/>
      <c r="K1026" s="187"/>
      <c r="L1026" s="220"/>
      <c r="M1026" s="220"/>
      <c r="N1026" s="220"/>
      <c r="O1026" s="220"/>
      <c r="P1026" s="220"/>
      <c r="Q1026" s="220"/>
      <c r="R1026" s="220"/>
      <c r="S1026" s="220"/>
      <c r="T1026" s="220"/>
      <c r="U1026" s="220"/>
      <c r="V1026" s="220"/>
      <c r="W1026" s="220"/>
      <c r="X1026" s="212"/>
      <c r="Y1026" s="206"/>
      <c r="Z1026" s="206"/>
      <c r="AA1026" s="206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06"/>
      <c r="AT1026" s="206"/>
      <c r="AU1026" s="206"/>
      <c r="AV1026" s="206"/>
      <c r="AW1026" s="206"/>
      <c r="AX1026" s="206"/>
      <c r="AY1026" s="206"/>
      <c r="AZ1026" s="206"/>
      <c r="BA1026" s="206"/>
      <c r="BB1026" s="206"/>
      <c r="BC1026" s="206"/>
      <c r="BD1026" s="206"/>
      <c r="BE1026" s="206"/>
      <c r="BF1026" s="206"/>
      <c r="BG1026" s="206"/>
      <c r="BH1026" s="206"/>
      <c r="BI1026" s="206"/>
      <c r="BJ1026" s="206"/>
      <c r="BK1026" s="206"/>
      <c r="BL1026" s="206"/>
      <c r="BM1026" s="206"/>
      <c r="BN1026" s="206"/>
      <c r="BO1026" s="206"/>
      <c r="BP1026" s="206"/>
      <c r="BQ1026" s="206"/>
      <c r="BR1026" s="206"/>
      <c r="BS1026" s="206"/>
      <c r="BT1026" s="206"/>
      <c r="BU1026" s="206"/>
      <c r="BV1026" s="206"/>
      <c r="BW1026" s="206"/>
      <c r="BX1026" s="206"/>
      <c r="BY1026" s="206"/>
      <c r="BZ1026" s="206"/>
      <c r="CA1026" s="206"/>
      <c r="CB1026" s="206"/>
      <c r="CC1026" s="206"/>
      <c r="CD1026" s="206"/>
      <c r="CE1026" s="206"/>
      <c r="CF1026" s="206"/>
      <c r="CG1026" s="206"/>
      <c r="CH1026" s="206"/>
      <c r="CI1026" s="206"/>
      <c r="CJ1026" s="206"/>
      <c r="CK1026" s="206"/>
      <c r="CL1026" s="206"/>
      <c r="CM1026" s="206"/>
      <c r="CN1026" s="206"/>
      <c r="CO1026" s="206"/>
      <c r="CP1026" s="206"/>
      <c r="CQ1026" s="206"/>
      <c r="CR1026" s="206"/>
      <c r="CS1026" s="206"/>
      <c r="CT1026" s="206"/>
      <c r="CU1026" s="206"/>
      <c r="CV1026" s="206"/>
      <c r="CW1026" s="206"/>
      <c r="CX1026" s="206"/>
      <c r="CY1026" s="206"/>
      <c r="CZ1026" s="206"/>
      <c r="DA1026" s="206"/>
      <c r="DB1026" s="206"/>
      <c r="DC1026" s="206"/>
      <c r="DD1026" s="206"/>
      <c r="DE1026" s="206"/>
      <c r="DF1026" s="206"/>
      <c r="DG1026" s="206"/>
      <c r="DH1026" s="206"/>
      <c r="DI1026" s="206"/>
      <c r="DJ1026" s="206"/>
      <c r="DK1026" s="206"/>
      <c r="DL1026" s="206"/>
      <c r="DM1026" s="206"/>
      <c r="DN1026" s="206"/>
      <c r="DO1026" s="206"/>
      <c r="DP1026" s="206"/>
      <c r="DQ1026" s="206"/>
      <c r="DR1026" s="206"/>
      <c r="DS1026" s="206"/>
      <c r="DT1026" s="206"/>
      <c r="DU1026" s="206"/>
      <c r="DV1026" s="206"/>
      <c r="DW1026" s="206"/>
      <c r="DX1026" s="206"/>
      <c r="DY1026" s="206"/>
      <c r="DZ1026" s="206"/>
      <c r="EA1026" s="206"/>
      <c r="EB1026" s="206"/>
      <c r="EC1026" s="206"/>
      <c r="ED1026" s="206"/>
      <c r="EE1026" s="206"/>
      <c r="EF1026" s="206"/>
      <c r="EG1026" s="206"/>
      <c r="EH1026" s="206"/>
      <c r="EI1026" s="206"/>
      <c r="EJ1026" s="206"/>
      <c r="EK1026" s="206"/>
      <c r="EL1026" s="206"/>
      <c r="EM1026" s="206"/>
      <c r="EN1026" s="206"/>
      <c r="EO1026" s="206"/>
      <c r="EP1026" s="206"/>
      <c r="EQ1026" s="206"/>
      <c r="ER1026" s="206"/>
      <c r="ES1026" s="206"/>
      <c r="ET1026" s="206"/>
      <c r="EU1026" s="206"/>
      <c r="EV1026" s="206"/>
      <c r="EW1026" s="206"/>
      <c r="EX1026" s="206"/>
      <c r="EY1026" s="206"/>
      <c r="EZ1026" s="206"/>
      <c r="FA1026" s="206"/>
      <c r="FB1026" s="206"/>
      <c r="FC1026" s="206"/>
      <c r="FD1026" s="206"/>
      <c r="FE1026" s="206"/>
      <c r="FF1026" s="206"/>
      <c r="FG1026" s="206"/>
      <c r="FH1026" s="206"/>
      <c r="FI1026" s="206"/>
      <c r="FJ1026" s="206"/>
      <c r="FK1026" s="206"/>
      <c r="FL1026" s="206"/>
      <c r="FM1026" s="206"/>
      <c r="FN1026" s="206"/>
      <c r="FO1026" s="206"/>
      <c r="FP1026" s="206"/>
      <c r="FQ1026" s="206"/>
      <c r="FR1026" s="206"/>
      <c r="FS1026" s="206"/>
      <c r="FT1026" s="206"/>
      <c r="FU1026" s="206"/>
      <c r="FV1026" s="206"/>
      <c r="FW1026" s="206"/>
      <c r="FX1026" s="206"/>
      <c r="FY1026" s="206"/>
      <c r="FZ1026" s="206"/>
      <c r="GA1026" s="206"/>
      <c r="GB1026" s="206"/>
      <c r="GC1026" s="206"/>
      <c r="GD1026" s="206"/>
      <c r="GE1026" s="206"/>
      <c r="GF1026" s="206"/>
      <c r="GG1026" s="206"/>
      <c r="GH1026" s="206"/>
      <c r="GI1026" s="206"/>
      <c r="GJ1026" s="206"/>
      <c r="GK1026" s="206"/>
      <c r="GL1026" s="206"/>
      <c r="GM1026" s="206"/>
      <c r="GN1026" s="206"/>
      <c r="GO1026" s="206"/>
      <c r="GP1026" s="206"/>
      <c r="GQ1026" s="206"/>
      <c r="GR1026" s="206"/>
      <c r="GS1026" s="206"/>
      <c r="GT1026" s="206"/>
      <c r="GU1026" s="206"/>
      <c r="GV1026" s="206"/>
      <c r="GW1026" s="206"/>
      <c r="GX1026" s="206"/>
      <c r="GY1026" s="206"/>
      <c r="GZ1026" s="206"/>
      <c r="HA1026" s="206"/>
      <c r="HB1026" s="206"/>
      <c r="HC1026" s="206"/>
      <c r="HD1026" s="206"/>
      <c r="HE1026" s="206"/>
      <c r="HF1026" s="206"/>
      <c r="HG1026" s="206"/>
      <c r="HH1026" s="206"/>
      <c r="HI1026" s="206"/>
      <c r="HJ1026" s="206"/>
      <c r="HK1026" s="206"/>
      <c r="HL1026" s="206"/>
      <c r="HM1026" s="206"/>
      <c r="HN1026" s="206"/>
      <c r="HO1026" s="206"/>
      <c r="HP1026" s="206"/>
      <c r="HQ1026" s="206"/>
      <c r="HR1026" s="206"/>
      <c r="HS1026" s="206"/>
      <c r="HT1026" s="206"/>
      <c r="HU1026" s="206"/>
      <c r="HV1026" s="206"/>
      <c r="HW1026" s="206"/>
      <c r="HX1026" s="206"/>
      <c r="HY1026" s="206"/>
      <c r="HZ1026" s="206"/>
      <c r="IA1026" s="206"/>
      <c r="IB1026" s="206"/>
    </row>
    <row r="1027" spans="1:236" ht="12.75" customHeight="1" x14ac:dyDescent="0.2">
      <c r="A1027" s="206"/>
      <c r="B1027" s="206"/>
      <c r="C1027" s="206"/>
      <c r="D1027" s="206"/>
      <c r="E1027" s="206"/>
      <c r="F1027" s="198"/>
      <c r="G1027" s="198"/>
      <c r="H1027" s="198"/>
      <c r="I1027" s="209"/>
      <c r="J1027" s="209"/>
      <c r="K1027" s="187"/>
      <c r="L1027" s="220"/>
      <c r="M1027" s="220"/>
      <c r="N1027" s="220"/>
      <c r="O1027" s="220"/>
      <c r="P1027" s="220"/>
      <c r="Q1027" s="220"/>
      <c r="R1027" s="220"/>
      <c r="S1027" s="220"/>
      <c r="T1027" s="220"/>
      <c r="U1027" s="220"/>
      <c r="V1027" s="220"/>
      <c r="W1027" s="220"/>
      <c r="X1027" s="212"/>
      <c r="Y1027" s="206"/>
      <c r="Z1027" s="206"/>
      <c r="AA1027" s="206"/>
      <c r="AB1027" s="206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  <c r="BI1027" s="206"/>
      <c r="BJ1027" s="206"/>
      <c r="BK1027" s="206"/>
      <c r="BL1027" s="206"/>
      <c r="BM1027" s="206"/>
      <c r="BN1027" s="206"/>
      <c r="BO1027" s="206"/>
      <c r="BP1027" s="206"/>
      <c r="BQ1027" s="206"/>
      <c r="BR1027" s="206"/>
      <c r="BS1027" s="206"/>
      <c r="BT1027" s="206"/>
      <c r="BU1027" s="206"/>
      <c r="BV1027" s="206"/>
      <c r="BW1027" s="206"/>
      <c r="BX1027" s="206"/>
      <c r="BY1027" s="206"/>
      <c r="BZ1027" s="206"/>
      <c r="CA1027" s="206"/>
      <c r="CB1027" s="206"/>
      <c r="CC1027" s="206"/>
      <c r="CD1027" s="206"/>
      <c r="CE1027" s="206"/>
      <c r="CF1027" s="206"/>
      <c r="CG1027" s="206"/>
      <c r="CH1027" s="206"/>
      <c r="CI1027" s="206"/>
      <c r="CJ1027" s="206"/>
      <c r="CK1027" s="206"/>
      <c r="CL1027" s="206"/>
      <c r="CM1027" s="206"/>
      <c r="CN1027" s="206"/>
      <c r="CO1027" s="206"/>
      <c r="CP1027" s="206"/>
      <c r="CQ1027" s="206"/>
      <c r="CR1027" s="206"/>
      <c r="CS1027" s="206"/>
      <c r="CT1027" s="206"/>
      <c r="CU1027" s="206"/>
      <c r="CV1027" s="206"/>
      <c r="CW1027" s="206"/>
      <c r="CX1027" s="206"/>
      <c r="CY1027" s="206"/>
      <c r="CZ1027" s="206"/>
      <c r="DA1027" s="206"/>
      <c r="DB1027" s="206"/>
      <c r="DC1027" s="206"/>
      <c r="DD1027" s="206"/>
      <c r="DE1027" s="206"/>
      <c r="DF1027" s="206"/>
      <c r="DG1027" s="206"/>
      <c r="DH1027" s="206"/>
      <c r="DI1027" s="206"/>
      <c r="DJ1027" s="206"/>
      <c r="DK1027" s="206"/>
      <c r="DL1027" s="206"/>
      <c r="DM1027" s="206"/>
      <c r="DN1027" s="206"/>
      <c r="DO1027" s="206"/>
      <c r="DP1027" s="206"/>
      <c r="DQ1027" s="206"/>
      <c r="DR1027" s="206"/>
      <c r="DS1027" s="206"/>
      <c r="DT1027" s="206"/>
      <c r="DU1027" s="206"/>
      <c r="DV1027" s="206"/>
      <c r="DW1027" s="206"/>
      <c r="DX1027" s="206"/>
      <c r="DY1027" s="206"/>
      <c r="DZ1027" s="206"/>
      <c r="EA1027" s="206"/>
      <c r="EB1027" s="206"/>
      <c r="EC1027" s="206"/>
      <c r="ED1027" s="206"/>
      <c r="EE1027" s="206"/>
      <c r="EF1027" s="206"/>
      <c r="EG1027" s="206"/>
      <c r="EH1027" s="206"/>
      <c r="EI1027" s="206"/>
      <c r="EJ1027" s="206"/>
      <c r="EK1027" s="206"/>
      <c r="EL1027" s="206"/>
      <c r="EM1027" s="206"/>
      <c r="EN1027" s="206"/>
      <c r="EO1027" s="206"/>
      <c r="EP1027" s="206"/>
      <c r="EQ1027" s="206"/>
      <c r="ER1027" s="206"/>
      <c r="ES1027" s="206"/>
      <c r="ET1027" s="206"/>
      <c r="EU1027" s="206"/>
      <c r="EV1027" s="206"/>
      <c r="EW1027" s="206"/>
      <c r="EX1027" s="206"/>
      <c r="EY1027" s="206"/>
      <c r="EZ1027" s="206"/>
      <c r="FA1027" s="206"/>
      <c r="FB1027" s="206"/>
      <c r="FC1027" s="206"/>
      <c r="FD1027" s="206"/>
      <c r="FE1027" s="206"/>
      <c r="FF1027" s="206"/>
      <c r="FG1027" s="206"/>
      <c r="FH1027" s="206"/>
      <c r="FI1027" s="206"/>
      <c r="FJ1027" s="206"/>
      <c r="FK1027" s="206"/>
      <c r="FL1027" s="206"/>
      <c r="FM1027" s="206"/>
      <c r="FN1027" s="206"/>
      <c r="FO1027" s="206"/>
      <c r="FP1027" s="206"/>
      <c r="FQ1027" s="206"/>
      <c r="FR1027" s="206"/>
      <c r="FS1027" s="206"/>
      <c r="FT1027" s="206"/>
      <c r="FU1027" s="206"/>
      <c r="FV1027" s="206"/>
      <c r="FW1027" s="206"/>
      <c r="FX1027" s="206"/>
      <c r="FY1027" s="206"/>
      <c r="FZ1027" s="206"/>
      <c r="GA1027" s="206"/>
      <c r="GB1027" s="206"/>
      <c r="GC1027" s="206"/>
      <c r="GD1027" s="206"/>
      <c r="GE1027" s="206"/>
      <c r="GF1027" s="206"/>
      <c r="GG1027" s="206"/>
      <c r="GH1027" s="206"/>
      <c r="GI1027" s="206"/>
      <c r="GJ1027" s="206"/>
      <c r="GK1027" s="206"/>
      <c r="GL1027" s="206"/>
      <c r="GM1027" s="206"/>
      <c r="GN1027" s="206"/>
      <c r="GO1027" s="206"/>
      <c r="GP1027" s="206"/>
      <c r="GQ1027" s="206"/>
      <c r="GR1027" s="206"/>
      <c r="GS1027" s="206"/>
      <c r="GT1027" s="206"/>
      <c r="GU1027" s="206"/>
      <c r="GV1027" s="206"/>
      <c r="GW1027" s="206"/>
      <c r="GX1027" s="206"/>
      <c r="GY1027" s="206"/>
      <c r="GZ1027" s="206"/>
      <c r="HA1027" s="206"/>
      <c r="HB1027" s="206"/>
      <c r="HC1027" s="206"/>
      <c r="HD1027" s="206"/>
      <c r="HE1027" s="206"/>
      <c r="HF1027" s="206"/>
      <c r="HG1027" s="206"/>
      <c r="HH1027" s="206"/>
      <c r="HI1027" s="206"/>
      <c r="HJ1027" s="206"/>
      <c r="HK1027" s="206"/>
      <c r="HL1027" s="206"/>
      <c r="HM1027" s="206"/>
      <c r="HN1027" s="206"/>
      <c r="HO1027" s="206"/>
      <c r="HP1027" s="206"/>
      <c r="HQ1027" s="206"/>
      <c r="HR1027" s="206"/>
      <c r="HS1027" s="206"/>
      <c r="HT1027" s="206"/>
      <c r="HU1027" s="206"/>
      <c r="HV1027" s="206"/>
      <c r="HW1027" s="206"/>
      <c r="HX1027" s="206"/>
      <c r="HY1027" s="206"/>
      <c r="HZ1027" s="206"/>
      <c r="IA1027" s="206"/>
      <c r="IB1027" s="206"/>
    </row>
    <row r="1028" spans="1:236" ht="12.75" customHeight="1" x14ac:dyDescent="0.2">
      <c r="A1028" s="206"/>
      <c r="B1028" s="206"/>
      <c r="C1028" s="206"/>
      <c r="D1028" s="206"/>
      <c r="E1028" s="206"/>
      <c r="F1028" s="198"/>
      <c r="G1028" s="198"/>
      <c r="H1028" s="198"/>
      <c r="I1028" s="209"/>
      <c r="J1028" s="209"/>
      <c r="K1028" s="187"/>
      <c r="L1028" s="220"/>
      <c r="M1028" s="220"/>
      <c r="N1028" s="220"/>
      <c r="O1028" s="220"/>
      <c r="P1028" s="220"/>
      <c r="Q1028" s="220"/>
      <c r="R1028" s="220"/>
      <c r="S1028" s="220"/>
      <c r="T1028" s="220"/>
      <c r="U1028" s="220"/>
      <c r="V1028" s="220"/>
      <c r="W1028" s="220"/>
      <c r="X1028" s="212"/>
      <c r="Y1028" s="206"/>
      <c r="Z1028" s="206"/>
      <c r="AA1028" s="206"/>
      <c r="AB1028" s="206"/>
      <c r="AC1028" s="206"/>
      <c r="AD1028" s="206"/>
      <c r="AE1028" s="206"/>
      <c r="AF1028" s="206"/>
      <c r="AG1028" s="206"/>
      <c r="AH1028" s="206"/>
      <c r="AI1028" s="206"/>
      <c r="AJ1028" s="206"/>
      <c r="AK1028" s="206"/>
      <c r="AL1028" s="206"/>
      <c r="AM1028" s="206"/>
      <c r="AN1028" s="206"/>
      <c r="AO1028" s="206"/>
      <c r="AP1028" s="206"/>
      <c r="AQ1028" s="206"/>
      <c r="AR1028" s="206"/>
      <c r="AS1028" s="206"/>
      <c r="AT1028" s="206"/>
      <c r="AU1028" s="206"/>
      <c r="AV1028" s="206"/>
      <c r="AW1028" s="206"/>
      <c r="AX1028" s="206"/>
      <c r="AY1028" s="206"/>
      <c r="AZ1028" s="206"/>
      <c r="BA1028" s="206"/>
      <c r="BB1028" s="206"/>
      <c r="BC1028" s="206"/>
      <c r="BD1028" s="206"/>
      <c r="BE1028" s="206"/>
      <c r="BF1028" s="206"/>
      <c r="BG1028" s="206"/>
      <c r="BH1028" s="206"/>
      <c r="BI1028" s="206"/>
      <c r="BJ1028" s="206"/>
      <c r="BK1028" s="206"/>
      <c r="BL1028" s="206"/>
      <c r="BM1028" s="206"/>
      <c r="BN1028" s="206"/>
      <c r="BO1028" s="206"/>
      <c r="BP1028" s="206"/>
      <c r="BQ1028" s="206"/>
      <c r="BR1028" s="206"/>
      <c r="BS1028" s="206"/>
      <c r="BT1028" s="206"/>
      <c r="BU1028" s="206"/>
      <c r="BV1028" s="206"/>
      <c r="BW1028" s="206"/>
      <c r="BX1028" s="206"/>
      <c r="BY1028" s="206"/>
      <c r="BZ1028" s="206"/>
      <c r="CA1028" s="206"/>
      <c r="CB1028" s="206"/>
      <c r="CC1028" s="206"/>
      <c r="CD1028" s="206"/>
      <c r="CE1028" s="206"/>
      <c r="CF1028" s="206"/>
      <c r="CG1028" s="206"/>
      <c r="CH1028" s="206"/>
      <c r="CI1028" s="206"/>
      <c r="CJ1028" s="206"/>
      <c r="CK1028" s="206"/>
      <c r="CL1028" s="206"/>
      <c r="CM1028" s="206"/>
      <c r="CN1028" s="206"/>
      <c r="CO1028" s="206"/>
      <c r="CP1028" s="206"/>
      <c r="CQ1028" s="206"/>
      <c r="CR1028" s="206"/>
      <c r="CS1028" s="206"/>
      <c r="CT1028" s="206"/>
      <c r="CU1028" s="206"/>
      <c r="CV1028" s="206"/>
      <c r="CW1028" s="206"/>
      <c r="CX1028" s="206"/>
      <c r="CY1028" s="206"/>
      <c r="CZ1028" s="206"/>
      <c r="DA1028" s="206"/>
      <c r="DB1028" s="206"/>
      <c r="DC1028" s="206"/>
      <c r="DD1028" s="206"/>
      <c r="DE1028" s="206"/>
      <c r="DF1028" s="206"/>
      <c r="DG1028" s="206"/>
      <c r="DH1028" s="206"/>
      <c r="DI1028" s="206"/>
      <c r="DJ1028" s="206"/>
      <c r="DK1028" s="206"/>
      <c r="DL1028" s="206"/>
      <c r="DM1028" s="206"/>
      <c r="DN1028" s="206"/>
      <c r="DO1028" s="206"/>
      <c r="DP1028" s="206"/>
      <c r="DQ1028" s="206"/>
      <c r="DR1028" s="206"/>
      <c r="DS1028" s="206"/>
      <c r="DT1028" s="206"/>
      <c r="DU1028" s="206"/>
      <c r="DV1028" s="206"/>
      <c r="DW1028" s="206"/>
      <c r="DX1028" s="206"/>
      <c r="DY1028" s="206"/>
      <c r="DZ1028" s="206"/>
      <c r="EA1028" s="206"/>
      <c r="EB1028" s="206"/>
      <c r="EC1028" s="206"/>
      <c r="ED1028" s="206"/>
      <c r="EE1028" s="206"/>
      <c r="EF1028" s="206"/>
      <c r="EG1028" s="206"/>
      <c r="EH1028" s="206"/>
      <c r="EI1028" s="206"/>
      <c r="EJ1028" s="206"/>
      <c r="EK1028" s="206"/>
      <c r="EL1028" s="206"/>
      <c r="EM1028" s="206"/>
      <c r="EN1028" s="206"/>
      <c r="EO1028" s="206"/>
      <c r="EP1028" s="206"/>
      <c r="EQ1028" s="206"/>
      <c r="ER1028" s="206"/>
      <c r="ES1028" s="206"/>
      <c r="ET1028" s="206"/>
      <c r="EU1028" s="206"/>
      <c r="EV1028" s="206"/>
      <c r="EW1028" s="206"/>
      <c r="EX1028" s="206"/>
      <c r="EY1028" s="206"/>
      <c r="EZ1028" s="206"/>
      <c r="FA1028" s="206"/>
      <c r="FB1028" s="206"/>
      <c r="FC1028" s="206"/>
      <c r="FD1028" s="206"/>
      <c r="FE1028" s="206"/>
      <c r="FF1028" s="206"/>
      <c r="FG1028" s="206"/>
      <c r="FH1028" s="206"/>
      <c r="FI1028" s="206"/>
      <c r="FJ1028" s="206"/>
      <c r="FK1028" s="206"/>
      <c r="FL1028" s="206"/>
      <c r="FM1028" s="206"/>
      <c r="FN1028" s="206"/>
      <c r="FO1028" s="206"/>
      <c r="FP1028" s="206"/>
      <c r="FQ1028" s="206"/>
      <c r="FR1028" s="206"/>
      <c r="FS1028" s="206"/>
      <c r="FT1028" s="206"/>
      <c r="FU1028" s="206"/>
      <c r="FV1028" s="206"/>
      <c r="FW1028" s="206"/>
      <c r="FX1028" s="206"/>
      <c r="FY1028" s="206"/>
      <c r="FZ1028" s="206"/>
      <c r="GA1028" s="206"/>
      <c r="GB1028" s="206"/>
      <c r="GC1028" s="206"/>
      <c r="GD1028" s="206"/>
      <c r="GE1028" s="206"/>
      <c r="GF1028" s="206"/>
      <c r="GG1028" s="206"/>
      <c r="GH1028" s="206"/>
      <c r="GI1028" s="206"/>
      <c r="GJ1028" s="206"/>
      <c r="GK1028" s="206"/>
      <c r="GL1028" s="206"/>
      <c r="GM1028" s="206"/>
      <c r="GN1028" s="206"/>
      <c r="GO1028" s="206"/>
      <c r="GP1028" s="206"/>
      <c r="GQ1028" s="206"/>
      <c r="GR1028" s="206"/>
      <c r="GS1028" s="206"/>
      <c r="GT1028" s="206"/>
      <c r="GU1028" s="206"/>
      <c r="GV1028" s="206"/>
      <c r="GW1028" s="206"/>
      <c r="GX1028" s="206"/>
      <c r="GY1028" s="206"/>
      <c r="GZ1028" s="206"/>
      <c r="HA1028" s="206"/>
      <c r="HB1028" s="206"/>
      <c r="HC1028" s="206"/>
      <c r="HD1028" s="206"/>
      <c r="HE1028" s="206"/>
      <c r="HF1028" s="206"/>
      <c r="HG1028" s="206"/>
      <c r="HH1028" s="206"/>
      <c r="HI1028" s="206"/>
      <c r="HJ1028" s="206"/>
      <c r="HK1028" s="206"/>
      <c r="HL1028" s="206"/>
      <c r="HM1028" s="206"/>
      <c r="HN1028" s="206"/>
      <c r="HO1028" s="206"/>
      <c r="HP1028" s="206"/>
      <c r="HQ1028" s="206"/>
      <c r="HR1028" s="206"/>
      <c r="HS1028" s="206"/>
      <c r="HT1028" s="206"/>
      <c r="HU1028" s="206"/>
      <c r="HV1028" s="206"/>
      <c r="HW1028" s="206"/>
      <c r="HX1028" s="206"/>
      <c r="HY1028" s="206"/>
      <c r="HZ1028" s="206"/>
      <c r="IA1028" s="206"/>
      <c r="IB1028" s="206"/>
    </row>
    <row r="1029" spans="1:236" ht="12.75" customHeight="1" x14ac:dyDescent="0.2">
      <c r="A1029" s="206"/>
      <c r="B1029" s="206"/>
      <c r="C1029" s="206"/>
      <c r="D1029" s="206"/>
      <c r="E1029" s="206"/>
      <c r="F1029" s="198"/>
      <c r="G1029" s="198"/>
      <c r="H1029" s="198"/>
      <c r="I1029" s="209"/>
      <c r="J1029" s="209"/>
      <c r="K1029" s="187"/>
      <c r="L1029" s="220"/>
      <c r="M1029" s="220"/>
      <c r="N1029" s="220"/>
      <c r="O1029" s="220"/>
      <c r="P1029" s="220"/>
      <c r="Q1029" s="220"/>
      <c r="R1029" s="220"/>
      <c r="S1029" s="220"/>
      <c r="T1029" s="220"/>
      <c r="U1029" s="220"/>
      <c r="V1029" s="220"/>
      <c r="W1029" s="220"/>
      <c r="X1029" s="212"/>
      <c r="Y1029" s="206"/>
      <c r="Z1029" s="206"/>
      <c r="AA1029" s="206"/>
      <c r="AB1029" s="206"/>
      <c r="AC1029" s="206"/>
      <c r="AD1029" s="206"/>
      <c r="AE1029" s="206"/>
      <c r="AF1029" s="206"/>
      <c r="AG1029" s="206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06"/>
      <c r="BN1029" s="206"/>
      <c r="BO1029" s="206"/>
      <c r="BP1029" s="206"/>
      <c r="BQ1029" s="206"/>
      <c r="BR1029" s="206"/>
      <c r="BS1029" s="206"/>
      <c r="BT1029" s="206"/>
      <c r="BU1029" s="206"/>
      <c r="BV1029" s="206"/>
      <c r="BW1029" s="206"/>
      <c r="BX1029" s="206"/>
      <c r="BY1029" s="206"/>
      <c r="BZ1029" s="206"/>
      <c r="CA1029" s="206"/>
      <c r="CB1029" s="206"/>
      <c r="CC1029" s="206"/>
      <c r="CD1029" s="206"/>
      <c r="CE1029" s="206"/>
      <c r="CF1029" s="206"/>
      <c r="CG1029" s="206"/>
      <c r="CH1029" s="206"/>
      <c r="CI1029" s="206"/>
      <c r="CJ1029" s="206"/>
      <c r="CK1029" s="206"/>
      <c r="CL1029" s="206"/>
      <c r="CM1029" s="206"/>
      <c r="CN1029" s="206"/>
      <c r="CO1029" s="206"/>
      <c r="CP1029" s="206"/>
      <c r="CQ1029" s="206"/>
      <c r="CR1029" s="206"/>
      <c r="CS1029" s="206"/>
      <c r="CT1029" s="206"/>
      <c r="CU1029" s="206"/>
      <c r="CV1029" s="206"/>
      <c r="CW1029" s="206"/>
      <c r="CX1029" s="206"/>
      <c r="CY1029" s="206"/>
      <c r="CZ1029" s="206"/>
      <c r="DA1029" s="206"/>
      <c r="DB1029" s="206"/>
      <c r="DC1029" s="206"/>
      <c r="DD1029" s="206"/>
      <c r="DE1029" s="206"/>
      <c r="DF1029" s="206"/>
      <c r="DG1029" s="206"/>
      <c r="DH1029" s="206"/>
      <c r="DI1029" s="206"/>
      <c r="DJ1029" s="206"/>
      <c r="DK1029" s="206"/>
      <c r="DL1029" s="206"/>
      <c r="DM1029" s="206"/>
      <c r="DN1029" s="206"/>
      <c r="DO1029" s="206"/>
      <c r="DP1029" s="206"/>
      <c r="DQ1029" s="206"/>
      <c r="DR1029" s="206"/>
      <c r="DS1029" s="206"/>
      <c r="DT1029" s="206"/>
      <c r="DU1029" s="206"/>
      <c r="DV1029" s="206"/>
      <c r="DW1029" s="206"/>
      <c r="DX1029" s="206"/>
      <c r="DY1029" s="206"/>
      <c r="DZ1029" s="206"/>
      <c r="EA1029" s="206"/>
      <c r="EB1029" s="206"/>
      <c r="EC1029" s="206"/>
      <c r="ED1029" s="206"/>
      <c r="EE1029" s="206"/>
      <c r="EF1029" s="206"/>
      <c r="EG1029" s="206"/>
      <c r="EH1029" s="206"/>
      <c r="EI1029" s="206"/>
      <c r="EJ1029" s="206"/>
      <c r="EK1029" s="206"/>
      <c r="EL1029" s="206"/>
      <c r="EM1029" s="206"/>
      <c r="EN1029" s="206"/>
      <c r="EO1029" s="206"/>
      <c r="EP1029" s="206"/>
      <c r="EQ1029" s="206"/>
      <c r="ER1029" s="206"/>
      <c r="ES1029" s="206"/>
      <c r="ET1029" s="206"/>
      <c r="EU1029" s="206"/>
      <c r="EV1029" s="206"/>
      <c r="EW1029" s="206"/>
      <c r="EX1029" s="206"/>
      <c r="EY1029" s="206"/>
      <c r="EZ1029" s="206"/>
      <c r="FA1029" s="206"/>
      <c r="FB1029" s="206"/>
      <c r="FC1029" s="206"/>
      <c r="FD1029" s="206"/>
      <c r="FE1029" s="206"/>
      <c r="FF1029" s="206"/>
      <c r="FG1029" s="206"/>
      <c r="FH1029" s="206"/>
      <c r="FI1029" s="206"/>
      <c r="FJ1029" s="206"/>
      <c r="FK1029" s="206"/>
      <c r="FL1029" s="206"/>
      <c r="FM1029" s="206"/>
      <c r="FN1029" s="206"/>
      <c r="FO1029" s="206"/>
      <c r="FP1029" s="206"/>
      <c r="FQ1029" s="206"/>
      <c r="FR1029" s="206"/>
      <c r="FS1029" s="206"/>
      <c r="FT1029" s="206"/>
      <c r="FU1029" s="206"/>
      <c r="FV1029" s="206"/>
      <c r="FW1029" s="206"/>
      <c r="FX1029" s="206"/>
      <c r="FY1029" s="206"/>
      <c r="FZ1029" s="206"/>
      <c r="GA1029" s="206"/>
      <c r="GB1029" s="206"/>
      <c r="GC1029" s="206"/>
      <c r="GD1029" s="206"/>
      <c r="GE1029" s="206"/>
      <c r="GF1029" s="206"/>
      <c r="GG1029" s="206"/>
      <c r="GH1029" s="206"/>
      <c r="GI1029" s="206"/>
      <c r="GJ1029" s="206"/>
      <c r="GK1029" s="206"/>
      <c r="GL1029" s="206"/>
      <c r="GM1029" s="206"/>
      <c r="GN1029" s="206"/>
      <c r="GO1029" s="206"/>
      <c r="GP1029" s="206"/>
      <c r="GQ1029" s="206"/>
      <c r="GR1029" s="206"/>
      <c r="GS1029" s="206"/>
      <c r="GT1029" s="206"/>
      <c r="GU1029" s="206"/>
      <c r="GV1029" s="206"/>
      <c r="GW1029" s="206"/>
      <c r="GX1029" s="206"/>
      <c r="GY1029" s="206"/>
      <c r="GZ1029" s="206"/>
      <c r="HA1029" s="206"/>
      <c r="HB1029" s="206"/>
      <c r="HC1029" s="206"/>
      <c r="HD1029" s="206"/>
      <c r="HE1029" s="206"/>
      <c r="HF1029" s="206"/>
      <c r="HG1029" s="206"/>
      <c r="HH1029" s="206"/>
      <c r="HI1029" s="206"/>
      <c r="HJ1029" s="206"/>
      <c r="HK1029" s="206"/>
      <c r="HL1029" s="206"/>
      <c r="HM1029" s="206"/>
      <c r="HN1029" s="206"/>
      <c r="HO1029" s="206"/>
      <c r="HP1029" s="206"/>
      <c r="HQ1029" s="206"/>
      <c r="HR1029" s="206"/>
      <c r="HS1029" s="206"/>
      <c r="HT1029" s="206"/>
      <c r="HU1029" s="206"/>
      <c r="HV1029" s="206"/>
      <c r="HW1029" s="206"/>
      <c r="HX1029" s="206"/>
      <c r="HY1029" s="206"/>
      <c r="HZ1029" s="206"/>
      <c r="IA1029" s="206"/>
      <c r="IB1029" s="206"/>
    </row>
    <row r="1030" spans="1:236" ht="12.75" customHeight="1" x14ac:dyDescent="0.2">
      <c r="A1030" s="206"/>
      <c r="B1030" s="206"/>
      <c r="C1030" s="206"/>
      <c r="D1030" s="206"/>
      <c r="E1030" s="206"/>
      <c r="F1030" s="198"/>
      <c r="G1030" s="198"/>
      <c r="H1030" s="198"/>
      <c r="I1030" s="209"/>
      <c r="J1030" s="209"/>
      <c r="K1030" s="187"/>
      <c r="L1030" s="220"/>
      <c r="M1030" s="220"/>
      <c r="N1030" s="220"/>
      <c r="O1030" s="220"/>
      <c r="P1030" s="220"/>
      <c r="Q1030" s="220"/>
      <c r="R1030" s="220"/>
      <c r="S1030" s="220"/>
      <c r="T1030" s="220"/>
      <c r="U1030" s="220"/>
      <c r="V1030" s="220"/>
      <c r="W1030" s="220"/>
      <c r="X1030" s="212"/>
      <c r="Y1030" s="206"/>
      <c r="Z1030" s="206"/>
      <c r="AA1030" s="206"/>
      <c r="AB1030" s="206"/>
      <c r="AC1030" s="206"/>
      <c r="AD1030" s="206"/>
      <c r="AE1030" s="206"/>
      <c r="AF1030" s="206"/>
      <c r="AG1030" s="206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06"/>
      <c r="BN1030" s="206"/>
      <c r="BO1030" s="206"/>
      <c r="BP1030" s="206"/>
      <c r="BQ1030" s="206"/>
      <c r="BR1030" s="206"/>
      <c r="BS1030" s="206"/>
      <c r="BT1030" s="206"/>
      <c r="BU1030" s="206"/>
      <c r="BV1030" s="206"/>
      <c r="BW1030" s="206"/>
      <c r="BX1030" s="206"/>
      <c r="BY1030" s="206"/>
      <c r="BZ1030" s="206"/>
      <c r="CA1030" s="206"/>
      <c r="CB1030" s="206"/>
      <c r="CC1030" s="206"/>
      <c r="CD1030" s="206"/>
      <c r="CE1030" s="206"/>
      <c r="CF1030" s="206"/>
      <c r="CG1030" s="206"/>
      <c r="CH1030" s="206"/>
      <c r="CI1030" s="206"/>
      <c r="CJ1030" s="206"/>
      <c r="CK1030" s="206"/>
      <c r="CL1030" s="206"/>
      <c r="CM1030" s="206"/>
      <c r="CN1030" s="206"/>
      <c r="CO1030" s="206"/>
      <c r="CP1030" s="206"/>
      <c r="CQ1030" s="206"/>
      <c r="CR1030" s="206"/>
      <c r="CS1030" s="206"/>
      <c r="CT1030" s="206"/>
      <c r="CU1030" s="206"/>
      <c r="CV1030" s="206"/>
      <c r="CW1030" s="206"/>
      <c r="CX1030" s="206"/>
      <c r="CY1030" s="206"/>
      <c r="CZ1030" s="206"/>
      <c r="DA1030" s="206"/>
      <c r="DB1030" s="206"/>
      <c r="DC1030" s="206"/>
      <c r="DD1030" s="206"/>
      <c r="DE1030" s="206"/>
      <c r="DF1030" s="206"/>
      <c r="DG1030" s="206"/>
      <c r="DH1030" s="206"/>
      <c r="DI1030" s="206"/>
      <c r="DJ1030" s="206"/>
      <c r="DK1030" s="206"/>
      <c r="DL1030" s="206"/>
      <c r="DM1030" s="206"/>
      <c r="DN1030" s="206"/>
      <c r="DO1030" s="206"/>
      <c r="DP1030" s="206"/>
      <c r="DQ1030" s="206"/>
      <c r="DR1030" s="206"/>
      <c r="DS1030" s="206"/>
      <c r="DT1030" s="206"/>
      <c r="DU1030" s="206"/>
      <c r="DV1030" s="206"/>
      <c r="DW1030" s="206"/>
      <c r="DX1030" s="206"/>
      <c r="DY1030" s="206"/>
      <c r="DZ1030" s="206"/>
      <c r="EA1030" s="206"/>
      <c r="EB1030" s="206"/>
      <c r="EC1030" s="206"/>
      <c r="ED1030" s="206"/>
      <c r="EE1030" s="206"/>
      <c r="EF1030" s="206"/>
      <c r="EG1030" s="206"/>
      <c r="EH1030" s="206"/>
      <c r="EI1030" s="206"/>
      <c r="EJ1030" s="206"/>
      <c r="EK1030" s="206"/>
      <c r="EL1030" s="206"/>
      <c r="EM1030" s="206"/>
      <c r="EN1030" s="206"/>
      <c r="EO1030" s="206"/>
      <c r="EP1030" s="206"/>
      <c r="EQ1030" s="206"/>
      <c r="ER1030" s="206"/>
      <c r="ES1030" s="206"/>
      <c r="ET1030" s="206"/>
      <c r="EU1030" s="206"/>
      <c r="EV1030" s="206"/>
      <c r="EW1030" s="206"/>
      <c r="EX1030" s="206"/>
      <c r="EY1030" s="206"/>
      <c r="EZ1030" s="206"/>
      <c r="FA1030" s="206"/>
      <c r="FB1030" s="206"/>
      <c r="FC1030" s="206"/>
      <c r="FD1030" s="206"/>
      <c r="FE1030" s="206"/>
      <c r="FF1030" s="206"/>
      <c r="FG1030" s="206"/>
      <c r="FH1030" s="206"/>
      <c r="FI1030" s="206"/>
      <c r="FJ1030" s="206"/>
      <c r="FK1030" s="206"/>
      <c r="FL1030" s="206"/>
      <c r="FM1030" s="206"/>
      <c r="FN1030" s="206"/>
      <c r="FO1030" s="206"/>
      <c r="FP1030" s="206"/>
      <c r="FQ1030" s="206"/>
      <c r="FR1030" s="206"/>
      <c r="FS1030" s="206"/>
      <c r="FT1030" s="206"/>
      <c r="FU1030" s="206"/>
      <c r="FV1030" s="206"/>
      <c r="FW1030" s="206"/>
      <c r="FX1030" s="206"/>
      <c r="FY1030" s="206"/>
      <c r="FZ1030" s="206"/>
      <c r="GA1030" s="206"/>
      <c r="GB1030" s="206"/>
      <c r="GC1030" s="206"/>
      <c r="GD1030" s="206"/>
      <c r="GE1030" s="206"/>
      <c r="GF1030" s="206"/>
      <c r="GG1030" s="206"/>
      <c r="GH1030" s="206"/>
      <c r="GI1030" s="206"/>
      <c r="GJ1030" s="206"/>
      <c r="GK1030" s="206"/>
      <c r="GL1030" s="206"/>
      <c r="GM1030" s="206"/>
      <c r="GN1030" s="206"/>
      <c r="GO1030" s="206"/>
      <c r="GP1030" s="206"/>
      <c r="GQ1030" s="206"/>
      <c r="GR1030" s="206"/>
      <c r="GS1030" s="206"/>
      <c r="GT1030" s="206"/>
      <c r="GU1030" s="206"/>
      <c r="GV1030" s="206"/>
      <c r="GW1030" s="206"/>
      <c r="GX1030" s="206"/>
      <c r="GY1030" s="206"/>
      <c r="GZ1030" s="206"/>
      <c r="HA1030" s="206"/>
      <c r="HB1030" s="206"/>
      <c r="HC1030" s="206"/>
      <c r="HD1030" s="206"/>
      <c r="HE1030" s="206"/>
      <c r="HF1030" s="206"/>
      <c r="HG1030" s="206"/>
      <c r="HH1030" s="206"/>
      <c r="HI1030" s="206"/>
      <c r="HJ1030" s="206"/>
      <c r="HK1030" s="206"/>
      <c r="HL1030" s="206"/>
      <c r="HM1030" s="206"/>
      <c r="HN1030" s="206"/>
      <c r="HO1030" s="206"/>
      <c r="HP1030" s="206"/>
      <c r="HQ1030" s="206"/>
      <c r="HR1030" s="206"/>
      <c r="HS1030" s="206"/>
      <c r="HT1030" s="206"/>
      <c r="HU1030" s="206"/>
      <c r="HV1030" s="206"/>
      <c r="HW1030" s="206"/>
      <c r="HX1030" s="206"/>
      <c r="HY1030" s="206"/>
      <c r="HZ1030" s="206"/>
      <c r="IA1030" s="206"/>
      <c r="IB1030" s="206"/>
    </row>
    <row r="1031" spans="1:236" ht="12.75" customHeight="1" x14ac:dyDescent="0.2">
      <c r="A1031" s="206"/>
      <c r="B1031" s="206"/>
      <c r="C1031" s="206"/>
      <c r="D1031" s="206"/>
      <c r="E1031" s="206"/>
      <c r="F1031" s="198"/>
      <c r="G1031" s="198"/>
      <c r="H1031" s="198"/>
      <c r="I1031" s="209"/>
      <c r="J1031" s="209"/>
      <c r="K1031" s="187"/>
      <c r="L1031" s="220"/>
      <c r="M1031" s="220"/>
      <c r="N1031" s="220"/>
      <c r="O1031" s="220"/>
      <c r="P1031" s="220"/>
      <c r="Q1031" s="220"/>
      <c r="R1031" s="220"/>
      <c r="S1031" s="220"/>
      <c r="T1031" s="220"/>
      <c r="U1031" s="220"/>
      <c r="V1031" s="220"/>
      <c r="W1031" s="220"/>
      <c r="X1031" s="212"/>
      <c r="Y1031" s="206"/>
      <c r="Z1031" s="206"/>
      <c r="AA1031" s="206"/>
      <c r="AB1031" s="206"/>
      <c r="AC1031" s="206"/>
      <c r="AD1031" s="206"/>
      <c r="AE1031" s="206"/>
      <c r="AF1031" s="206"/>
      <c r="AG1031" s="206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06"/>
      <c r="BN1031" s="206"/>
      <c r="BO1031" s="206"/>
      <c r="BP1031" s="206"/>
      <c r="BQ1031" s="206"/>
      <c r="BR1031" s="206"/>
      <c r="BS1031" s="206"/>
      <c r="BT1031" s="206"/>
      <c r="BU1031" s="206"/>
      <c r="BV1031" s="206"/>
      <c r="BW1031" s="206"/>
      <c r="BX1031" s="206"/>
      <c r="BY1031" s="206"/>
      <c r="BZ1031" s="206"/>
      <c r="CA1031" s="206"/>
      <c r="CB1031" s="206"/>
      <c r="CC1031" s="206"/>
      <c r="CD1031" s="206"/>
      <c r="CE1031" s="206"/>
      <c r="CF1031" s="206"/>
      <c r="CG1031" s="206"/>
      <c r="CH1031" s="206"/>
      <c r="CI1031" s="206"/>
      <c r="CJ1031" s="206"/>
      <c r="CK1031" s="206"/>
      <c r="CL1031" s="206"/>
      <c r="CM1031" s="206"/>
      <c r="CN1031" s="206"/>
      <c r="CO1031" s="206"/>
      <c r="CP1031" s="206"/>
      <c r="CQ1031" s="206"/>
      <c r="CR1031" s="206"/>
      <c r="CS1031" s="206"/>
      <c r="CT1031" s="206"/>
      <c r="CU1031" s="206"/>
      <c r="CV1031" s="206"/>
      <c r="CW1031" s="206"/>
      <c r="CX1031" s="206"/>
      <c r="CY1031" s="206"/>
      <c r="CZ1031" s="206"/>
      <c r="DA1031" s="206"/>
      <c r="DB1031" s="206"/>
      <c r="DC1031" s="206"/>
      <c r="DD1031" s="206"/>
      <c r="DE1031" s="206"/>
      <c r="DF1031" s="206"/>
      <c r="DG1031" s="206"/>
      <c r="DH1031" s="206"/>
      <c r="DI1031" s="206"/>
      <c r="DJ1031" s="206"/>
      <c r="DK1031" s="206"/>
      <c r="DL1031" s="206"/>
      <c r="DM1031" s="206"/>
      <c r="DN1031" s="206"/>
      <c r="DO1031" s="206"/>
      <c r="DP1031" s="206"/>
      <c r="DQ1031" s="206"/>
      <c r="DR1031" s="206"/>
      <c r="DS1031" s="206"/>
      <c r="DT1031" s="206"/>
      <c r="DU1031" s="206"/>
      <c r="DV1031" s="206"/>
      <c r="DW1031" s="206"/>
      <c r="DX1031" s="206"/>
      <c r="DY1031" s="206"/>
      <c r="DZ1031" s="206"/>
      <c r="EA1031" s="206"/>
      <c r="EB1031" s="206"/>
      <c r="EC1031" s="206"/>
      <c r="ED1031" s="206"/>
      <c r="EE1031" s="206"/>
      <c r="EF1031" s="206"/>
      <c r="EG1031" s="206"/>
      <c r="EH1031" s="206"/>
      <c r="EI1031" s="206"/>
      <c r="EJ1031" s="206"/>
      <c r="EK1031" s="206"/>
      <c r="EL1031" s="206"/>
      <c r="EM1031" s="206"/>
      <c r="EN1031" s="206"/>
      <c r="EO1031" s="206"/>
      <c r="EP1031" s="206"/>
      <c r="EQ1031" s="206"/>
      <c r="ER1031" s="206"/>
      <c r="ES1031" s="206"/>
      <c r="ET1031" s="206"/>
      <c r="EU1031" s="206"/>
      <c r="EV1031" s="206"/>
      <c r="EW1031" s="206"/>
      <c r="EX1031" s="206"/>
      <c r="EY1031" s="206"/>
      <c r="EZ1031" s="206"/>
      <c r="FA1031" s="206"/>
      <c r="FB1031" s="206"/>
      <c r="FC1031" s="206"/>
      <c r="FD1031" s="206"/>
      <c r="FE1031" s="206"/>
      <c r="FF1031" s="206"/>
      <c r="FG1031" s="206"/>
      <c r="FH1031" s="206"/>
      <c r="FI1031" s="206"/>
      <c r="FJ1031" s="206"/>
      <c r="FK1031" s="206"/>
      <c r="FL1031" s="206"/>
      <c r="FM1031" s="206"/>
      <c r="FN1031" s="206"/>
      <c r="FO1031" s="206"/>
      <c r="FP1031" s="206"/>
      <c r="FQ1031" s="206"/>
      <c r="FR1031" s="206"/>
      <c r="FS1031" s="206"/>
      <c r="FT1031" s="206"/>
      <c r="FU1031" s="206"/>
      <c r="FV1031" s="206"/>
      <c r="FW1031" s="206"/>
      <c r="FX1031" s="206"/>
      <c r="FY1031" s="206"/>
      <c r="FZ1031" s="206"/>
      <c r="GA1031" s="206"/>
      <c r="GB1031" s="206"/>
      <c r="GC1031" s="206"/>
      <c r="GD1031" s="206"/>
      <c r="GE1031" s="206"/>
      <c r="GF1031" s="206"/>
      <c r="GG1031" s="206"/>
      <c r="GH1031" s="206"/>
      <c r="GI1031" s="206"/>
      <c r="GJ1031" s="206"/>
      <c r="GK1031" s="206"/>
      <c r="GL1031" s="206"/>
      <c r="GM1031" s="206"/>
      <c r="GN1031" s="206"/>
      <c r="GO1031" s="206"/>
      <c r="GP1031" s="206"/>
      <c r="GQ1031" s="206"/>
      <c r="GR1031" s="206"/>
      <c r="GS1031" s="206"/>
      <c r="GT1031" s="206"/>
      <c r="GU1031" s="206"/>
      <c r="GV1031" s="206"/>
      <c r="GW1031" s="206"/>
      <c r="GX1031" s="206"/>
      <c r="GY1031" s="206"/>
      <c r="GZ1031" s="206"/>
      <c r="HA1031" s="206"/>
      <c r="HB1031" s="206"/>
      <c r="HC1031" s="206"/>
      <c r="HD1031" s="206"/>
      <c r="HE1031" s="206"/>
      <c r="HF1031" s="206"/>
      <c r="HG1031" s="206"/>
      <c r="HH1031" s="206"/>
      <c r="HI1031" s="206"/>
      <c r="HJ1031" s="206"/>
      <c r="HK1031" s="206"/>
      <c r="HL1031" s="206"/>
      <c r="HM1031" s="206"/>
      <c r="HN1031" s="206"/>
      <c r="HO1031" s="206"/>
      <c r="HP1031" s="206"/>
      <c r="HQ1031" s="206"/>
      <c r="HR1031" s="206"/>
      <c r="HS1031" s="206"/>
      <c r="HT1031" s="206"/>
      <c r="HU1031" s="206"/>
      <c r="HV1031" s="206"/>
      <c r="HW1031" s="206"/>
      <c r="HX1031" s="206"/>
      <c r="HY1031" s="206"/>
      <c r="HZ1031" s="206"/>
      <c r="IA1031" s="206"/>
      <c r="IB1031" s="206"/>
    </row>
    <row r="1032" spans="1:236" ht="12.75" customHeight="1" x14ac:dyDescent="0.2">
      <c r="A1032" s="206"/>
      <c r="B1032" s="206"/>
      <c r="C1032" s="206"/>
      <c r="D1032" s="206"/>
      <c r="E1032" s="206"/>
      <c r="F1032" s="198"/>
      <c r="G1032" s="198"/>
      <c r="H1032" s="198"/>
      <c r="I1032" s="209"/>
      <c r="J1032" s="209"/>
      <c r="K1032" s="187"/>
      <c r="L1032" s="220"/>
      <c r="M1032" s="220"/>
      <c r="N1032" s="220"/>
      <c r="O1032" s="220"/>
      <c r="P1032" s="220"/>
      <c r="Q1032" s="220"/>
      <c r="R1032" s="220"/>
      <c r="S1032" s="220"/>
      <c r="T1032" s="220"/>
      <c r="U1032" s="220"/>
      <c r="V1032" s="220"/>
      <c r="W1032" s="220"/>
      <c r="X1032" s="212"/>
      <c r="Y1032" s="206"/>
      <c r="Z1032" s="206"/>
      <c r="AA1032" s="206"/>
      <c r="AB1032" s="206"/>
      <c r="AC1032" s="206"/>
      <c r="AD1032" s="206"/>
      <c r="AE1032" s="206"/>
      <c r="AF1032" s="206"/>
      <c r="AG1032" s="206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06"/>
      <c r="BN1032" s="206"/>
      <c r="BO1032" s="206"/>
      <c r="BP1032" s="206"/>
      <c r="BQ1032" s="206"/>
      <c r="BR1032" s="206"/>
      <c r="BS1032" s="206"/>
      <c r="BT1032" s="206"/>
      <c r="BU1032" s="206"/>
      <c r="BV1032" s="206"/>
      <c r="BW1032" s="206"/>
      <c r="BX1032" s="206"/>
      <c r="BY1032" s="206"/>
      <c r="BZ1032" s="206"/>
      <c r="CA1032" s="206"/>
      <c r="CB1032" s="206"/>
      <c r="CC1032" s="206"/>
      <c r="CD1032" s="206"/>
      <c r="CE1032" s="206"/>
      <c r="CF1032" s="206"/>
      <c r="CG1032" s="206"/>
      <c r="CH1032" s="206"/>
      <c r="CI1032" s="206"/>
      <c r="CJ1032" s="206"/>
      <c r="CK1032" s="206"/>
      <c r="CL1032" s="206"/>
      <c r="CM1032" s="206"/>
      <c r="CN1032" s="206"/>
      <c r="CO1032" s="206"/>
      <c r="CP1032" s="206"/>
      <c r="CQ1032" s="206"/>
      <c r="CR1032" s="206"/>
      <c r="CS1032" s="206"/>
      <c r="CT1032" s="206"/>
      <c r="CU1032" s="206"/>
      <c r="CV1032" s="206"/>
      <c r="CW1032" s="206"/>
      <c r="CX1032" s="206"/>
      <c r="CY1032" s="206"/>
      <c r="CZ1032" s="206"/>
      <c r="DA1032" s="206"/>
      <c r="DB1032" s="206"/>
      <c r="DC1032" s="206"/>
      <c r="DD1032" s="206"/>
      <c r="DE1032" s="206"/>
      <c r="DF1032" s="206"/>
      <c r="DG1032" s="206"/>
      <c r="DH1032" s="206"/>
      <c r="DI1032" s="206"/>
      <c r="DJ1032" s="206"/>
      <c r="DK1032" s="206"/>
      <c r="DL1032" s="206"/>
      <c r="DM1032" s="206"/>
      <c r="DN1032" s="206"/>
      <c r="DO1032" s="206"/>
      <c r="DP1032" s="206"/>
      <c r="DQ1032" s="206"/>
      <c r="DR1032" s="206"/>
      <c r="DS1032" s="206"/>
      <c r="DT1032" s="206"/>
      <c r="DU1032" s="206"/>
      <c r="DV1032" s="206"/>
      <c r="DW1032" s="206"/>
      <c r="DX1032" s="206"/>
      <c r="DY1032" s="206"/>
      <c r="DZ1032" s="206"/>
      <c r="EA1032" s="206"/>
      <c r="EB1032" s="206"/>
      <c r="EC1032" s="206"/>
      <c r="ED1032" s="206"/>
      <c r="EE1032" s="206"/>
      <c r="EF1032" s="206"/>
      <c r="EG1032" s="206"/>
      <c r="EH1032" s="206"/>
      <c r="EI1032" s="206"/>
      <c r="EJ1032" s="206"/>
      <c r="EK1032" s="206"/>
      <c r="EL1032" s="206"/>
      <c r="EM1032" s="206"/>
      <c r="EN1032" s="206"/>
      <c r="EO1032" s="206"/>
      <c r="EP1032" s="206"/>
      <c r="EQ1032" s="206"/>
      <c r="ER1032" s="206"/>
      <c r="ES1032" s="206"/>
      <c r="ET1032" s="206"/>
      <c r="EU1032" s="206"/>
      <c r="EV1032" s="206"/>
      <c r="EW1032" s="206"/>
      <c r="EX1032" s="206"/>
      <c r="EY1032" s="206"/>
      <c r="EZ1032" s="206"/>
      <c r="FA1032" s="206"/>
      <c r="FB1032" s="206"/>
      <c r="FC1032" s="206"/>
      <c r="FD1032" s="206"/>
      <c r="FE1032" s="206"/>
      <c r="FF1032" s="206"/>
      <c r="FG1032" s="206"/>
      <c r="FH1032" s="206"/>
      <c r="FI1032" s="206"/>
      <c r="FJ1032" s="206"/>
      <c r="FK1032" s="206"/>
      <c r="FL1032" s="206"/>
      <c r="FM1032" s="206"/>
      <c r="FN1032" s="206"/>
      <c r="FO1032" s="206"/>
      <c r="FP1032" s="206"/>
      <c r="FQ1032" s="206"/>
      <c r="FR1032" s="206"/>
      <c r="FS1032" s="206"/>
      <c r="FT1032" s="206"/>
      <c r="FU1032" s="206"/>
      <c r="FV1032" s="206"/>
      <c r="FW1032" s="206"/>
      <c r="FX1032" s="206"/>
      <c r="FY1032" s="206"/>
      <c r="FZ1032" s="206"/>
      <c r="GA1032" s="206"/>
      <c r="GB1032" s="206"/>
      <c r="GC1032" s="206"/>
      <c r="GD1032" s="206"/>
      <c r="GE1032" s="206"/>
      <c r="GF1032" s="206"/>
      <c r="GG1032" s="206"/>
      <c r="GH1032" s="206"/>
      <c r="GI1032" s="206"/>
      <c r="GJ1032" s="206"/>
      <c r="GK1032" s="206"/>
      <c r="GL1032" s="206"/>
      <c r="GM1032" s="206"/>
      <c r="GN1032" s="206"/>
      <c r="GO1032" s="206"/>
      <c r="GP1032" s="206"/>
      <c r="GQ1032" s="206"/>
      <c r="GR1032" s="206"/>
      <c r="GS1032" s="206"/>
      <c r="GT1032" s="206"/>
      <c r="GU1032" s="206"/>
      <c r="GV1032" s="206"/>
      <c r="GW1032" s="206"/>
      <c r="GX1032" s="206"/>
      <c r="GY1032" s="206"/>
      <c r="GZ1032" s="206"/>
      <c r="HA1032" s="206"/>
      <c r="HB1032" s="206"/>
      <c r="HC1032" s="206"/>
      <c r="HD1032" s="206"/>
      <c r="HE1032" s="206"/>
      <c r="HF1032" s="206"/>
      <c r="HG1032" s="206"/>
      <c r="HH1032" s="206"/>
      <c r="HI1032" s="206"/>
      <c r="HJ1032" s="206"/>
      <c r="HK1032" s="206"/>
      <c r="HL1032" s="206"/>
      <c r="HM1032" s="206"/>
      <c r="HN1032" s="206"/>
      <c r="HO1032" s="206"/>
      <c r="HP1032" s="206"/>
      <c r="HQ1032" s="206"/>
      <c r="HR1032" s="206"/>
      <c r="HS1032" s="206"/>
      <c r="HT1032" s="206"/>
      <c r="HU1032" s="206"/>
      <c r="HV1032" s="206"/>
      <c r="HW1032" s="206"/>
      <c r="HX1032" s="206"/>
      <c r="HY1032" s="206"/>
      <c r="HZ1032" s="206"/>
      <c r="IA1032" s="206"/>
      <c r="IB1032" s="206"/>
    </row>
    <row r="1033" spans="1:236" ht="12.75" customHeight="1" x14ac:dyDescent="0.2">
      <c r="A1033" s="206"/>
      <c r="B1033" s="206"/>
      <c r="C1033" s="206"/>
      <c r="D1033" s="206"/>
      <c r="E1033" s="206"/>
      <c r="F1033" s="198"/>
      <c r="G1033" s="198"/>
      <c r="H1033" s="198"/>
      <c r="I1033" s="209"/>
      <c r="J1033" s="209"/>
      <c r="K1033" s="187"/>
      <c r="L1033" s="220"/>
      <c r="M1033" s="220"/>
      <c r="N1033" s="220"/>
      <c r="O1033" s="220"/>
      <c r="P1033" s="220"/>
      <c r="Q1033" s="220"/>
      <c r="R1033" s="220"/>
      <c r="S1033" s="220"/>
      <c r="T1033" s="220"/>
      <c r="U1033" s="220"/>
      <c r="V1033" s="220"/>
      <c r="W1033" s="220"/>
      <c r="X1033" s="212"/>
      <c r="Y1033" s="206"/>
      <c r="Z1033" s="206"/>
      <c r="AA1033" s="206"/>
      <c r="AB1033" s="206"/>
      <c r="AC1033" s="206"/>
      <c r="AD1033" s="206"/>
      <c r="AE1033" s="206"/>
      <c r="AF1033" s="206"/>
      <c r="AG1033" s="206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206"/>
      <c r="BN1033" s="206"/>
      <c r="BO1033" s="206"/>
      <c r="BP1033" s="206"/>
      <c r="BQ1033" s="206"/>
      <c r="BR1033" s="206"/>
      <c r="BS1033" s="206"/>
      <c r="BT1033" s="206"/>
      <c r="BU1033" s="206"/>
      <c r="BV1033" s="206"/>
      <c r="BW1033" s="206"/>
      <c r="BX1033" s="206"/>
      <c r="BY1033" s="206"/>
      <c r="BZ1033" s="206"/>
      <c r="CA1033" s="206"/>
      <c r="CB1033" s="206"/>
      <c r="CC1033" s="206"/>
      <c r="CD1033" s="206"/>
      <c r="CE1033" s="206"/>
      <c r="CF1033" s="206"/>
      <c r="CG1033" s="206"/>
      <c r="CH1033" s="206"/>
      <c r="CI1033" s="206"/>
      <c r="CJ1033" s="206"/>
      <c r="CK1033" s="206"/>
      <c r="CL1033" s="206"/>
      <c r="CM1033" s="206"/>
      <c r="CN1033" s="206"/>
      <c r="CO1033" s="206"/>
      <c r="CP1033" s="206"/>
      <c r="CQ1033" s="206"/>
      <c r="CR1033" s="206"/>
      <c r="CS1033" s="206"/>
      <c r="CT1033" s="206"/>
      <c r="CU1033" s="206"/>
      <c r="CV1033" s="206"/>
      <c r="CW1033" s="206"/>
      <c r="CX1033" s="206"/>
      <c r="CY1033" s="206"/>
      <c r="CZ1033" s="206"/>
      <c r="DA1033" s="206"/>
      <c r="DB1033" s="206"/>
      <c r="DC1033" s="206"/>
      <c r="DD1033" s="206"/>
      <c r="DE1033" s="206"/>
      <c r="DF1033" s="206"/>
      <c r="DG1033" s="206"/>
      <c r="DH1033" s="206"/>
      <c r="DI1033" s="206"/>
      <c r="DJ1033" s="206"/>
      <c r="DK1033" s="206"/>
      <c r="DL1033" s="206"/>
      <c r="DM1033" s="206"/>
      <c r="DN1033" s="206"/>
      <c r="DO1033" s="206"/>
      <c r="DP1033" s="206"/>
      <c r="DQ1033" s="206"/>
      <c r="DR1033" s="206"/>
      <c r="DS1033" s="206"/>
      <c r="DT1033" s="206"/>
      <c r="DU1033" s="206"/>
      <c r="DV1033" s="206"/>
      <c r="DW1033" s="206"/>
      <c r="DX1033" s="206"/>
      <c r="DY1033" s="206"/>
      <c r="DZ1033" s="206"/>
      <c r="EA1033" s="206"/>
      <c r="EB1033" s="206"/>
      <c r="EC1033" s="206"/>
      <c r="ED1033" s="206"/>
      <c r="EE1033" s="206"/>
      <c r="EF1033" s="206"/>
      <c r="EG1033" s="206"/>
      <c r="EH1033" s="206"/>
      <c r="EI1033" s="206"/>
      <c r="EJ1033" s="206"/>
      <c r="EK1033" s="206"/>
      <c r="EL1033" s="206"/>
      <c r="EM1033" s="206"/>
      <c r="EN1033" s="206"/>
      <c r="EO1033" s="206"/>
      <c r="EP1033" s="206"/>
      <c r="EQ1033" s="206"/>
      <c r="ER1033" s="206"/>
      <c r="ES1033" s="206"/>
      <c r="ET1033" s="206"/>
      <c r="EU1033" s="206"/>
      <c r="EV1033" s="206"/>
      <c r="EW1033" s="206"/>
      <c r="EX1033" s="206"/>
      <c r="EY1033" s="206"/>
      <c r="EZ1033" s="206"/>
      <c r="FA1033" s="206"/>
      <c r="FB1033" s="206"/>
      <c r="FC1033" s="206"/>
      <c r="FD1033" s="206"/>
      <c r="FE1033" s="206"/>
      <c r="FF1033" s="206"/>
      <c r="FG1033" s="206"/>
      <c r="FH1033" s="206"/>
      <c r="FI1033" s="206"/>
      <c r="FJ1033" s="206"/>
      <c r="FK1033" s="206"/>
      <c r="FL1033" s="206"/>
      <c r="FM1033" s="206"/>
      <c r="FN1033" s="206"/>
      <c r="FO1033" s="206"/>
      <c r="FP1033" s="206"/>
      <c r="FQ1033" s="206"/>
      <c r="FR1033" s="206"/>
      <c r="FS1033" s="206"/>
      <c r="FT1033" s="206"/>
      <c r="FU1033" s="206"/>
      <c r="FV1033" s="206"/>
      <c r="FW1033" s="206"/>
      <c r="FX1033" s="206"/>
      <c r="FY1033" s="206"/>
      <c r="FZ1033" s="206"/>
      <c r="GA1033" s="206"/>
      <c r="GB1033" s="206"/>
      <c r="GC1033" s="206"/>
      <c r="GD1033" s="206"/>
      <c r="GE1033" s="206"/>
      <c r="GF1033" s="206"/>
      <c r="GG1033" s="206"/>
      <c r="GH1033" s="206"/>
      <c r="GI1033" s="206"/>
      <c r="GJ1033" s="206"/>
      <c r="GK1033" s="206"/>
      <c r="GL1033" s="206"/>
      <c r="GM1033" s="206"/>
      <c r="GN1033" s="206"/>
      <c r="GO1033" s="206"/>
      <c r="GP1033" s="206"/>
      <c r="GQ1033" s="206"/>
      <c r="GR1033" s="206"/>
      <c r="GS1033" s="206"/>
      <c r="GT1033" s="206"/>
      <c r="GU1033" s="206"/>
      <c r="GV1033" s="206"/>
      <c r="GW1033" s="206"/>
      <c r="GX1033" s="206"/>
      <c r="GY1033" s="206"/>
      <c r="GZ1033" s="206"/>
      <c r="HA1033" s="206"/>
      <c r="HB1033" s="206"/>
      <c r="HC1033" s="206"/>
      <c r="HD1033" s="206"/>
      <c r="HE1033" s="206"/>
      <c r="HF1033" s="206"/>
      <c r="HG1033" s="206"/>
      <c r="HH1033" s="206"/>
      <c r="HI1033" s="206"/>
      <c r="HJ1033" s="206"/>
      <c r="HK1033" s="206"/>
      <c r="HL1033" s="206"/>
      <c r="HM1033" s="206"/>
      <c r="HN1033" s="206"/>
      <c r="HO1033" s="206"/>
      <c r="HP1033" s="206"/>
      <c r="HQ1033" s="206"/>
      <c r="HR1033" s="206"/>
      <c r="HS1033" s="206"/>
      <c r="HT1033" s="206"/>
      <c r="HU1033" s="206"/>
      <c r="HV1033" s="206"/>
      <c r="HW1033" s="206"/>
      <c r="HX1033" s="206"/>
      <c r="HY1033" s="206"/>
      <c r="HZ1033" s="206"/>
      <c r="IA1033" s="206"/>
      <c r="IB1033" s="206"/>
    </row>
    <row r="1034" spans="1:236" ht="12.75" customHeight="1" x14ac:dyDescent="0.2">
      <c r="A1034" s="206"/>
      <c r="B1034" s="206"/>
      <c r="C1034" s="206"/>
      <c r="D1034" s="206"/>
      <c r="E1034" s="206"/>
      <c r="F1034" s="198"/>
      <c r="G1034" s="198"/>
      <c r="H1034" s="198"/>
      <c r="I1034" s="209"/>
      <c r="J1034" s="209"/>
      <c r="K1034" s="187"/>
      <c r="L1034" s="220"/>
      <c r="M1034" s="220"/>
      <c r="N1034" s="220"/>
      <c r="O1034" s="220"/>
      <c r="P1034" s="220"/>
      <c r="Q1034" s="220"/>
      <c r="R1034" s="220"/>
      <c r="S1034" s="220"/>
      <c r="T1034" s="220"/>
      <c r="U1034" s="220"/>
      <c r="V1034" s="220"/>
      <c r="W1034" s="220"/>
      <c r="X1034" s="212"/>
      <c r="Y1034" s="206"/>
      <c r="Z1034" s="206"/>
      <c r="AA1034" s="206"/>
      <c r="AB1034" s="206"/>
      <c r="AC1034" s="206"/>
      <c r="AD1034" s="206"/>
      <c r="AE1034" s="206"/>
      <c r="AF1034" s="206"/>
      <c r="AG1034" s="206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206"/>
      <c r="BN1034" s="206"/>
      <c r="BO1034" s="206"/>
      <c r="BP1034" s="206"/>
      <c r="BQ1034" s="206"/>
      <c r="BR1034" s="206"/>
      <c r="BS1034" s="206"/>
      <c r="BT1034" s="206"/>
      <c r="BU1034" s="206"/>
      <c r="BV1034" s="206"/>
      <c r="BW1034" s="206"/>
      <c r="BX1034" s="206"/>
      <c r="BY1034" s="206"/>
      <c r="BZ1034" s="206"/>
      <c r="CA1034" s="206"/>
      <c r="CB1034" s="206"/>
      <c r="CC1034" s="206"/>
      <c r="CD1034" s="206"/>
      <c r="CE1034" s="206"/>
      <c r="CF1034" s="206"/>
      <c r="CG1034" s="206"/>
      <c r="CH1034" s="206"/>
      <c r="CI1034" s="206"/>
      <c r="CJ1034" s="206"/>
      <c r="CK1034" s="206"/>
      <c r="CL1034" s="206"/>
      <c r="CM1034" s="206"/>
      <c r="CN1034" s="206"/>
      <c r="CO1034" s="206"/>
      <c r="CP1034" s="206"/>
      <c r="CQ1034" s="206"/>
      <c r="CR1034" s="206"/>
      <c r="CS1034" s="206"/>
      <c r="CT1034" s="206"/>
      <c r="CU1034" s="206"/>
      <c r="CV1034" s="206"/>
      <c r="CW1034" s="206"/>
      <c r="CX1034" s="206"/>
      <c r="CY1034" s="206"/>
      <c r="CZ1034" s="206"/>
      <c r="DA1034" s="206"/>
      <c r="DB1034" s="206"/>
      <c r="DC1034" s="206"/>
      <c r="DD1034" s="206"/>
      <c r="DE1034" s="206"/>
      <c r="DF1034" s="206"/>
      <c r="DG1034" s="206"/>
      <c r="DH1034" s="206"/>
      <c r="DI1034" s="206"/>
      <c r="DJ1034" s="206"/>
      <c r="DK1034" s="206"/>
      <c r="DL1034" s="206"/>
      <c r="DM1034" s="206"/>
      <c r="DN1034" s="206"/>
      <c r="DO1034" s="206"/>
      <c r="DP1034" s="206"/>
      <c r="DQ1034" s="206"/>
      <c r="DR1034" s="206"/>
      <c r="DS1034" s="206"/>
      <c r="DT1034" s="206"/>
      <c r="DU1034" s="206"/>
      <c r="DV1034" s="206"/>
      <c r="DW1034" s="206"/>
      <c r="DX1034" s="206"/>
      <c r="DY1034" s="206"/>
      <c r="DZ1034" s="206"/>
      <c r="EA1034" s="206"/>
      <c r="EB1034" s="206"/>
      <c r="EC1034" s="206"/>
      <c r="ED1034" s="206"/>
      <c r="EE1034" s="206"/>
      <c r="EF1034" s="206"/>
      <c r="EG1034" s="206"/>
      <c r="EH1034" s="206"/>
      <c r="EI1034" s="206"/>
      <c r="EJ1034" s="206"/>
      <c r="EK1034" s="206"/>
      <c r="EL1034" s="206"/>
      <c r="EM1034" s="206"/>
      <c r="EN1034" s="206"/>
      <c r="EO1034" s="206"/>
      <c r="EP1034" s="206"/>
      <c r="EQ1034" s="206"/>
      <c r="ER1034" s="206"/>
      <c r="ES1034" s="206"/>
      <c r="ET1034" s="206"/>
      <c r="EU1034" s="206"/>
      <c r="EV1034" s="206"/>
      <c r="EW1034" s="206"/>
      <c r="EX1034" s="206"/>
      <c r="EY1034" s="206"/>
      <c r="EZ1034" s="206"/>
      <c r="FA1034" s="206"/>
      <c r="FB1034" s="206"/>
      <c r="FC1034" s="206"/>
      <c r="FD1034" s="206"/>
      <c r="FE1034" s="206"/>
      <c r="FF1034" s="206"/>
      <c r="FG1034" s="206"/>
      <c r="FH1034" s="206"/>
      <c r="FI1034" s="206"/>
      <c r="FJ1034" s="206"/>
      <c r="FK1034" s="206"/>
      <c r="FL1034" s="206"/>
      <c r="FM1034" s="206"/>
      <c r="FN1034" s="206"/>
      <c r="FO1034" s="206"/>
      <c r="FP1034" s="206"/>
      <c r="FQ1034" s="206"/>
      <c r="FR1034" s="206"/>
      <c r="FS1034" s="206"/>
      <c r="FT1034" s="206"/>
      <c r="FU1034" s="206"/>
      <c r="FV1034" s="206"/>
      <c r="FW1034" s="206"/>
      <c r="FX1034" s="206"/>
      <c r="FY1034" s="206"/>
      <c r="FZ1034" s="206"/>
      <c r="GA1034" s="206"/>
      <c r="GB1034" s="206"/>
      <c r="GC1034" s="206"/>
      <c r="GD1034" s="206"/>
      <c r="GE1034" s="206"/>
      <c r="GF1034" s="206"/>
      <c r="GG1034" s="206"/>
      <c r="GH1034" s="206"/>
      <c r="GI1034" s="206"/>
      <c r="GJ1034" s="206"/>
      <c r="GK1034" s="206"/>
      <c r="GL1034" s="206"/>
      <c r="GM1034" s="206"/>
      <c r="GN1034" s="206"/>
      <c r="GO1034" s="206"/>
      <c r="GP1034" s="206"/>
      <c r="GQ1034" s="206"/>
      <c r="GR1034" s="206"/>
      <c r="GS1034" s="206"/>
      <c r="GT1034" s="206"/>
      <c r="GU1034" s="206"/>
      <c r="GV1034" s="206"/>
      <c r="GW1034" s="206"/>
      <c r="GX1034" s="206"/>
      <c r="GY1034" s="206"/>
      <c r="GZ1034" s="206"/>
      <c r="HA1034" s="206"/>
      <c r="HB1034" s="206"/>
      <c r="HC1034" s="206"/>
      <c r="HD1034" s="206"/>
      <c r="HE1034" s="206"/>
      <c r="HF1034" s="206"/>
      <c r="HG1034" s="206"/>
      <c r="HH1034" s="206"/>
      <c r="HI1034" s="206"/>
      <c r="HJ1034" s="206"/>
      <c r="HK1034" s="206"/>
      <c r="HL1034" s="206"/>
      <c r="HM1034" s="206"/>
      <c r="HN1034" s="206"/>
      <c r="HO1034" s="206"/>
      <c r="HP1034" s="206"/>
      <c r="HQ1034" s="206"/>
      <c r="HR1034" s="206"/>
      <c r="HS1034" s="206"/>
      <c r="HT1034" s="206"/>
      <c r="HU1034" s="206"/>
      <c r="HV1034" s="206"/>
      <c r="HW1034" s="206"/>
      <c r="HX1034" s="206"/>
      <c r="HY1034" s="206"/>
      <c r="HZ1034" s="127"/>
      <c r="IA1034" s="127"/>
      <c r="IB1034" s="127"/>
    </row>
    <row r="1035" spans="1:236" ht="12.75" customHeight="1" x14ac:dyDescent="0.2">
      <c r="A1035" s="206"/>
      <c r="B1035" s="206"/>
      <c r="C1035" s="206"/>
      <c r="D1035" s="206"/>
      <c r="E1035" s="206"/>
      <c r="F1035" s="198"/>
      <c r="G1035" s="198"/>
      <c r="H1035" s="198"/>
      <c r="I1035" s="209"/>
      <c r="J1035" s="209"/>
      <c r="K1035" s="187"/>
      <c r="L1035" s="220"/>
      <c r="M1035" s="220"/>
      <c r="N1035" s="220"/>
      <c r="O1035" s="220"/>
      <c r="P1035" s="220"/>
      <c r="Q1035" s="220"/>
      <c r="R1035" s="220"/>
      <c r="S1035" s="220"/>
      <c r="T1035" s="220"/>
      <c r="U1035" s="220"/>
      <c r="V1035" s="220"/>
      <c r="W1035" s="220"/>
      <c r="X1035" s="212"/>
      <c r="Y1035" s="206"/>
      <c r="Z1035" s="206"/>
      <c r="AA1035" s="206"/>
      <c r="AB1035" s="206"/>
      <c r="AC1035" s="206"/>
      <c r="AD1035" s="206"/>
      <c r="AE1035" s="206"/>
      <c r="AF1035" s="206"/>
      <c r="AG1035" s="206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206"/>
      <c r="BN1035" s="206"/>
      <c r="BO1035" s="206"/>
      <c r="BP1035" s="206"/>
      <c r="BQ1035" s="206"/>
      <c r="BR1035" s="206"/>
      <c r="BS1035" s="206"/>
      <c r="BT1035" s="206"/>
      <c r="BU1035" s="206"/>
      <c r="BV1035" s="206"/>
      <c r="BW1035" s="206"/>
      <c r="BX1035" s="206"/>
      <c r="BY1035" s="206"/>
      <c r="BZ1035" s="206"/>
      <c r="CA1035" s="206"/>
      <c r="CB1035" s="206"/>
      <c r="CC1035" s="206"/>
      <c r="CD1035" s="206"/>
      <c r="CE1035" s="206"/>
      <c r="CF1035" s="206"/>
      <c r="CG1035" s="206"/>
      <c r="CH1035" s="206"/>
      <c r="CI1035" s="206"/>
      <c r="CJ1035" s="206"/>
      <c r="CK1035" s="206"/>
      <c r="CL1035" s="206"/>
      <c r="CM1035" s="206"/>
      <c r="CN1035" s="206"/>
      <c r="CO1035" s="206"/>
      <c r="CP1035" s="206"/>
      <c r="CQ1035" s="206"/>
      <c r="CR1035" s="206"/>
      <c r="CS1035" s="206"/>
      <c r="CT1035" s="206"/>
      <c r="CU1035" s="206"/>
      <c r="CV1035" s="206"/>
      <c r="CW1035" s="206"/>
      <c r="CX1035" s="206"/>
      <c r="CY1035" s="206"/>
      <c r="CZ1035" s="206"/>
      <c r="DA1035" s="206"/>
      <c r="DB1035" s="206"/>
      <c r="DC1035" s="206"/>
      <c r="DD1035" s="206"/>
      <c r="DE1035" s="206"/>
      <c r="DF1035" s="206"/>
      <c r="DG1035" s="206"/>
      <c r="DH1035" s="206"/>
      <c r="DI1035" s="206"/>
      <c r="DJ1035" s="206"/>
      <c r="DK1035" s="206"/>
      <c r="DL1035" s="206"/>
      <c r="DM1035" s="206"/>
      <c r="DN1035" s="206"/>
      <c r="DO1035" s="206"/>
      <c r="DP1035" s="206"/>
      <c r="DQ1035" s="206"/>
      <c r="DR1035" s="206"/>
      <c r="DS1035" s="206"/>
      <c r="DT1035" s="206"/>
      <c r="DU1035" s="206"/>
      <c r="DV1035" s="206"/>
      <c r="DW1035" s="206"/>
      <c r="DX1035" s="206"/>
      <c r="DY1035" s="206"/>
      <c r="DZ1035" s="206"/>
      <c r="EA1035" s="206"/>
      <c r="EB1035" s="206"/>
      <c r="EC1035" s="206"/>
      <c r="ED1035" s="206"/>
      <c r="EE1035" s="206"/>
      <c r="EF1035" s="206"/>
      <c r="EG1035" s="206"/>
      <c r="EH1035" s="206"/>
      <c r="EI1035" s="206"/>
      <c r="EJ1035" s="206"/>
      <c r="EK1035" s="206"/>
      <c r="EL1035" s="206"/>
      <c r="EM1035" s="206"/>
      <c r="EN1035" s="206"/>
      <c r="EO1035" s="206"/>
      <c r="EP1035" s="206"/>
      <c r="EQ1035" s="206"/>
      <c r="ER1035" s="206"/>
      <c r="ES1035" s="206"/>
      <c r="ET1035" s="206"/>
      <c r="EU1035" s="206"/>
      <c r="EV1035" s="206"/>
      <c r="EW1035" s="206"/>
      <c r="EX1035" s="206"/>
      <c r="EY1035" s="206"/>
      <c r="EZ1035" s="206"/>
      <c r="FA1035" s="206"/>
      <c r="FB1035" s="206"/>
      <c r="FC1035" s="206"/>
      <c r="FD1035" s="206"/>
      <c r="FE1035" s="206"/>
      <c r="FF1035" s="206"/>
      <c r="FG1035" s="206"/>
      <c r="FH1035" s="206"/>
      <c r="FI1035" s="206"/>
      <c r="FJ1035" s="206"/>
      <c r="FK1035" s="206"/>
      <c r="FL1035" s="206"/>
      <c r="FM1035" s="206"/>
      <c r="FN1035" s="206"/>
      <c r="FO1035" s="206"/>
      <c r="FP1035" s="206"/>
      <c r="FQ1035" s="206"/>
      <c r="FR1035" s="206"/>
      <c r="FS1035" s="206"/>
      <c r="FT1035" s="206"/>
      <c r="FU1035" s="206"/>
      <c r="FV1035" s="206"/>
      <c r="FW1035" s="206"/>
      <c r="FX1035" s="206"/>
      <c r="FY1035" s="206"/>
      <c r="FZ1035" s="206"/>
      <c r="GA1035" s="206"/>
      <c r="GB1035" s="206"/>
      <c r="GC1035" s="206"/>
      <c r="GD1035" s="206"/>
      <c r="GE1035" s="206"/>
      <c r="GF1035" s="206"/>
      <c r="GG1035" s="206"/>
      <c r="GH1035" s="206"/>
      <c r="GI1035" s="206"/>
      <c r="GJ1035" s="206"/>
      <c r="GK1035" s="206"/>
      <c r="GL1035" s="206"/>
      <c r="GM1035" s="206"/>
      <c r="GN1035" s="206"/>
      <c r="GO1035" s="206"/>
      <c r="GP1035" s="206"/>
      <c r="GQ1035" s="206"/>
      <c r="GR1035" s="206"/>
      <c r="GS1035" s="206"/>
      <c r="GT1035" s="206"/>
      <c r="GU1035" s="206"/>
      <c r="GV1035" s="206"/>
      <c r="GW1035" s="206"/>
      <c r="GX1035" s="206"/>
      <c r="GY1035" s="206"/>
      <c r="GZ1035" s="206"/>
      <c r="HA1035" s="206"/>
      <c r="HB1035" s="206"/>
      <c r="HC1035" s="206"/>
      <c r="HD1035" s="206"/>
      <c r="HE1035" s="206"/>
      <c r="HF1035" s="206"/>
      <c r="HG1035" s="206"/>
      <c r="HH1035" s="206"/>
      <c r="HI1035" s="206"/>
      <c r="HJ1035" s="206"/>
      <c r="HK1035" s="206"/>
      <c r="HL1035" s="206"/>
      <c r="HM1035" s="206"/>
      <c r="HN1035" s="206"/>
      <c r="HO1035" s="206"/>
      <c r="HP1035" s="206"/>
      <c r="HQ1035" s="206"/>
      <c r="HR1035" s="206"/>
      <c r="HS1035" s="206"/>
      <c r="HT1035" s="206"/>
      <c r="HU1035" s="206"/>
      <c r="HV1035" s="206"/>
      <c r="HW1035" s="206"/>
      <c r="HX1035" s="206"/>
      <c r="HY1035" s="206"/>
      <c r="HZ1035" s="127"/>
      <c r="IA1035" s="127"/>
      <c r="IB1035" s="127"/>
    </row>
    <row r="1036" spans="1:236" ht="12.75" customHeight="1" x14ac:dyDescent="0.2">
      <c r="A1036" s="206"/>
      <c r="B1036" s="206"/>
      <c r="C1036" s="206"/>
      <c r="D1036" s="206"/>
      <c r="E1036" s="206"/>
      <c r="F1036" s="198"/>
      <c r="G1036" s="198"/>
      <c r="H1036" s="198"/>
      <c r="I1036" s="209"/>
      <c r="J1036" s="209"/>
      <c r="K1036" s="187"/>
      <c r="L1036" s="220"/>
      <c r="M1036" s="220"/>
      <c r="N1036" s="220"/>
      <c r="O1036" s="220"/>
      <c r="P1036" s="220"/>
      <c r="Q1036" s="220"/>
      <c r="R1036" s="220"/>
      <c r="S1036" s="220"/>
      <c r="T1036" s="220"/>
      <c r="U1036" s="220"/>
      <c r="V1036" s="220"/>
      <c r="W1036" s="220"/>
      <c r="X1036" s="212"/>
      <c r="Y1036" s="206"/>
      <c r="Z1036" s="206"/>
      <c r="AA1036" s="206"/>
      <c r="AB1036" s="206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206"/>
      <c r="BN1036" s="206"/>
      <c r="BO1036" s="206"/>
      <c r="BP1036" s="206"/>
      <c r="BQ1036" s="206"/>
      <c r="BR1036" s="206"/>
      <c r="BS1036" s="206"/>
      <c r="BT1036" s="206"/>
      <c r="BU1036" s="206"/>
      <c r="BV1036" s="206"/>
      <c r="BW1036" s="206"/>
      <c r="BX1036" s="206"/>
      <c r="BY1036" s="206"/>
      <c r="BZ1036" s="206"/>
      <c r="CA1036" s="206"/>
      <c r="CB1036" s="206"/>
      <c r="CC1036" s="206"/>
      <c r="CD1036" s="206"/>
      <c r="CE1036" s="206"/>
      <c r="CF1036" s="206"/>
      <c r="CG1036" s="206"/>
      <c r="CH1036" s="206"/>
      <c r="CI1036" s="206"/>
      <c r="CJ1036" s="206"/>
      <c r="CK1036" s="206"/>
      <c r="CL1036" s="206"/>
      <c r="CM1036" s="206"/>
      <c r="CN1036" s="206"/>
      <c r="CO1036" s="206"/>
      <c r="CP1036" s="206"/>
      <c r="CQ1036" s="206"/>
      <c r="CR1036" s="206"/>
      <c r="CS1036" s="206"/>
      <c r="CT1036" s="206"/>
      <c r="CU1036" s="206"/>
      <c r="CV1036" s="206"/>
      <c r="CW1036" s="206"/>
      <c r="CX1036" s="206"/>
      <c r="CY1036" s="206"/>
      <c r="CZ1036" s="206"/>
      <c r="DA1036" s="206"/>
      <c r="DB1036" s="206"/>
      <c r="DC1036" s="206"/>
      <c r="DD1036" s="206"/>
      <c r="DE1036" s="206"/>
      <c r="DF1036" s="206"/>
      <c r="DG1036" s="206"/>
      <c r="DH1036" s="206"/>
      <c r="DI1036" s="206"/>
      <c r="DJ1036" s="206"/>
      <c r="DK1036" s="206"/>
      <c r="DL1036" s="206"/>
      <c r="DM1036" s="206"/>
      <c r="DN1036" s="206"/>
      <c r="DO1036" s="206"/>
      <c r="DP1036" s="206"/>
      <c r="DQ1036" s="206"/>
      <c r="DR1036" s="206"/>
      <c r="DS1036" s="206"/>
      <c r="DT1036" s="206"/>
      <c r="DU1036" s="206"/>
      <c r="DV1036" s="206"/>
      <c r="DW1036" s="206"/>
      <c r="DX1036" s="206"/>
      <c r="DY1036" s="206"/>
      <c r="DZ1036" s="206"/>
      <c r="EA1036" s="206"/>
      <c r="EB1036" s="206"/>
      <c r="EC1036" s="206"/>
      <c r="ED1036" s="206"/>
      <c r="EE1036" s="206"/>
      <c r="EF1036" s="206"/>
      <c r="EG1036" s="206"/>
      <c r="EH1036" s="206"/>
      <c r="EI1036" s="206"/>
      <c r="EJ1036" s="206"/>
      <c r="EK1036" s="206"/>
      <c r="EL1036" s="206"/>
      <c r="EM1036" s="206"/>
      <c r="EN1036" s="206"/>
      <c r="EO1036" s="206"/>
      <c r="EP1036" s="206"/>
      <c r="EQ1036" s="206"/>
      <c r="ER1036" s="206"/>
      <c r="ES1036" s="206"/>
      <c r="ET1036" s="206"/>
      <c r="EU1036" s="206"/>
      <c r="EV1036" s="206"/>
      <c r="EW1036" s="206"/>
      <c r="EX1036" s="206"/>
      <c r="EY1036" s="206"/>
      <c r="EZ1036" s="206"/>
      <c r="FA1036" s="206"/>
      <c r="FB1036" s="206"/>
      <c r="FC1036" s="206"/>
      <c r="FD1036" s="206"/>
      <c r="FE1036" s="206"/>
      <c r="FF1036" s="206"/>
      <c r="FG1036" s="206"/>
      <c r="FH1036" s="206"/>
      <c r="FI1036" s="206"/>
      <c r="FJ1036" s="206"/>
      <c r="FK1036" s="206"/>
      <c r="FL1036" s="206"/>
      <c r="FM1036" s="206"/>
      <c r="FN1036" s="206"/>
      <c r="FO1036" s="206"/>
      <c r="FP1036" s="206"/>
      <c r="FQ1036" s="206"/>
      <c r="FR1036" s="206"/>
      <c r="FS1036" s="206"/>
      <c r="FT1036" s="206"/>
      <c r="FU1036" s="206"/>
      <c r="FV1036" s="206"/>
      <c r="FW1036" s="206"/>
      <c r="FX1036" s="206"/>
      <c r="FY1036" s="206"/>
      <c r="FZ1036" s="206"/>
      <c r="GA1036" s="206"/>
      <c r="GB1036" s="206"/>
      <c r="GC1036" s="206"/>
      <c r="GD1036" s="206"/>
      <c r="GE1036" s="206"/>
      <c r="GF1036" s="206"/>
      <c r="GG1036" s="206"/>
      <c r="GH1036" s="206"/>
      <c r="GI1036" s="206"/>
      <c r="GJ1036" s="206"/>
      <c r="GK1036" s="206"/>
      <c r="GL1036" s="206"/>
      <c r="GM1036" s="206"/>
      <c r="GN1036" s="206"/>
      <c r="GO1036" s="206"/>
      <c r="GP1036" s="206"/>
      <c r="GQ1036" s="206"/>
      <c r="GR1036" s="206"/>
      <c r="GS1036" s="206"/>
      <c r="GT1036" s="206"/>
      <c r="GU1036" s="206"/>
      <c r="GV1036" s="206"/>
      <c r="GW1036" s="206"/>
      <c r="GX1036" s="206"/>
      <c r="GY1036" s="206"/>
      <c r="GZ1036" s="206"/>
      <c r="HA1036" s="206"/>
      <c r="HB1036" s="206"/>
      <c r="HC1036" s="206"/>
      <c r="HD1036" s="206"/>
      <c r="HE1036" s="206"/>
      <c r="HF1036" s="206"/>
      <c r="HG1036" s="206"/>
      <c r="HH1036" s="206"/>
      <c r="HI1036" s="206"/>
      <c r="HJ1036" s="206"/>
      <c r="HK1036" s="206"/>
      <c r="HL1036" s="206"/>
      <c r="HM1036" s="206"/>
      <c r="HN1036" s="206"/>
      <c r="HO1036" s="206"/>
      <c r="HP1036" s="206"/>
      <c r="HQ1036" s="206"/>
      <c r="HR1036" s="206"/>
      <c r="HS1036" s="206"/>
      <c r="HT1036" s="206"/>
      <c r="HU1036" s="206"/>
      <c r="HV1036" s="206"/>
      <c r="HW1036" s="206"/>
      <c r="HX1036" s="206"/>
      <c r="HY1036" s="206"/>
      <c r="HZ1036" s="127"/>
      <c r="IA1036" s="127"/>
      <c r="IB1036" s="127"/>
    </row>
    <row r="1037" spans="1:236" ht="12.75" customHeight="1" x14ac:dyDescent="0.2">
      <c r="A1037" s="206"/>
      <c r="B1037" s="206"/>
      <c r="C1037" s="206"/>
      <c r="D1037" s="206"/>
      <c r="E1037" s="206"/>
      <c r="F1037" s="198"/>
      <c r="G1037" s="198"/>
      <c r="H1037" s="198"/>
      <c r="I1037" s="209"/>
      <c r="J1037" s="209"/>
      <c r="K1037" s="187"/>
      <c r="L1037" s="220"/>
      <c r="M1037" s="220"/>
      <c r="N1037" s="220"/>
      <c r="O1037" s="220"/>
      <c r="P1037" s="220"/>
      <c r="Q1037" s="220"/>
      <c r="R1037" s="220"/>
      <c r="S1037" s="220"/>
      <c r="T1037" s="220"/>
      <c r="U1037" s="220"/>
      <c r="V1037" s="220"/>
      <c r="W1037" s="220"/>
      <c r="X1037" s="212"/>
      <c r="Y1037" s="206"/>
      <c r="Z1037" s="206"/>
      <c r="AA1037" s="206"/>
      <c r="AB1037" s="206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206"/>
      <c r="BN1037" s="206"/>
      <c r="BO1037" s="206"/>
      <c r="BP1037" s="206"/>
      <c r="BQ1037" s="206"/>
      <c r="BR1037" s="206"/>
      <c r="BS1037" s="206"/>
      <c r="BT1037" s="206"/>
      <c r="BU1037" s="206"/>
      <c r="BV1037" s="206"/>
      <c r="BW1037" s="206"/>
      <c r="BX1037" s="206"/>
      <c r="BY1037" s="206"/>
      <c r="BZ1037" s="206"/>
      <c r="CA1037" s="206"/>
      <c r="CB1037" s="206"/>
      <c r="CC1037" s="206"/>
      <c r="CD1037" s="206"/>
      <c r="CE1037" s="206"/>
      <c r="CF1037" s="206"/>
      <c r="CG1037" s="206"/>
      <c r="CH1037" s="206"/>
      <c r="CI1037" s="206"/>
      <c r="CJ1037" s="206"/>
      <c r="CK1037" s="206"/>
      <c r="CL1037" s="206"/>
      <c r="CM1037" s="206"/>
      <c r="CN1037" s="206"/>
      <c r="CO1037" s="206"/>
      <c r="CP1037" s="206"/>
      <c r="CQ1037" s="206"/>
      <c r="CR1037" s="206"/>
      <c r="CS1037" s="206"/>
      <c r="CT1037" s="206"/>
      <c r="CU1037" s="206"/>
      <c r="CV1037" s="206"/>
      <c r="CW1037" s="206"/>
      <c r="CX1037" s="206"/>
      <c r="CY1037" s="206"/>
      <c r="CZ1037" s="206"/>
      <c r="DA1037" s="206"/>
      <c r="DB1037" s="206"/>
      <c r="DC1037" s="206"/>
      <c r="DD1037" s="206"/>
      <c r="DE1037" s="206"/>
      <c r="DF1037" s="206"/>
      <c r="DG1037" s="206"/>
      <c r="DH1037" s="206"/>
      <c r="DI1037" s="206"/>
      <c r="DJ1037" s="206"/>
      <c r="DK1037" s="206"/>
      <c r="DL1037" s="206"/>
      <c r="DM1037" s="206"/>
      <c r="DN1037" s="206"/>
      <c r="DO1037" s="206"/>
      <c r="DP1037" s="206"/>
      <c r="DQ1037" s="206"/>
      <c r="DR1037" s="206"/>
      <c r="DS1037" s="206"/>
      <c r="DT1037" s="206"/>
      <c r="DU1037" s="206"/>
      <c r="DV1037" s="206"/>
      <c r="DW1037" s="206"/>
      <c r="DX1037" s="206"/>
      <c r="DY1037" s="206"/>
      <c r="DZ1037" s="206"/>
      <c r="EA1037" s="206"/>
      <c r="EB1037" s="206"/>
      <c r="EC1037" s="206"/>
      <c r="ED1037" s="206"/>
      <c r="EE1037" s="206"/>
      <c r="EF1037" s="206"/>
      <c r="EG1037" s="206"/>
      <c r="EH1037" s="206"/>
      <c r="EI1037" s="206"/>
      <c r="EJ1037" s="206"/>
      <c r="EK1037" s="206"/>
      <c r="EL1037" s="206"/>
      <c r="EM1037" s="206"/>
      <c r="EN1037" s="206"/>
      <c r="EO1037" s="206"/>
      <c r="EP1037" s="206"/>
      <c r="EQ1037" s="206"/>
      <c r="ER1037" s="206"/>
      <c r="ES1037" s="206"/>
      <c r="ET1037" s="206"/>
      <c r="EU1037" s="206"/>
      <c r="EV1037" s="206"/>
      <c r="EW1037" s="206"/>
      <c r="EX1037" s="206"/>
      <c r="EY1037" s="206"/>
      <c r="EZ1037" s="206"/>
      <c r="FA1037" s="206"/>
      <c r="FB1037" s="206"/>
      <c r="FC1037" s="206"/>
      <c r="FD1037" s="206"/>
      <c r="FE1037" s="206"/>
      <c r="FF1037" s="206"/>
      <c r="FG1037" s="206"/>
      <c r="FH1037" s="206"/>
      <c r="FI1037" s="206"/>
      <c r="FJ1037" s="206"/>
      <c r="FK1037" s="206"/>
      <c r="FL1037" s="206"/>
      <c r="FM1037" s="206"/>
      <c r="FN1037" s="206"/>
      <c r="FO1037" s="206"/>
      <c r="FP1037" s="206"/>
      <c r="FQ1037" s="206"/>
      <c r="FR1037" s="206"/>
      <c r="FS1037" s="206"/>
      <c r="FT1037" s="206"/>
      <c r="FU1037" s="206"/>
      <c r="FV1037" s="206"/>
      <c r="FW1037" s="206"/>
      <c r="FX1037" s="206"/>
      <c r="FY1037" s="206"/>
      <c r="FZ1037" s="206"/>
      <c r="GA1037" s="206"/>
      <c r="GB1037" s="206"/>
      <c r="GC1037" s="206"/>
      <c r="GD1037" s="206"/>
      <c r="GE1037" s="206"/>
      <c r="GF1037" s="206"/>
      <c r="GG1037" s="206"/>
      <c r="GH1037" s="206"/>
      <c r="GI1037" s="206"/>
      <c r="GJ1037" s="206"/>
      <c r="GK1037" s="206"/>
      <c r="GL1037" s="206"/>
      <c r="GM1037" s="206"/>
      <c r="GN1037" s="206"/>
      <c r="GO1037" s="206"/>
      <c r="GP1037" s="206"/>
      <c r="GQ1037" s="206"/>
      <c r="GR1037" s="206"/>
      <c r="GS1037" s="206"/>
      <c r="GT1037" s="206"/>
      <c r="GU1037" s="206"/>
      <c r="GV1037" s="206"/>
      <c r="GW1037" s="206"/>
      <c r="GX1037" s="206"/>
      <c r="GY1037" s="206"/>
      <c r="GZ1037" s="206"/>
      <c r="HA1037" s="206"/>
      <c r="HB1037" s="206"/>
      <c r="HC1037" s="206"/>
      <c r="HD1037" s="206"/>
      <c r="HE1037" s="206"/>
      <c r="HF1037" s="206"/>
      <c r="HG1037" s="206"/>
      <c r="HH1037" s="206"/>
      <c r="HI1037" s="206"/>
      <c r="HJ1037" s="206"/>
      <c r="HK1037" s="206"/>
      <c r="HL1037" s="206"/>
      <c r="HM1037" s="206"/>
      <c r="HN1037" s="206"/>
      <c r="HO1037" s="206"/>
      <c r="HP1037" s="206"/>
      <c r="HQ1037" s="206"/>
      <c r="HR1037" s="206"/>
      <c r="HS1037" s="206"/>
      <c r="HT1037" s="206"/>
      <c r="HU1037" s="206"/>
      <c r="HV1037" s="206"/>
      <c r="HW1037" s="206"/>
      <c r="HX1037" s="206"/>
      <c r="HY1037" s="206"/>
      <c r="HZ1037" s="127"/>
      <c r="IA1037" s="127"/>
      <c r="IB1037" s="127"/>
    </row>
    <row r="1038" spans="1:236" ht="12.75" customHeight="1" x14ac:dyDescent="0.2">
      <c r="A1038" s="206"/>
      <c r="B1038" s="206"/>
      <c r="C1038" s="206"/>
      <c r="D1038" s="206"/>
      <c r="E1038" s="206"/>
      <c r="F1038" s="198"/>
      <c r="G1038" s="198"/>
      <c r="H1038" s="198"/>
      <c r="I1038" s="209"/>
      <c r="J1038" s="209"/>
      <c r="K1038" s="187"/>
      <c r="L1038" s="220"/>
      <c r="M1038" s="220"/>
      <c r="N1038" s="220"/>
      <c r="O1038" s="220"/>
      <c r="P1038" s="220"/>
      <c r="Q1038" s="220"/>
      <c r="R1038" s="220"/>
      <c r="S1038" s="220"/>
      <c r="T1038" s="220"/>
      <c r="U1038" s="220"/>
      <c r="V1038" s="220"/>
      <c r="W1038" s="220"/>
      <c r="X1038" s="212"/>
      <c r="Y1038" s="206"/>
      <c r="Z1038" s="206"/>
      <c r="AA1038" s="206"/>
      <c r="AB1038" s="206"/>
      <c r="AC1038" s="206"/>
      <c r="AD1038" s="206"/>
      <c r="AE1038" s="206"/>
      <c r="AF1038" s="206"/>
      <c r="AG1038" s="206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206"/>
      <c r="BN1038" s="206"/>
      <c r="BO1038" s="206"/>
      <c r="BP1038" s="206"/>
      <c r="BQ1038" s="206"/>
      <c r="BR1038" s="206"/>
      <c r="BS1038" s="206"/>
      <c r="BT1038" s="206"/>
      <c r="BU1038" s="206"/>
      <c r="BV1038" s="206"/>
      <c r="BW1038" s="206"/>
      <c r="BX1038" s="206"/>
      <c r="BY1038" s="206"/>
      <c r="BZ1038" s="206"/>
      <c r="CA1038" s="206"/>
      <c r="CB1038" s="206"/>
      <c r="CC1038" s="206"/>
      <c r="CD1038" s="206"/>
      <c r="CE1038" s="206"/>
      <c r="CF1038" s="206"/>
      <c r="CG1038" s="206"/>
      <c r="CH1038" s="206"/>
      <c r="CI1038" s="206"/>
      <c r="CJ1038" s="206"/>
      <c r="CK1038" s="206"/>
      <c r="CL1038" s="206"/>
      <c r="CM1038" s="206"/>
      <c r="CN1038" s="206"/>
      <c r="CO1038" s="206"/>
      <c r="CP1038" s="206"/>
      <c r="CQ1038" s="206"/>
      <c r="CR1038" s="206"/>
      <c r="CS1038" s="206"/>
      <c r="CT1038" s="206"/>
      <c r="CU1038" s="206"/>
      <c r="CV1038" s="206"/>
      <c r="CW1038" s="206"/>
      <c r="CX1038" s="206"/>
      <c r="CY1038" s="206"/>
      <c r="CZ1038" s="206"/>
      <c r="DA1038" s="206"/>
      <c r="DB1038" s="206"/>
      <c r="DC1038" s="206"/>
      <c r="DD1038" s="206"/>
      <c r="DE1038" s="206"/>
      <c r="DF1038" s="206"/>
      <c r="DG1038" s="206"/>
      <c r="DH1038" s="206"/>
      <c r="DI1038" s="206"/>
      <c r="DJ1038" s="206"/>
      <c r="DK1038" s="206"/>
      <c r="DL1038" s="206"/>
      <c r="DM1038" s="206"/>
      <c r="DN1038" s="206"/>
      <c r="DO1038" s="206"/>
      <c r="DP1038" s="206"/>
      <c r="DQ1038" s="206"/>
      <c r="DR1038" s="206"/>
      <c r="DS1038" s="206"/>
      <c r="DT1038" s="206"/>
      <c r="DU1038" s="206"/>
      <c r="DV1038" s="206"/>
      <c r="DW1038" s="206"/>
      <c r="DX1038" s="206"/>
      <c r="DY1038" s="206"/>
      <c r="DZ1038" s="206"/>
      <c r="EA1038" s="206"/>
      <c r="EB1038" s="206"/>
      <c r="EC1038" s="206"/>
      <c r="ED1038" s="206"/>
      <c r="EE1038" s="206"/>
      <c r="EF1038" s="206"/>
      <c r="EG1038" s="206"/>
      <c r="EH1038" s="206"/>
      <c r="EI1038" s="206"/>
      <c r="EJ1038" s="206"/>
      <c r="EK1038" s="206"/>
      <c r="EL1038" s="206"/>
      <c r="EM1038" s="206"/>
      <c r="EN1038" s="206"/>
      <c r="EO1038" s="206"/>
      <c r="EP1038" s="206"/>
      <c r="EQ1038" s="206"/>
      <c r="ER1038" s="206"/>
      <c r="ES1038" s="206"/>
      <c r="ET1038" s="206"/>
      <c r="EU1038" s="206"/>
      <c r="EV1038" s="206"/>
      <c r="EW1038" s="206"/>
      <c r="EX1038" s="206"/>
      <c r="EY1038" s="206"/>
      <c r="EZ1038" s="206"/>
      <c r="FA1038" s="206"/>
      <c r="FB1038" s="206"/>
      <c r="FC1038" s="206"/>
      <c r="FD1038" s="206"/>
      <c r="FE1038" s="206"/>
      <c r="FF1038" s="206"/>
      <c r="FG1038" s="206"/>
      <c r="FH1038" s="206"/>
      <c r="FI1038" s="206"/>
      <c r="FJ1038" s="206"/>
      <c r="FK1038" s="206"/>
      <c r="FL1038" s="206"/>
      <c r="FM1038" s="206"/>
      <c r="FN1038" s="206"/>
      <c r="FO1038" s="206"/>
      <c r="FP1038" s="206"/>
      <c r="FQ1038" s="206"/>
      <c r="FR1038" s="206"/>
      <c r="FS1038" s="206"/>
      <c r="FT1038" s="206"/>
      <c r="FU1038" s="206"/>
      <c r="FV1038" s="206"/>
      <c r="FW1038" s="206"/>
      <c r="FX1038" s="206"/>
      <c r="FY1038" s="206"/>
      <c r="FZ1038" s="206"/>
      <c r="GA1038" s="206"/>
      <c r="GB1038" s="206"/>
      <c r="GC1038" s="206"/>
      <c r="GD1038" s="206"/>
      <c r="GE1038" s="206"/>
      <c r="GF1038" s="206"/>
      <c r="GG1038" s="206"/>
      <c r="GH1038" s="206"/>
      <c r="GI1038" s="206"/>
      <c r="GJ1038" s="206"/>
      <c r="GK1038" s="206"/>
      <c r="GL1038" s="206"/>
      <c r="GM1038" s="206"/>
      <c r="GN1038" s="206"/>
      <c r="GO1038" s="206"/>
      <c r="GP1038" s="206"/>
      <c r="GQ1038" s="206"/>
      <c r="GR1038" s="206"/>
      <c r="GS1038" s="206"/>
      <c r="GT1038" s="206"/>
      <c r="GU1038" s="206"/>
      <c r="GV1038" s="206"/>
      <c r="GW1038" s="206"/>
      <c r="GX1038" s="206"/>
      <c r="GY1038" s="206"/>
      <c r="GZ1038" s="206"/>
      <c r="HA1038" s="206"/>
      <c r="HB1038" s="206"/>
      <c r="HC1038" s="206"/>
      <c r="HD1038" s="206"/>
      <c r="HE1038" s="206"/>
      <c r="HF1038" s="206"/>
      <c r="HG1038" s="206"/>
      <c r="HH1038" s="206"/>
      <c r="HI1038" s="206"/>
      <c r="HJ1038" s="206"/>
      <c r="HK1038" s="206"/>
      <c r="HL1038" s="206"/>
      <c r="HM1038" s="206"/>
      <c r="HN1038" s="206"/>
      <c r="HO1038" s="206"/>
      <c r="HP1038" s="206"/>
      <c r="HQ1038" s="206"/>
      <c r="HR1038" s="206"/>
      <c r="HS1038" s="206"/>
      <c r="HT1038" s="206"/>
      <c r="HU1038" s="206"/>
      <c r="HV1038" s="206"/>
      <c r="HW1038" s="206"/>
      <c r="HX1038" s="206"/>
      <c r="HY1038" s="206"/>
      <c r="HZ1038" s="127"/>
      <c r="IA1038" s="127"/>
      <c r="IB1038" s="127"/>
    </row>
    <row r="1039" spans="1:236" ht="12.75" customHeight="1" x14ac:dyDescent="0.2">
      <c r="A1039" s="206"/>
      <c r="B1039" s="206"/>
      <c r="C1039" s="206"/>
      <c r="D1039" s="206"/>
      <c r="E1039" s="206"/>
      <c r="F1039" s="198"/>
      <c r="G1039" s="198"/>
      <c r="H1039" s="198"/>
      <c r="I1039" s="209"/>
      <c r="J1039" s="209"/>
      <c r="K1039" s="187"/>
      <c r="L1039" s="220"/>
      <c r="M1039" s="220"/>
      <c r="N1039" s="220"/>
      <c r="O1039" s="220"/>
      <c r="P1039" s="220"/>
      <c r="Q1039" s="220"/>
      <c r="R1039" s="220"/>
      <c r="S1039" s="220"/>
      <c r="T1039" s="220"/>
      <c r="U1039" s="220"/>
      <c r="V1039" s="220"/>
      <c r="W1039" s="220"/>
      <c r="X1039" s="212"/>
      <c r="Y1039" s="206"/>
      <c r="Z1039" s="206"/>
      <c r="AA1039" s="206"/>
      <c r="AB1039" s="206"/>
      <c r="AC1039" s="206"/>
      <c r="AD1039" s="206"/>
      <c r="AE1039" s="206"/>
      <c r="AF1039" s="206"/>
      <c r="AG1039" s="206"/>
      <c r="AH1039" s="206"/>
      <c r="AI1039" s="206"/>
      <c r="AJ1039" s="206"/>
      <c r="AK1039" s="206"/>
      <c r="AL1039" s="206"/>
      <c r="AM1039" s="206"/>
      <c r="AN1039" s="206"/>
      <c r="AO1039" s="206"/>
      <c r="AP1039" s="206"/>
      <c r="AQ1039" s="206"/>
      <c r="AR1039" s="206"/>
      <c r="AS1039" s="206"/>
      <c r="AT1039" s="206"/>
      <c r="AU1039" s="206"/>
      <c r="AV1039" s="206"/>
      <c r="AW1039" s="206"/>
      <c r="AX1039" s="206"/>
      <c r="AY1039" s="206"/>
      <c r="AZ1039" s="206"/>
      <c r="BA1039" s="206"/>
      <c r="BB1039" s="206"/>
      <c r="BC1039" s="206"/>
      <c r="BD1039" s="206"/>
      <c r="BE1039" s="206"/>
      <c r="BF1039" s="206"/>
      <c r="BG1039" s="206"/>
      <c r="BH1039" s="206"/>
      <c r="BI1039" s="206"/>
      <c r="BJ1039" s="206"/>
      <c r="BK1039" s="206"/>
      <c r="BL1039" s="206"/>
      <c r="BM1039" s="206"/>
      <c r="BN1039" s="206"/>
      <c r="BO1039" s="206"/>
      <c r="BP1039" s="206"/>
      <c r="BQ1039" s="206"/>
      <c r="BR1039" s="206"/>
      <c r="BS1039" s="206"/>
      <c r="BT1039" s="206"/>
      <c r="BU1039" s="206"/>
      <c r="BV1039" s="206"/>
      <c r="BW1039" s="206"/>
      <c r="BX1039" s="206"/>
      <c r="BY1039" s="206"/>
      <c r="BZ1039" s="206"/>
      <c r="CA1039" s="206"/>
      <c r="CB1039" s="206"/>
      <c r="CC1039" s="206"/>
      <c r="CD1039" s="206"/>
      <c r="CE1039" s="206"/>
      <c r="CF1039" s="206"/>
      <c r="CG1039" s="206"/>
      <c r="CH1039" s="206"/>
      <c r="CI1039" s="206"/>
      <c r="CJ1039" s="206"/>
      <c r="CK1039" s="206"/>
      <c r="CL1039" s="206"/>
      <c r="CM1039" s="206"/>
      <c r="CN1039" s="206"/>
      <c r="CO1039" s="206"/>
      <c r="CP1039" s="206"/>
      <c r="CQ1039" s="206"/>
      <c r="CR1039" s="206"/>
      <c r="CS1039" s="206"/>
      <c r="CT1039" s="206"/>
      <c r="CU1039" s="206"/>
      <c r="CV1039" s="206"/>
      <c r="CW1039" s="206"/>
      <c r="CX1039" s="206"/>
      <c r="CY1039" s="206"/>
      <c r="CZ1039" s="206"/>
      <c r="DA1039" s="206"/>
      <c r="DB1039" s="206"/>
      <c r="DC1039" s="206"/>
      <c r="DD1039" s="206"/>
      <c r="DE1039" s="206"/>
      <c r="DF1039" s="206"/>
      <c r="DG1039" s="206"/>
      <c r="DH1039" s="206"/>
      <c r="DI1039" s="206"/>
      <c r="DJ1039" s="206"/>
      <c r="DK1039" s="206"/>
      <c r="DL1039" s="206"/>
      <c r="DM1039" s="206"/>
      <c r="DN1039" s="206"/>
      <c r="DO1039" s="206"/>
      <c r="DP1039" s="206"/>
      <c r="DQ1039" s="206"/>
      <c r="DR1039" s="206"/>
      <c r="DS1039" s="206"/>
      <c r="DT1039" s="206"/>
      <c r="DU1039" s="206"/>
      <c r="DV1039" s="206"/>
      <c r="DW1039" s="206"/>
      <c r="DX1039" s="206"/>
      <c r="DY1039" s="206"/>
      <c r="DZ1039" s="206"/>
      <c r="EA1039" s="206"/>
      <c r="EB1039" s="206"/>
      <c r="EC1039" s="206"/>
      <c r="ED1039" s="206"/>
      <c r="EE1039" s="206"/>
      <c r="EF1039" s="206"/>
      <c r="EG1039" s="206"/>
      <c r="EH1039" s="206"/>
      <c r="EI1039" s="206"/>
      <c r="EJ1039" s="206"/>
      <c r="EK1039" s="206"/>
      <c r="EL1039" s="206"/>
      <c r="EM1039" s="206"/>
      <c r="EN1039" s="206"/>
      <c r="EO1039" s="206"/>
      <c r="EP1039" s="206"/>
      <c r="EQ1039" s="206"/>
      <c r="ER1039" s="206"/>
      <c r="ES1039" s="206"/>
      <c r="ET1039" s="206"/>
      <c r="EU1039" s="206"/>
      <c r="EV1039" s="206"/>
      <c r="EW1039" s="206"/>
      <c r="EX1039" s="206"/>
      <c r="EY1039" s="206"/>
      <c r="EZ1039" s="206"/>
      <c r="FA1039" s="206"/>
      <c r="FB1039" s="206"/>
      <c r="FC1039" s="206"/>
      <c r="FD1039" s="206"/>
      <c r="FE1039" s="206"/>
      <c r="FF1039" s="206"/>
      <c r="FG1039" s="206"/>
      <c r="FH1039" s="206"/>
      <c r="FI1039" s="206"/>
      <c r="FJ1039" s="206"/>
      <c r="FK1039" s="206"/>
      <c r="FL1039" s="206"/>
      <c r="FM1039" s="206"/>
      <c r="FN1039" s="206"/>
      <c r="FO1039" s="206"/>
      <c r="FP1039" s="206"/>
      <c r="FQ1039" s="206"/>
      <c r="FR1039" s="206"/>
      <c r="FS1039" s="206"/>
      <c r="FT1039" s="206"/>
      <c r="FU1039" s="206"/>
      <c r="FV1039" s="206"/>
      <c r="FW1039" s="206"/>
      <c r="FX1039" s="206"/>
      <c r="FY1039" s="206"/>
      <c r="FZ1039" s="206"/>
      <c r="GA1039" s="206"/>
      <c r="GB1039" s="206"/>
      <c r="GC1039" s="206"/>
      <c r="GD1039" s="206"/>
      <c r="GE1039" s="206"/>
      <c r="GF1039" s="206"/>
      <c r="GG1039" s="206"/>
      <c r="GH1039" s="206"/>
      <c r="GI1039" s="206"/>
      <c r="GJ1039" s="206"/>
      <c r="GK1039" s="206"/>
      <c r="GL1039" s="206"/>
      <c r="GM1039" s="206"/>
      <c r="GN1039" s="206"/>
      <c r="GO1039" s="206"/>
      <c r="GP1039" s="206"/>
      <c r="GQ1039" s="206"/>
      <c r="GR1039" s="206"/>
      <c r="GS1039" s="206"/>
      <c r="GT1039" s="206"/>
      <c r="GU1039" s="206"/>
      <c r="GV1039" s="206"/>
      <c r="GW1039" s="206"/>
      <c r="GX1039" s="206"/>
      <c r="GY1039" s="206"/>
      <c r="GZ1039" s="206"/>
      <c r="HA1039" s="206"/>
      <c r="HB1039" s="206"/>
      <c r="HC1039" s="206"/>
      <c r="HD1039" s="206"/>
      <c r="HE1039" s="206"/>
      <c r="HF1039" s="206"/>
      <c r="HG1039" s="206"/>
      <c r="HH1039" s="206"/>
      <c r="HI1039" s="206"/>
      <c r="HJ1039" s="206"/>
      <c r="HK1039" s="206"/>
      <c r="HL1039" s="206"/>
      <c r="HM1039" s="206"/>
      <c r="HN1039" s="206"/>
      <c r="HO1039" s="206"/>
      <c r="HP1039" s="206"/>
      <c r="HQ1039" s="206"/>
      <c r="HR1039" s="206"/>
      <c r="HS1039" s="206"/>
      <c r="HT1039" s="206"/>
      <c r="HU1039" s="206"/>
      <c r="HV1039" s="206"/>
      <c r="HW1039" s="206"/>
      <c r="HX1039" s="206"/>
      <c r="HY1039" s="206"/>
      <c r="HZ1039" s="127"/>
      <c r="IA1039" s="127"/>
      <c r="IB1039" s="127"/>
    </row>
    <row r="1040" spans="1:236" ht="12.75" customHeight="1" x14ac:dyDescent="0.2">
      <c r="A1040" s="206"/>
      <c r="B1040" s="206"/>
      <c r="C1040" s="206"/>
      <c r="D1040" s="206"/>
      <c r="E1040" s="206"/>
      <c r="F1040" s="198"/>
      <c r="G1040" s="198"/>
      <c r="H1040" s="198"/>
      <c r="I1040" s="209"/>
      <c r="J1040" s="209"/>
      <c r="K1040" s="187"/>
      <c r="L1040" s="220"/>
      <c r="M1040" s="220"/>
      <c r="N1040" s="220"/>
      <c r="O1040" s="220"/>
      <c r="P1040" s="220"/>
      <c r="Q1040" s="220"/>
      <c r="R1040" s="220"/>
      <c r="S1040" s="220"/>
      <c r="T1040" s="220"/>
      <c r="U1040" s="220"/>
      <c r="V1040" s="220"/>
      <c r="W1040" s="220"/>
      <c r="X1040" s="212"/>
      <c r="Y1040" s="206"/>
      <c r="Z1040" s="206"/>
      <c r="AA1040" s="206"/>
      <c r="AB1040" s="206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06"/>
      <c r="AM1040" s="206"/>
      <c r="AN1040" s="206"/>
      <c r="AO1040" s="206"/>
      <c r="AP1040" s="206"/>
      <c r="AQ1040" s="206"/>
      <c r="AR1040" s="206"/>
      <c r="AS1040" s="206"/>
      <c r="AT1040" s="206"/>
      <c r="AU1040" s="206"/>
      <c r="AV1040" s="206"/>
      <c r="AW1040" s="206"/>
      <c r="AX1040" s="206"/>
      <c r="AY1040" s="206"/>
      <c r="AZ1040" s="206"/>
      <c r="BA1040" s="206"/>
      <c r="BB1040" s="206"/>
      <c r="BC1040" s="206"/>
      <c r="BD1040" s="206"/>
      <c r="BE1040" s="206"/>
      <c r="BF1040" s="206"/>
      <c r="BG1040" s="206"/>
      <c r="BH1040" s="206"/>
      <c r="BI1040" s="206"/>
      <c r="BJ1040" s="206"/>
      <c r="BK1040" s="206"/>
      <c r="BL1040" s="206"/>
      <c r="BM1040" s="206"/>
      <c r="BN1040" s="206"/>
      <c r="BO1040" s="206"/>
      <c r="BP1040" s="206"/>
      <c r="BQ1040" s="206"/>
      <c r="BR1040" s="206"/>
      <c r="BS1040" s="206"/>
      <c r="BT1040" s="206"/>
      <c r="BU1040" s="206"/>
      <c r="BV1040" s="206"/>
      <c r="BW1040" s="206"/>
      <c r="BX1040" s="206"/>
      <c r="BY1040" s="206"/>
      <c r="BZ1040" s="206"/>
      <c r="CA1040" s="206"/>
      <c r="CB1040" s="206"/>
      <c r="CC1040" s="206"/>
      <c r="CD1040" s="206"/>
      <c r="CE1040" s="206"/>
      <c r="CF1040" s="206"/>
      <c r="CG1040" s="206"/>
      <c r="CH1040" s="206"/>
      <c r="CI1040" s="206"/>
      <c r="CJ1040" s="206"/>
      <c r="CK1040" s="206"/>
      <c r="CL1040" s="206"/>
      <c r="CM1040" s="206"/>
      <c r="CN1040" s="206"/>
      <c r="CO1040" s="206"/>
      <c r="CP1040" s="206"/>
      <c r="CQ1040" s="206"/>
      <c r="CR1040" s="206"/>
      <c r="CS1040" s="206"/>
      <c r="CT1040" s="206"/>
      <c r="CU1040" s="206"/>
      <c r="CV1040" s="206"/>
      <c r="CW1040" s="206"/>
      <c r="CX1040" s="206"/>
      <c r="CY1040" s="206"/>
      <c r="CZ1040" s="206"/>
      <c r="DA1040" s="206"/>
      <c r="DB1040" s="206"/>
      <c r="DC1040" s="206"/>
      <c r="DD1040" s="206"/>
      <c r="DE1040" s="206"/>
      <c r="DF1040" s="206"/>
      <c r="DG1040" s="206"/>
      <c r="DH1040" s="206"/>
      <c r="DI1040" s="206"/>
      <c r="DJ1040" s="206"/>
      <c r="DK1040" s="206"/>
      <c r="DL1040" s="206"/>
      <c r="DM1040" s="206"/>
      <c r="DN1040" s="206"/>
      <c r="DO1040" s="206"/>
      <c r="DP1040" s="206"/>
      <c r="DQ1040" s="206"/>
      <c r="DR1040" s="206"/>
      <c r="DS1040" s="206"/>
      <c r="DT1040" s="206"/>
      <c r="DU1040" s="206"/>
      <c r="DV1040" s="206"/>
      <c r="DW1040" s="206"/>
      <c r="DX1040" s="206"/>
      <c r="DY1040" s="206"/>
      <c r="DZ1040" s="206"/>
      <c r="EA1040" s="206"/>
      <c r="EB1040" s="206"/>
      <c r="EC1040" s="206"/>
      <c r="ED1040" s="206"/>
      <c r="EE1040" s="206"/>
      <c r="EF1040" s="206"/>
      <c r="EG1040" s="206"/>
      <c r="EH1040" s="206"/>
      <c r="EI1040" s="206"/>
      <c r="EJ1040" s="206"/>
      <c r="EK1040" s="206"/>
      <c r="EL1040" s="206"/>
      <c r="EM1040" s="206"/>
      <c r="EN1040" s="206"/>
      <c r="EO1040" s="206"/>
      <c r="EP1040" s="206"/>
      <c r="EQ1040" s="206"/>
      <c r="ER1040" s="206"/>
      <c r="ES1040" s="206"/>
      <c r="ET1040" s="206"/>
      <c r="EU1040" s="206"/>
      <c r="EV1040" s="206"/>
      <c r="EW1040" s="206"/>
      <c r="EX1040" s="206"/>
      <c r="EY1040" s="206"/>
      <c r="EZ1040" s="206"/>
      <c r="FA1040" s="206"/>
      <c r="FB1040" s="206"/>
      <c r="FC1040" s="206"/>
      <c r="FD1040" s="206"/>
      <c r="FE1040" s="206"/>
      <c r="FF1040" s="206"/>
      <c r="FG1040" s="206"/>
      <c r="FH1040" s="206"/>
      <c r="FI1040" s="206"/>
      <c r="FJ1040" s="206"/>
      <c r="FK1040" s="206"/>
      <c r="FL1040" s="206"/>
      <c r="FM1040" s="206"/>
      <c r="FN1040" s="206"/>
      <c r="FO1040" s="206"/>
      <c r="FP1040" s="206"/>
      <c r="FQ1040" s="206"/>
      <c r="FR1040" s="206"/>
      <c r="FS1040" s="206"/>
      <c r="FT1040" s="206"/>
      <c r="FU1040" s="206"/>
      <c r="FV1040" s="206"/>
      <c r="FW1040" s="206"/>
      <c r="FX1040" s="206"/>
      <c r="FY1040" s="206"/>
      <c r="FZ1040" s="206"/>
      <c r="GA1040" s="206"/>
      <c r="GB1040" s="206"/>
      <c r="GC1040" s="206"/>
      <c r="GD1040" s="206"/>
      <c r="GE1040" s="206"/>
      <c r="GF1040" s="206"/>
      <c r="GG1040" s="206"/>
      <c r="GH1040" s="206"/>
      <c r="GI1040" s="206"/>
      <c r="GJ1040" s="206"/>
      <c r="GK1040" s="206"/>
      <c r="GL1040" s="206"/>
      <c r="GM1040" s="206"/>
      <c r="GN1040" s="206"/>
      <c r="GO1040" s="206"/>
      <c r="GP1040" s="206"/>
      <c r="GQ1040" s="206"/>
      <c r="GR1040" s="206"/>
      <c r="GS1040" s="206"/>
      <c r="GT1040" s="206"/>
      <c r="GU1040" s="206"/>
      <c r="GV1040" s="206"/>
      <c r="GW1040" s="206"/>
      <c r="GX1040" s="206"/>
      <c r="GY1040" s="206"/>
      <c r="GZ1040" s="206"/>
      <c r="HA1040" s="206"/>
      <c r="HB1040" s="206"/>
      <c r="HC1040" s="206"/>
      <c r="HD1040" s="206"/>
      <c r="HE1040" s="206"/>
      <c r="HF1040" s="206"/>
      <c r="HG1040" s="206"/>
      <c r="HH1040" s="206"/>
      <c r="HI1040" s="206"/>
      <c r="HJ1040" s="206"/>
      <c r="HK1040" s="206"/>
      <c r="HL1040" s="206"/>
      <c r="HM1040" s="206"/>
      <c r="HN1040" s="206"/>
      <c r="HO1040" s="206"/>
      <c r="HP1040" s="206"/>
      <c r="HQ1040" s="206"/>
      <c r="HR1040" s="206"/>
      <c r="HS1040" s="206"/>
      <c r="HT1040" s="206"/>
      <c r="HU1040" s="206"/>
      <c r="HV1040" s="206"/>
      <c r="HW1040" s="206"/>
      <c r="HX1040" s="206"/>
      <c r="HY1040" s="206"/>
      <c r="HZ1040" s="127"/>
      <c r="IA1040" s="127"/>
      <c r="IB1040" s="127"/>
    </row>
    <row r="1041" spans="1:236" ht="12.75" customHeight="1" x14ac:dyDescent="0.2">
      <c r="A1041" s="206"/>
      <c r="B1041" s="206"/>
      <c r="C1041" s="206"/>
      <c r="D1041" s="206"/>
      <c r="E1041" s="206"/>
      <c r="F1041" s="198"/>
      <c r="G1041" s="198"/>
      <c r="H1041" s="198"/>
      <c r="I1041" s="209"/>
      <c r="J1041" s="209"/>
      <c r="K1041" s="187"/>
      <c r="L1041" s="220"/>
      <c r="M1041" s="220"/>
      <c r="N1041" s="220"/>
      <c r="O1041" s="220"/>
      <c r="P1041" s="220"/>
      <c r="Q1041" s="220"/>
      <c r="R1041" s="220"/>
      <c r="S1041" s="220"/>
      <c r="T1041" s="220"/>
      <c r="U1041" s="220"/>
      <c r="V1041" s="220"/>
      <c r="W1041" s="220"/>
      <c r="X1041" s="212"/>
      <c r="Y1041" s="206"/>
      <c r="Z1041" s="206"/>
      <c r="AA1041" s="206"/>
      <c r="AB1041" s="206"/>
      <c r="AC1041" s="206"/>
      <c r="AD1041" s="206"/>
      <c r="AE1041" s="206"/>
      <c r="AF1041" s="206"/>
      <c r="AG1041" s="206"/>
      <c r="AH1041" s="206"/>
      <c r="AI1041" s="206"/>
      <c r="AJ1041" s="206"/>
      <c r="AK1041" s="206"/>
      <c r="AL1041" s="206"/>
      <c r="AM1041" s="206"/>
      <c r="AN1041" s="206"/>
      <c r="AO1041" s="206"/>
      <c r="AP1041" s="206"/>
      <c r="AQ1041" s="206"/>
      <c r="AR1041" s="206"/>
      <c r="AS1041" s="206"/>
      <c r="AT1041" s="206"/>
      <c r="AU1041" s="206"/>
      <c r="AV1041" s="206"/>
      <c r="AW1041" s="206"/>
      <c r="AX1041" s="206"/>
      <c r="AY1041" s="206"/>
      <c r="AZ1041" s="206"/>
      <c r="BA1041" s="206"/>
      <c r="BB1041" s="206"/>
      <c r="BC1041" s="206"/>
      <c r="BD1041" s="206"/>
      <c r="BE1041" s="206"/>
      <c r="BF1041" s="206"/>
      <c r="BG1041" s="206"/>
      <c r="BH1041" s="206"/>
      <c r="BI1041" s="206"/>
      <c r="BJ1041" s="206"/>
      <c r="BK1041" s="206"/>
      <c r="BL1041" s="206"/>
      <c r="BM1041" s="206"/>
      <c r="BN1041" s="206"/>
      <c r="BO1041" s="206"/>
      <c r="BP1041" s="206"/>
      <c r="BQ1041" s="206"/>
      <c r="BR1041" s="206"/>
      <c r="BS1041" s="206"/>
      <c r="BT1041" s="206"/>
      <c r="BU1041" s="206"/>
      <c r="BV1041" s="206"/>
      <c r="BW1041" s="206"/>
      <c r="BX1041" s="206"/>
      <c r="BY1041" s="206"/>
      <c r="BZ1041" s="206"/>
      <c r="CA1041" s="206"/>
      <c r="CB1041" s="206"/>
      <c r="CC1041" s="206"/>
      <c r="CD1041" s="206"/>
      <c r="CE1041" s="206"/>
      <c r="CF1041" s="206"/>
      <c r="CG1041" s="206"/>
      <c r="CH1041" s="206"/>
      <c r="CI1041" s="206"/>
      <c r="CJ1041" s="206"/>
      <c r="CK1041" s="206"/>
      <c r="CL1041" s="206"/>
      <c r="CM1041" s="206"/>
      <c r="CN1041" s="206"/>
      <c r="CO1041" s="206"/>
      <c r="CP1041" s="206"/>
      <c r="CQ1041" s="206"/>
      <c r="CR1041" s="206"/>
      <c r="CS1041" s="206"/>
      <c r="CT1041" s="206"/>
      <c r="CU1041" s="206"/>
      <c r="CV1041" s="206"/>
      <c r="CW1041" s="206"/>
      <c r="CX1041" s="206"/>
      <c r="CY1041" s="206"/>
      <c r="CZ1041" s="206"/>
      <c r="DA1041" s="206"/>
      <c r="DB1041" s="206"/>
      <c r="DC1041" s="206"/>
      <c r="DD1041" s="206"/>
      <c r="DE1041" s="206"/>
      <c r="DF1041" s="206"/>
      <c r="DG1041" s="206"/>
      <c r="DH1041" s="206"/>
      <c r="DI1041" s="206"/>
      <c r="DJ1041" s="206"/>
      <c r="DK1041" s="206"/>
      <c r="DL1041" s="206"/>
      <c r="DM1041" s="206"/>
      <c r="DN1041" s="206"/>
      <c r="DO1041" s="206"/>
      <c r="DP1041" s="206"/>
      <c r="DQ1041" s="206"/>
      <c r="DR1041" s="206"/>
      <c r="DS1041" s="206"/>
      <c r="DT1041" s="206"/>
      <c r="DU1041" s="206"/>
      <c r="DV1041" s="206"/>
      <c r="DW1041" s="206"/>
      <c r="DX1041" s="206"/>
      <c r="DY1041" s="206"/>
      <c r="DZ1041" s="206"/>
      <c r="EA1041" s="206"/>
      <c r="EB1041" s="206"/>
      <c r="EC1041" s="206"/>
      <c r="ED1041" s="206"/>
      <c r="EE1041" s="206"/>
      <c r="EF1041" s="206"/>
      <c r="EG1041" s="206"/>
      <c r="EH1041" s="206"/>
      <c r="EI1041" s="206"/>
      <c r="EJ1041" s="206"/>
      <c r="EK1041" s="206"/>
      <c r="EL1041" s="206"/>
      <c r="EM1041" s="206"/>
      <c r="EN1041" s="206"/>
      <c r="EO1041" s="206"/>
      <c r="EP1041" s="206"/>
      <c r="EQ1041" s="206"/>
      <c r="ER1041" s="206"/>
      <c r="ES1041" s="206"/>
      <c r="ET1041" s="206"/>
      <c r="EU1041" s="206"/>
      <c r="EV1041" s="206"/>
      <c r="EW1041" s="206"/>
      <c r="EX1041" s="206"/>
      <c r="EY1041" s="206"/>
      <c r="EZ1041" s="206"/>
      <c r="FA1041" s="206"/>
      <c r="FB1041" s="206"/>
      <c r="FC1041" s="206"/>
      <c r="FD1041" s="206"/>
      <c r="FE1041" s="206"/>
      <c r="FF1041" s="206"/>
      <c r="FG1041" s="206"/>
      <c r="FH1041" s="206"/>
      <c r="FI1041" s="206"/>
      <c r="FJ1041" s="206"/>
      <c r="FK1041" s="206"/>
      <c r="FL1041" s="206"/>
      <c r="FM1041" s="206"/>
      <c r="FN1041" s="206"/>
      <c r="FO1041" s="206"/>
      <c r="FP1041" s="206"/>
      <c r="FQ1041" s="206"/>
      <c r="FR1041" s="206"/>
      <c r="FS1041" s="206"/>
      <c r="FT1041" s="206"/>
      <c r="FU1041" s="206"/>
      <c r="FV1041" s="206"/>
      <c r="FW1041" s="206"/>
      <c r="FX1041" s="206"/>
      <c r="FY1041" s="206"/>
      <c r="FZ1041" s="206"/>
      <c r="GA1041" s="206"/>
      <c r="GB1041" s="206"/>
      <c r="GC1041" s="206"/>
      <c r="GD1041" s="206"/>
      <c r="GE1041" s="206"/>
      <c r="GF1041" s="206"/>
      <c r="GG1041" s="206"/>
      <c r="GH1041" s="206"/>
      <c r="GI1041" s="206"/>
      <c r="GJ1041" s="206"/>
      <c r="GK1041" s="206"/>
      <c r="GL1041" s="206"/>
      <c r="GM1041" s="206"/>
      <c r="GN1041" s="206"/>
      <c r="GO1041" s="206"/>
      <c r="GP1041" s="206"/>
      <c r="GQ1041" s="206"/>
      <c r="GR1041" s="206"/>
      <c r="GS1041" s="206"/>
      <c r="GT1041" s="206"/>
      <c r="GU1041" s="206"/>
      <c r="GV1041" s="206"/>
      <c r="GW1041" s="206"/>
      <c r="GX1041" s="206"/>
      <c r="GY1041" s="206"/>
      <c r="GZ1041" s="206"/>
      <c r="HA1041" s="206"/>
      <c r="HB1041" s="206"/>
      <c r="HC1041" s="206"/>
      <c r="HD1041" s="206"/>
      <c r="HE1041" s="206"/>
      <c r="HF1041" s="206"/>
      <c r="HG1041" s="206"/>
      <c r="HH1041" s="206"/>
      <c r="HI1041" s="206"/>
      <c r="HJ1041" s="206"/>
      <c r="HK1041" s="206"/>
      <c r="HL1041" s="206"/>
      <c r="HM1041" s="206"/>
      <c r="HN1041" s="206"/>
      <c r="HO1041" s="206"/>
      <c r="HP1041" s="206"/>
      <c r="HQ1041" s="206"/>
      <c r="HR1041" s="206"/>
      <c r="HS1041" s="206"/>
      <c r="HT1041" s="206"/>
      <c r="HU1041" s="206"/>
      <c r="HV1041" s="206"/>
      <c r="HW1041" s="206"/>
      <c r="HX1041" s="206"/>
      <c r="HY1041" s="206"/>
      <c r="HZ1041" s="127"/>
      <c r="IA1041" s="127"/>
      <c r="IB1041" s="127"/>
    </row>
    <row r="1042" spans="1:236" ht="12.75" customHeight="1" x14ac:dyDescent="0.2">
      <c r="A1042" s="206"/>
      <c r="B1042" s="206"/>
      <c r="C1042" s="206"/>
      <c r="D1042" s="206"/>
      <c r="E1042" s="206"/>
      <c r="F1042" s="198"/>
      <c r="G1042" s="198"/>
      <c r="H1042" s="198"/>
      <c r="I1042" s="209"/>
      <c r="J1042" s="209"/>
      <c r="K1042" s="187"/>
      <c r="L1042" s="220"/>
      <c r="M1042" s="220"/>
      <c r="N1042" s="220"/>
      <c r="O1042" s="220"/>
      <c r="P1042" s="220"/>
      <c r="Q1042" s="220"/>
      <c r="R1042" s="220"/>
      <c r="S1042" s="220"/>
      <c r="T1042" s="220"/>
      <c r="U1042" s="220"/>
      <c r="V1042" s="220"/>
      <c r="W1042" s="220"/>
      <c r="X1042" s="212"/>
      <c r="Y1042" s="206"/>
      <c r="Z1042" s="206"/>
      <c r="AA1042" s="206"/>
      <c r="AB1042" s="206"/>
      <c r="AC1042" s="206"/>
      <c r="AD1042" s="206"/>
      <c r="AE1042" s="206"/>
      <c r="AF1042" s="206"/>
      <c r="AG1042" s="206"/>
      <c r="AH1042" s="206"/>
      <c r="AI1042" s="206"/>
      <c r="AJ1042" s="206"/>
      <c r="AK1042" s="206"/>
      <c r="AL1042" s="206"/>
      <c r="AM1042" s="206"/>
      <c r="AN1042" s="206"/>
      <c r="AO1042" s="206"/>
      <c r="AP1042" s="206"/>
      <c r="AQ1042" s="206"/>
      <c r="AR1042" s="206"/>
      <c r="AS1042" s="206"/>
      <c r="AT1042" s="206"/>
      <c r="AU1042" s="206"/>
      <c r="AV1042" s="206"/>
      <c r="AW1042" s="206"/>
      <c r="AX1042" s="206"/>
      <c r="AY1042" s="206"/>
      <c r="AZ1042" s="206"/>
      <c r="BA1042" s="206"/>
      <c r="BB1042" s="206"/>
      <c r="BC1042" s="206"/>
      <c r="BD1042" s="206"/>
      <c r="BE1042" s="206"/>
      <c r="BF1042" s="206"/>
      <c r="BG1042" s="206"/>
      <c r="BH1042" s="206"/>
      <c r="BI1042" s="206"/>
      <c r="BJ1042" s="206"/>
      <c r="BK1042" s="206"/>
      <c r="BL1042" s="206"/>
      <c r="BM1042" s="206"/>
      <c r="BN1042" s="206"/>
      <c r="BO1042" s="206"/>
      <c r="BP1042" s="206"/>
      <c r="BQ1042" s="206"/>
      <c r="BR1042" s="206"/>
      <c r="BS1042" s="206"/>
      <c r="BT1042" s="206"/>
      <c r="BU1042" s="206"/>
      <c r="BV1042" s="206"/>
      <c r="BW1042" s="206"/>
      <c r="BX1042" s="206"/>
      <c r="BY1042" s="206"/>
      <c r="BZ1042" s="206"/>
      <c r="CA1042" s="206"/>
      <c r="CB1042" s="206"/>
      <c r="CC1042" s="206"/>
      <c r="CD1042" s="206"/>
      <c r="CE1042" s="206"/>
      <c r="CF1042" s="206"/>
      <c r="CG1042" s="206"/>
      <c r="CH1042" s="206"/>
      <c r="CI1042" s="206"/>
      <c r="CJ1042" s="206"/>
      <c r="CK1042" s="206"/>
      <c r="CL1042" s="206"/>
      <c r="CM1042" s="206"/>
      <c r="CN1042" s="206"/>
      <c r="CO1042" s="206"/>
      <c r="CP1042" s="206"/>
      <c r="CQ1042" s="206"/>
      <c r="CR1042" s="206"/>
      <c r="CS1042" s="206"/>
      <c r="CT1042" s="206"/>
      <c r="CU1042" s="206"/>
      <c r="CV1042" s="206"/>
      <c r="CW1042" s="206"/>
      <c r="CX1042" s="206"/>
      <c r="CY1042" s="206"/>
      <c r="CZ1042" s="206"/>
      <c r="DA1042" s="206"/>
      <c r="DB1042" s="206"/>
      <c r="DC1042" s="206"/>
      <c r="DD1042" s="206"/>
      <c r="DE1042" s="206"/>
      <c r="DF1042" s="206"/>
      <c r="DG1042" s="206"/>
      <c r="DH1042" s="206"/>
      <c r="DI1042" s="206"/>
      <c r="DJ1042" s="206"/>
      <c r="DK1042" s="206"/>
      <c r="DL1042" s="206"/>
      <c r="DM1042" s="206"/>
      <c r="DN1042" s="206"/>
      <c r="DO1042" s="206"/>
      <c r="DP1042" s="206"/>
      <c r="DQ1042" s="206"/>
      <c r="DR1042" s="206"/>
      <c r="DS1042" s="206"/>
      <c r="DT1042" s="206"/>
      <c r="DU1042" s="206"/>
      <c r="DV1042" s="206"/>
      <c r="DW1042" s="206"/>
      <c r="DX1042" s="206"/>
      <c r="DY1042" s="206"/>
      <c r="DZ1042" s="206"/>
      <c r="EA1042" s="206"/>
      <c r="EB1042" s="206"/>
      <c r="EC1042" s="206"/>
      <c r="ED1042" s="206"/>
      <c r="EE1042" s="206"/>
      <c r="EF1042" s="206"/>
      <c r="EG1042" s="206"/>
      <c r="EH1042" s="206"/>
      <c r="EI1042" s="206"/>
      <c r="EJ1042" s="206"/>
      <c r="EK1042" s="206"/>
      <c r="EL1042" s="206"/>
      <c r="EM1042" s="206"/>
      <c r="EN1042" s="206"/>
      <c r="EO1042" s="206"/>
      <c r="EP1042" s="206"/>
      <c r="EQ1042" s="206"/>
      <c r="ER1042" s="206"/>
      <c r="ES1042" s="206"/>
      <c r="ET1042" s="206"/>
      <c r="EU1042" s="206"/>
      <c r="EV1042" s="206"/>
      <c r="EW1042" s="206"/>
      <c r="EX1042" s="206"/>
      <c r="EY1042" s="206"/>
      <c r="EZ1042" s="206"/>
      <c r="FA1042" s="206"/>
      <c r="FB1042" s="206"/>
      <c r="FC1042" s="206"/>
      <c r="FD1042" s="206"/>
      <c r="FE1042" s="206"/>
      <c r="FF1042" s="206"/>
      <c r="FG1042" s="206"/>
      <c r="FH1042" s="206"/>
      <c r="FI1042" s="206"/>
      <c r="FJ1042" s="206"/>
      <c r="FK1042" s="206"/>
      <c r="FL1042" s="206"/>
      <c r="FM1042" s="206"/>
      <c r="FN1042" s="206"/>
      <c r="FO1042" s="206"/>
      <c r="FP1042" s="206"/>
      <c r="FQ1042" s="206"/>
      <c r="FR1042" s="206"/>
      <c r="FS1042" s="206"/>
      <c r="FT1042" s="206"/>
      <c r="FU1042" s="206"/>
      <c r="FV1042" s="206"/>
      <c r="FW1042" s="206"/>
      <c r="FX1042" s="206"/>
      <c r="FY1042" s="206"/>
      <c r="FZ1042" s="206"/>
      <c r="GA1042" s="206"/>
      <c r="GB1042" s="206"/>
      <c r="GC1042" s="206"/>
      <c r="GD1042" s="206"/>
      <c r="GE1042" s="206"/>
      <c r="GF1042" s="206"/>
      <c r="GG1042" s="206"/>
      <c r="GH1042" s="206"/>
      <c r="GI1042" s="206"/>
      <c r="GJ1042" s="206"/>
      <c r="GK1042" s="206"/>
      <c r="GL1042" s="206"/>
      <c r="GM1042" s="206"/>
      <c r="GN1042" s="206"/>
      <c r="GO1042" s="206"/>
      <c r="GP1042" s="206"/>
      <c r="GQ1042" s="206"/>
      <c r="GR1042" s="206"/>
      <c r="GS1042" s="206"/>
      <c r="GT1042" s="206"/>
      <c r="GU1042" s="206"/>
      <c r="GV1042" s="206"/>
      <c r="GW1042" s="206"/>
      <c r="GX1042" s="206"/>
      <c r="GY1042" s="206"/>
      <c r="GZ1042" s="206"/>
      <c r="HA1042" s="206"/>
      <c r="HB1042" s="206"/>
      <c r="HC1042" s="206"/>
      <c r="HD1042" s="206"/>
      <c r="HE1042" s="206"/>
      <c r="HF1042" s="206"/>
      <c r="HG1042" s="206"/>
      <c r="HH1042" s="206"/>
      <c r="HI1042" s="206"/>
      <c r="HJ1042" s="206"/>
      <c r="HK1042" s="206"/>
      <c r="HL1042" s="206"/>
      <c r="HM1042" s="206"/>
      <c r="HN1042" s="206"/>
      <c r="HO1042" s="206"/>
      <c r="HP1042" s="206"/>
      <c r="HQ1042" s="206"/>
      <c r="HR1042" s="206"/>
      <c r="HS1042" s="206"/>
      <c r="HT1042" s="206"/>
      <c r="HU1042" s="206"/>
      <c r="HV1042" s="206"/>
      <c r="HW1042" s="206"/>
      <c r="HX1042" s="206"/>
      <c r="HY1042" s="206"/>
      <c r="HZ1042" s="127"/>
      <c r="IA1042" s="127"/>
      <c r="IB1042" s="127"/>
    </row>
    <row r="1043" spans="1:236" ht="12.75" customHeight="1" x14ac:dyDescent="0.2">
      <c r="A1043" s="206"/>
      <c r="B1043" s="206"/>
      <c r="C1043" s="206"/>
      <c r="D1043" s="206"/>
      <c r="E1043" s="206"/>
      <c r="F1043" s="198"/>
      <c r="G1043" s="198"/>
      <c r="H1043" s="198"/>
      <c r="I1043" s="209"/>
      <c r="J1043" s="209"/>
      <c r="K1043" s="187"/>
      <c r="L1043" s="220"/>
      <c r="M1043" s="220"/>
      <c r="N1043" s="220"/>
      <c r="O1043" s="220"/>
      <c r="P1043" s="220"/>
      <c r="Q1043" s="220"/>
      <c r="R1043" s="220"/>
      <c r="S1043" s="220"/>
      <c r="T1043" s="220"/>
      <c r="U1043" s="220"/>
      <c r="V1043" s="220"/>
      <c r="W1043" s="220"/>
      <c r="X1043" s="206"/>
      <c r="Y1043" s="212"/>
      <c r="Z1043" s="206"/>
      <c r="AA1043" s="206"/>
      <c r="AB1043" s="206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06"/>
      <c r="AM1043" s="206"/>
      <c r="AN1043" s="206"/>
      <c r="AO1043" s="206"/>
      <c r="AP1043" s="206"/>
      <c r="AQ1043" s="206"/>
      <c r="AR1043" s="206"/>
      <c r="AS1043" s="206"/>
      <c r="AT1043" s="206"/>
      <c r="AU1043" s="206"/>
      <c r="AV1043" s="206"/>
      <c r="AW1043" s="206"/>
      <c r="AX1043" s="206"/>
      <c r="AY1043" s="206"/>
      <c r="AZ1043" s="206"/>
      <c r="BA1043" s="206"/>
      <c r="BB1043" s="206"/>
      <c r="BC1043" s="206"/>
      <c r="BD1043" s="206"/>
      <c r="BE1043" s="206"/>
      <c r="BF1043" s="206"/>
      <c r="BG1043" s="206"/>
      <c r="BH1043" s="206"/>
      <c r="BI1043" s="206"/>
      <c r="BJ1043" s="206"/>
      <c r="BK1043" s="206"/>
      <c r="BL1043" s="206"/>
      <c r="BM1043" s="206"/>
      <c r="BN1043" s="206"/>
      <c r="BO1043" s="206"/>
      <c r="BP1043" s="206"/>
      <c r="BQ1043" s="206"/>
      <c r="BR1043" s="206"/>
      <c r="BS1043" s="206"/>
      <c r="BT1043" s="206"/>
      <c r="BU1043" s="206"/>
      <c r="BV1043" s="206"/>
      <c r="BW1043" s="206"/>
      <c r="BX1043" s="206"/>
      <c r="BY1043" s="206"/>
      <c r="BZ1043" s="206"/>
      <c r="CA1043" s="206"/>
      <c r="CB1043" s="206"/>
      <c r="CC1043" s="206"/>
      <c r="CD1043" s="206"/>
      <c r="CE1043" s="206"/>
      <c r="CF1043" s="206"/>
      <c r="CG1043" s="206"/>
      <c r="CH1043" s="206"/>
      <c r="CI1043" s="206"/>
      <c r="CJ1043" s="206"/>
      <c r="CK1043" s="206"/>
      <c r="CL1043" s="206"/>
      <c r="CM1043" s="206"/>
      <c r="CN1043" s="206"/>
      <c r="CO1043" s="206"/>
      <c r="CP1043" s="206"/>
      <c r="CQ1043" s="206"/>
      <c r="CR1043" s="206"/>
      <c r="CS1043" s="206"/>
      <c r="CT1043" s="206"/>
      <c r="CU1043" s="206"/>
      <c r="CV1043" s="206"/>
      <c r="CW1043" s="206"/>
      <c r="CX1043" s="206"/>
      <c r="CY1043" s="206"/>
      <c r="CZ1043" s="206"/>
      <c r="DA1043" s="206"/>
      <c r="DB1043" s="206"/>
      <c r="DC1043" s="206"/>
      <c r="DD1043" s="206"/>
      <c r="DE1043" s="206"/>
      <c r="DF1043" s="206"/>
      <c r="DG1043" s="206"/>
      <c r="DH1043" s="206"/>
      <c r="DI1043" s="206"/>
      <c r="DJ1043" s="206"/>
      <c r="DK1043" s="206"/>
      <c r="DL1043" s="206"/>
      <c r="DM1043" s="206"/>
      <c r="DN1043" s="206"/>
      <c r="DO1043" s="206"/>
      <c r="DP1043" s="206"/>
      <c r="DQ1043" s="206"/>
      <c r="DR1043" s="206"/>
      <c r="DS1043" s="206"/>
      <c r="DT1043" s="206"/>
      <c r="DU1043" s="206"/>
      <c r="DV1043" s="206"/>
      <c r="DW1043" s="206"/>
      <c r="DX1043" s="206"/>
      <c r="DY1043" s="206"/>
      <c r="DZ1043" s="206"/>
      <c r="EA1043" s="206"/>
      <c r="EB1043" s="206"/>
      <c r="EC1043" s="206"/>
      <c r="ED1043" s="206"/>
      <c r="EE1043" s="206"/>
      <c r="EF1043" s="206"/>
      <c r="EG1043" s="206"/>
      <c r="EH1043" s="206"/>
      <c r="EI1043" s="206"/>
      <c r="EJ1043" s="206"/>
      <c r="EK1043" s="206"/>
      <c r="EL1043" s="206"/>
      <c r="EM1043" s="206"/>
      <c r="EN1043" s="206"/>
      <c r="EO1043" s="206"/>
      <c r="EP1043" s="206"/>
      <c r="EQ1043" s="206"/>
      <c r="ER1043" s="206"/>
      <c r="ES1043" s="206"/>
      <c r="ET1043" s="206"/>
      <c r="EU1043" s="206"/>
      <c r="EV1043" s="206"/>
      <c r="EW1043" s="206"/>
      <c r="EX1043" s="206"/>
      <c r="EY1043" s="206"/>
      <c r="EZ1043" s="206"/>
      <c r="FA1043" s="206"/>
      <c r="FB1043" s="206"/>
      <c r="FC1043" s="206"/>
      <c r="FD1043" s="206"/>
      <c r="FE1043" s="206"/>
      <c r="FF1043" s="206"/>
      <c r="FG1043" s="206"/>
      <c r="FH1043" s="206"/>
      <c r="FI1043" s="206"/>
      <c r="FJ1043" s="206"/>
      <c r="FK1043" s="206"/>
      <c r="FL1043" s="206"/>
      <c r="FM1043" s="206"/>
      <c r="FN1043" s="206"/>
      <c r="FO1043" s="206"/>
      <c r="FP1043" s="206"/>
      <c r="FQ1043" s="206"/>
      <c r="FR1043" s="206"/>
      <c r="FS1043" s="206"/>
      <c r="FT1043" s="206"/>
      <c r="FU1043" s="206"/>
      <c r="FV1043" s="206"/>
      <c r="FW1043" s="206"/>
      <c r="FX1043" s="206"/>
      <c r="FY1043" s="206"/>
      <c r="FZ1043" s="206"/>
      <c r="GA1043" s="206"/>
      <c r="GB1043" s="206"/>
      <c r="GC1043" s="206"/>
      <c r="GD1043" s="206"/>
      <c r="GE1043" s="206"/>
      <c r="GF1043" s="206"/>
      <c r="GG1043" s="206"/>
      <c r="GH1043" s="206"/>
      <c r="GI1043" s="206"/>
      <c r="GJ1043" s="206"/>
      <c r="GK1043" s="206"/>
      <c r="GL1043" s="206"/>
      <c r="GM1043" s="206"/>
      <c r="GN1043" s="206"/>
      <c r="GO1043" s="206"/>
      <c r="GP1043" s="206"/>
      <c r="GQ1043" s="206"/>
      <c r="GR1043" s="206"/>
      <c r="GS1043" s="206"/>
      <c r="GT1043" s="206"/>
      <c r="GU1043" s="206"/>
      <c r="GV1043" s="206"/>
      <c r="GW1043" s="206"/>
      <c r="GX1043" s="206"/>
      <c r="GY1043" s="206"/>
      <c r="GZ1043" s="206"/>
      <c r="HA1043" s="206"/>
      <c r="HB1043" s="206"/>
      <c r="HC1043" s="206"/>
      <c r="HD1043" s="206"/>
      <c r="HE1043" s="206"/>
      <c r="HF1043" s="206"/>
      <c r="HG1043" s="206"/>
      <c r="HH1043" s="206"/>
      <c r="HI1043" s="206"/>
      <c r="HJ1043" s="206"/>
      <c r="HK1043" s="206"/>
      <c r="HL1043" s="206"/>
      <c r="HM1043" s="206"/>
      <c r="HN1043" s="206"/>
      <c r="HO1043" s="206"/>
      <c r="HP1043" s="206"/>
      <c r="HQ1043" s="206"/>
      <c r="HR1043" s="206"/>
      <c r="HS1043" s="206"/>
      <c r="HT1043" s="206"/>
      <c r="HU1043" s="206"/>
      <c r="HV1043" s="206"/>
      <c r="HW1043" s="206"/>
      <c r="HX1043" s="206"/>
      <c r="HY1043" s="206"/>
      <c r="HZ1043" s="127"/>
      <c r="IA1043" s="127"/>
      <c r="IB1043" s="127"/>
    </row>
    <row r="1044" spans="1:236" ht="12.75" customHeight="1" x14ac:dyDescent="0.2">
      <c r="A1044" s="206"/>
      <c r="B1044" s="206"/>
      <c r="C1044" s="206"/>
      <c r="D1044" s="206"/>
      <c r="E1044" s="206"/>
      <c r="F1044" s="198"/>
      <c r="G1044" s="198"/>
      <c r="H1044" s="198"/>
      <c r="I1044" s="209"/>
      <c r="J1044" s="209"/>
      <c r="K1044" s="187"/>
      <c r="L1044" s="220"/>
      <c r="M1044" s="220"/>
      <c r="N1044" s="220"/>
      <c r="O1044" s="220"/>
      <c r="P1044" s="220"/>
      <c r="Q1044" s="220"/>
      <c r="R1044" s="220"/>
      <c r="S1044" s="220"/>
      <c r="T1044" s="220"/>
      <c r="U1044" s="220"/>
      <c r="V1044" s="220"/>
      <c r="W1044" s="220"/>
      <c r="X1044" s="206"/>
      <c r="Y1044" s="206"/>
      <c r="Z1044" s="206"/>
      <c r="AA1044" s="206"/>
      <c r="AB1044" s="206"/>
      <c r="AC1044" s="206"/>
      <c r="AD1044" s="206"/>
      <c r="AE1044" s="206"/>
      <c r="AF1044" s="206"/>
      <c r="AG1044" s="206"/>
      <c r="AH1044" s="206"/>
      <c r="AI1044" s="206"/>
      <c r="AJ1044" s="206"/>
      <c r="AK1044" s="206"/>
      <c r="AL1044" s="206"/>
      <c r="AM1044" s="206"/>
      <c r="AN1044" s="206"/>
      <c r="AO1044" s="206"/>
      <c r="AP1044" s="206"/>
      <c r="AQ1044" s="206"/>
      <c r="AR1044" s="206"/>
      <c r="AS1044" s="206"/>
      <c r="AT1044" s="206"/>
      <c r="AU1044" s="206"/>
      <c r="AV1044" s="206"/>
      <c r="AW1044" s="206"/>
      <c r="AX1044" s="206"/>
      <c r="AY1044" s="206"/>
      <c r="AZ1044" s="206"/>
      <c r="BA1044" s="206"/>
      <c r="BB1044" s="206"/>
      <c r="BC1044" s="206"/>
      <c r="BD1044" s="206"/>
      <c r="BE1044" s="206"/>
      <c r="BF1044" s="206"/>
      <c r="BG1044" s="206"/>
      <c r="BH1044" s="206"/>
      <c r="BI1044" s="206"/>
      <c r="BJ1044" s="206"/>
      <c r="BK1044" s="206"/>
      <c r="BL1044" s="206"/>
      <c r="BM1044" s="206"/>
      <c r="BN1044" s="206"/>
      <c r="BO1044" s="206"/>
      <c r="BP1044" s="206"/>
      <c r="BQ1044" s="206"/>
      <c r="BR1044" s="206"/>
      <c r="BS1044" s="206"/>
      <c r="BT1044" s="206"/>
      <c r="BU1044" s="206"/>
      <c r="BV1044" s="206"/>
      <c r="BW1044" s="206"/>
      <c r="BX1044" s="206"/>
      <c r="BY1044" s="206"/>
      <c r="BZ1044" s="206"/>
      <c r="CA1044" s="206"/>
      <c r="CB1044" s="206"/>
      <c r="CC1044" s="206"/>
      <c r="CD1044" s="206"/>
      <c r="CE1044" s="206"/>
      <c r="CF1044" s="206"/>
      <c r="CG1044" s="206"/>
      <c r="CH1044" s="206"/>
      <c r="CI1044" s="206"/>
      <c r="CJ1044" s="206"/>
      <c r="CK1044" s="206"/>
      <c r="CL1044" s="206"/>
      <c r="CM1044" s="206"/>
      <c r="CN1044" s="206"/>
      <c r="CO1044" s="206"/>
      <c r="CP1044" s="206"/>
      <c r="CQ1044" s="206"/>
      <c r="CR1044" s="206"/>
      <c r="CS1044" s="206"/>
      <c r="CT1044" s="206"/>
      <c r="CU1044" s="206"/>
      <c r="CV1044" s="206"/>
      <c r="CW1044" s="206"/>
      <c r="CX1044" s="206"/>
      <c r="CY1044" s="206"/>
      <c r="CZ1044" s="206"/>
      <c r="DA1044" s="206"/>
      <c r="DB1044" s="206"/>
      <c r="DC1044" s="206"/>
      <c r="DD1044" s="206"/>
      <c r="DE1044" s="206"/>
      <c r="DF1044" s="206"/>
      <c r="DG1044" s="206"/>
      <c r="DH1044" s="206"/>
      <c r="DI1044" s="206"/>
      <c r="DJ1044" s="206"/>
      <c r="DK1044" s="206"/>
      <c r="DL1044" s="206"/>
      <c r="DM1044" s="206"/>
      <c r="DN1044" s="206"/>
      <c r="DO1044" s="206"/>
      <c r="DP1044" s="206"/>
      <c r="DQ1044" s="206"/>
      <c r="DR1044" s="206"/>
      <c r="DS1044" s="206"/>
      <c r="DT1044" s="206"/>
      <c r="DU1044" s="206"/>
      <c r="DV1044" s="206"/>
      <c r="DW1044" s="206"/>
      <c r="DX1044" s="206"/>
      <c r="DY1044" s="206"/>
      <c r="DZ1044" s="206"/>
      <c r="EA1044" s="206"/>
      <c r="EB1044" s="206"/>
      <c r="EC1044" s="206"/>
      <c r="ED1044" s="206"/>
      <c r="EE1044" s="206"/>
      <c r="EF1044" s="206"/>
      <c r="EG1044" s="206"/>
      <c r="EH1044" s="206"/>
      <c r="EI1044" s="206"/>
      <c r="EJ1044" s="206"/>
      <c r="EK1044" s="206"/>
      <c r="EL1044" s="206"/>
      <c r="EM1044" s="206"/>
      <c r="EN1044" s="206"/>
      <c r="EO1044" s="206"/>
      <c r="EP1044" s="206"/>
      <c r="EQ1044" s="206"/>
      <c r="ER1044" s="206"/>
      <c r="ES1044" s="206"/>
      <c r="ET1044" s="206"/>
      <c r="EU1044" s="206"/>
      <c r="EV1044" s="206"/>
      <c r="EW1044" s="206"/>
      <c r="EX1044" s="206"/>
      <c r="EY1044" s="206"/>
      <c r="EZ1044" s="206"/>
      <c r="FA1044" s="206"/>
      <c r="FB1044" s="206"/>
      <c r="FC1044" s="206"/>
      <c r="FD1044" s="206"/>
      <c r="FE1044" s="206"/>
      <c r="FF1044" s="206"/>
      <c r="FG1044" s="206"/>
      <c r="FH1044" s="206"/>
      <c r="FI1044" s="206"/>
      <c r="FJ1044" s="206"/>
      <c r="FK1044" s="206"/>
      <c r="FL1044" s="206"/>
      <c r="FM1044" s="206"/>
      <c r="FN1044" s="206"/>
      <c r="FO1044" s="206"/>
      <c r="FP1044" s="206"/>
      <c r="FQ1044" s="206"/>
      <c r="FR1044" s="206"/>
      <c r="FS1044" s="206"/>
      <c r="FT1044" s="206"/>
      <c r="FU1044" s="206"/>
      <c r="FV1044" s="206"/>
      <c r="FW1044" s="206"/>
      <c r="FX1044" s="206"/>
      <c r="FY1044" s="206"/>
      <c r="FZ1044" s="206"/>
      <c r="GA1044" s="206"/>
      <c r="GB1044" s="206"/>
      <c r="GC1044" s="206"/>
      <c r="GD1044" s="206"/>
      <c r="GE1044" s="206"/>
      <c r="GF1044" s="206"/>
      <c r="GG1044" s="206"/>
      <c r="GH1044" s="206"/>
      <c r="GI1044" s="206"/>
      <c r="GJ1044" s="206"/>
      <c r="GK1044" s="206"/>
      <c r="GL1044" s="206"/>
      <c r="GM1044" s="206"/>
      <c r="GN1044" s="206"/>
      <c r="GO1044" s="206"/>
      <c r="GP1044" s="206"/>
      <c r="GQ1044" s="206"/>
      <c r="GR1044" s="206"/>
      <c r="GS1044" s="206"/>
      <c r="GT1044" s="206"/>
      <c r="GU1044" s="206"/>
      <c r="GV1044" s="206"/>
      <c r="GW1044" s="206"/>
      <c r="GX1044" s="206"/>
      <c r="GY1044" s="206"/>
      <c r="GZ1044" s="206"/>
      <c r="HA1044" s="206"/>
      <c r="HB1044" s="206"/>
      <c r="HC1044" s="206"/>
      <c r="HD1044" s="206"/>
      <c r="HE1044" s="206"/>
      <c r="HF1044" s="206"/>
      <c r="HG1044" s="206"/>
      <c r="HH1044" s="206"/>
      <c r="HI1044" s="206"/>
      <c r="HJ1044" s="206"/>
      <c r="HK1044" s="206"/>
      <c r="HL1044" s="206"/>
      <c r="HM1044" s="206"/>
      <c r="HN1044" s="206"/>
      <c r="HO1044" s="206"/>
      <c r="HP1044" s="206"/>
      <c r="HQ1044" s="206"/>
      <c r="HR1044" s="206"/>
      <c r="HS1044" s="206"/>
      <c r="HT1044" s="206"/>
      <c r="HU1044" s="206"/>
      <c r="HV1044" s="206"/>
      <c r="HW1044" s="206"/>
      <c r="HX1044" s="206"/>
      <c r="HY1044" s="206"/>
      <c r="HZ1044" s="127"/>
      <c r="IA1044" s="127"/>
      <c r="IB1044" s="127"/>
    </row>
    <row r="1045" spans="1:236" ht="12.75" customHeight="1" x14ac:dyDescent="0.2">
      <c r="A1045" s="206"/>
      <c r="B1045" s="206"/>
      <c r="C1045" s="206"/>
      <c r="D1045" s="206"/>
      <c r="E1045" s="206"/>
      <c r="F1045" s="198"/>
      <c r="G1045" s="198"/>
      <c r="H1045" s="198"/>
      <c r="I1045" s="209"/>
      <c r="J1045" s="209"/>
      <c r="K1045" s="187"/>
      <c r="L1045" s="220"/>
      <c r="M1045" s="220"/>
      <c r="N1045" s="220"/>
      <c r="O1045" s="220"/>
      <c r="P1045" s="220"/>
      <c r="Q1045" s="220"/>
      <c r="R1045" s="220"/>
      <c r="S1045" s="220"/>
      <c r="T1045" s="220"/>
      <c r="U1045" s="220"/>
      <c r="V1045" s="220"/>
      <c r="W1045" s="220"/>
      <c r="X1045" s="206"/>
      <c r="Y1045" s="206"/>
      <c r="Z1045" s="206"/>
      <c r="AA1045" s="206"/>
      <c r="AB1045" s="206"/>
      <c r="AC1045" s="206"/>
      <c r="AD1045" s="206"/>
      <c r="AE1045" s="206"/>
      <c r="AF1045" s="206"/>
      <c r="AG1045" s="206"/>
      <c r="AH1045" s="206"/>
      <c r="AI1045" s="206"/>
      <c r="AJ1045" s="206"/>
      <c r="AK1045" s="206"/>
      <c r="AL1045" s="206"/>
      <c r="AM1045" s="206"/>
      <c r="AN1045" s="206"/>
      <c r="AO1045" s="206"/>
      <c r="AP1045" s="206"/>
      <c r="AQ1045" s="206"/>
      <c r="AR1045" s="206"/>
      <c r="AS1045" s="206"/>
      <c r="AT1045" s="206"/>
      <c r="AU1045" s="206"/>
      <c r="AV1045" s="206"/>
      <c r="AW1045" s="206"/>
      <c r="AX1045" s="206"/>
      <c r="AY1045" s="206"/>
      <c r="AZ1045" s="206"/>
      <c r="BA1045" s="206"/>
      <c r="BB1045" s="206"/>
      <c r="BC1045" s="206"/>
      <c r="BD1045" s="206"/>
      <c r="BE1045" s="206"/>
      <c r="BF1045" s="206"/>
      <c r="BG1045" s="206"/>
      <c r="BH1045" s="206"/>
      <c r="BI1045" s="206"/>
      <c r="BJ1045" s="206"/>
      <c r="BK1045" s="206"/>
      <c r="BL1045" s="206"/>
      <c r="BM1045" s="206"/>
      <c r="BN1045" s="206"/>
      <c r="BO1045" s="206"/>
      <c r="BP1045" s="206"/>
      <c r="BQ1045" s="206"/>
      <c r="BR1045" s="206"/>
      <c r="BS1045" s="206"/>
      <c r="BT1045" s="206"/>
      <c r="BU1045" s="206"/>
      <c r="BV1045" s="206"/>
      <c r="BW1045" s="206"/>
      <c r="BX1045" s="206"/>
      <c r="BY1045" s="206"/>
      <c r="BZ1045" s="206"/>
      <c r="CA1045" s="206"/>
      <c r="CB1045" s="206"/>
      <c r="CC1045" s="206"/>
      <c r="CD1045" s="206"/>
      <c r="CE1045" s="206"/>
      <c r="CF1045" s="206"/>
      <c r="CG1045" s="206"/>
      <c r="CH1045" s="206"/>
      <c r="CI1045" s="206"/>
      <c r="CJ1045" s="206"/>
      <c r="CK1045" s="206"/>
      <c r="CL1045" s="206"/>
      <c r="CM1045" s="206"/>
      <c r="CN1045" s="206"/>
      <c r="CO1045" s="206"/>
      <c r="CP1045" s="206"/>
      <c r="CQ1045" s="206"/>
      <c r="CR1045" s="206"/>
      <c r="CS1045" s="206"/>
      <c r="CT1045" s="206"/>
      <c r="CU1045" s="206"/>
      <c r="CV1045" s="206"/>
      <c r="CW1045" s="206"/>
      <c r="CX1045" s="206"/>
      <c r="CY1045" s="206"/>
      <c r="CZ1045" s="206"/>
      <c r="DA1045" s="206"/>
      <c r="DB1045" s="206"/>
      <c r="DC1045" s="206"/>
      <c r="DD1045" s="206"/>
      <c r="DE1045" s="206"/>
      <c r="DF1045" s="206"/>
      <c r="DG1045" s="206"/>
      <c r="DH1045" s="206"/>
      <c r="DI1045" s="206"/>
      <c r="DJ1045" s="206"/>
      <c r="DK1045" s="206"/>
      <c r="DL1045" s="206"/>
      <c r="DM1045" s="206"/>
      <c r="DN1045" s="206"/>
      <c r="DO1045" s="206"/>
      <c r="DP1045" s="206"/>
      <c r="DQ1045" s="206"/>
      <c r="DR1045" s="206"/>
      <c r="DS1045" s="206"/>
      <c r="DT1045" s="206"/>
      <c r="DU1045" s="206"/>
      <c r="DV1045" s="206"/>
      <c r="DW1045" s="206"/>
      <c r="DX1045" s="206"/>
      <c r="DY1045" s="206"/>
      <c r="DZ1045" s="206"/>
      <c r="EA1045" s="206"/>
      <c r="EB1045" s="206"/>
      <c r="EC1045" s="206"/>
      <c r="ED1045" s="206"/>
      <c r="EE1045" s="206"/>
      <c r="EF1045" s="206"/>
      <c r="EG1045" s="206"/>
      <c r="EH1045" s="206"/>
      <c r="EI1045" s="206"/>
      <c r="EJ1045" s="206"/>
      <c r="EK1045" s="206"/>
      <c r="EL1045" s="206"/>
      <c r="EM1045" s="206"/>
      <c r="EN1045" s="206"/>
      <c r="EO1045" s="206"/>
      <c r="EP1045" s="206"/>
      <c r="EQ1045" s="206"/>
      <c r="ER1045" s="206"/>
      <c r="ES1045" s="206"/>
      <c r="ET1045" s="206"/>
      <c r="EU1045" s="206"/>
      <c r="EV1045" s="206"/>
      <c r="EW1045" s="206"/>
      <c r="EX1045" s="206"/>
      <c r="EY1045" s="206"/>
      <c r="EZ1045" s="206"/>
      <c r="FA1045" s="206"/>
      <c r="FB1045" s="206"/>
      <c r="FC1045" s="206"/>
      <c r="FD1045" s="206"/>
      <c r="FE1045" s="206"/>
      <c r="FF1045" s="206"/>
      <c r="FG1045" s="206"/>
      <c r="FH1045" s="206"/>
      <c r="FI1045" s="206"/>
      <c r="FJ1045" s="206"/>
      <c r="FK1045" s="206"/>
      <c r="FL1045" s="206"/>
      <c r="FM1045" s="206"/>
      <c r="FN1045" s="206"/>
      <c r="FO1045" s="206"/>
      <c r="FP1045" s="206"/>
      <c r="FQ1045" s="206"/>
      <c r="FR1045" s="206"/>
      <c r="FS1045" s="206"/>
      <c r="FT1045" s="206"/>
      <c r="FU1045" s="206"/>
      <c r="FV1045" s="206"/>
      <c r="FW1045" s="206"/>
      <c r="FX1045" s="206"/>
      <c r="FY1045" s="206"/>
      <c r="FZ1045" s="206"/>
      <c r="GA1045" s="206"/>
      <c r="GB1045" s="206"/>
      <c r="GC1045" s="206"/>
      <c r="GD1045" s="206"/>
      <c r="GE1045" s="206"/>
      <c r="GF1045" s="206"/>
      <c r="GG1045" s="206"/>
      <c r="GH1045" s="206"/>
      <c r="GI1045" s="206"/>
      <c r="GJ1045" s="206"/>
      <c r="GK1045" s="206"/>
      <c r="GL1045" s="206"/>
      <c r="GM1045" s="206"/>
      <c r="GN1045" s="206"/>
      <c r="GO1045" s="206"/>
      <c r="GP1045" s="206"/>
      <c r="GQ1045" s="206"/>
      <c r="GR1045" s="206"/>
      <c r="GS1045" s="206"/>
      <c r="GT1045" s="206"/>
      <c r="GU1045" s="206"/>
      <c r="GV1045" s="206"/>
      <c r="GW1045" s="206"/>
      <c r="GX1045" s="206"/>
      <c r="GY1045" s="206"/>
      <c r="GZ1045" s="206"/>
      <c r="HA1045" s="206"/>
      <c r="HB1045" s="206"/>
      <c r="HC1045" s="206"/>
      <c r="HD1045" s="206"/>
      <c r="HE1045" s="206"/>
      <c r="HF1045" s="206"/>
      <c r="HG1045" s="206"/>
      <c r="HH1045" s="206"/>
      <c r="HI1045" s="206"/>
      <c r="HJ1045" s="206"/>
      <c r="HK1045" s="206"/>
      <c r="HL1045" s="206"/>
      <c r="HM1045" s="206"/>
      <c r="HN1045" s="206"/>
      <c r="HO1045" s="206"/>
      <c r="HP1045" s="206"/>
      <c r="HQ1045" s="206"/>
      <c r="HR1045" s="206"/>
      <c r="HS1045" s="206"/>
      <c r="HT1045" s="206"/>
      <c r="HU1045" s="206"/>
      <c r="HV1045" s="206"/>
      <c r="HW1045" s="206"/>
      <c r="HX1045" s="206"/>
      <c r="HY1045" s="206"/>
      <c r="HZ1045" s="127"/>
      <c r="IA1045" s="127"/>
      <c r="IB1045" s="127"/>
    </row>
    <row r="1046" spans="1:236" ht="12.75" customHeight="1" x14ac:dyDescent="0.2">
      <c r="A1046" s="206"/>
      <c r="B1046" s="206"/>
      <c r="C1046" s="206"/>
      <c r="D1046" s="206"/>
      <c r="E1046" s="206"/>
      <c r="F1046" s="198"/>
      <c r="G1046" s="198"/>
      <c r="H1046" s="198"/>
      <c r="I1046" s="209"/>
      <c r="J1046" s="209"/>
      <c r="K1046" s="187"/>
      <c r="L1046" s="220"/>
      <c r="M1046" s="220"/>
      <c r="N1046" s="220"/>
      <c r="O1046" s="220"/>
      <c r="P1046" s="220"/>
      <c r="Q1046" s="220"/>
      <c r="R1046" s="220"/>
      <c r="S1046" s="220"/>
      <c r="T1046" s="220"/>
      <c r="U1046" s="220"/>
      <c r="V1046" s="220"/>
      <c r="W1046" s="220"/>
      <c r="X1046" s="206"/>
      <c r="Y1046" s="206"/>
      <c r="Z1046" s="206"/>
      <c r="AA1046" s="206"/>
      <c r="AB1046" s="206"/>
      <c r="AC1046" s="206"/>
      <c r="AD1046" s="206"/>
      <c r="AE1046" s="206"/>
      <c r="AF1046" s="206"/>
      <c r="AG1046" s="206"/>
      <c r="AH1046" s="206"/>
      <c r="AI1046" s="206"/>
      <c r="AJ1046" s="206"/>
      <c r="AK1046" s="206"/>
      <c r="AL1046" s="206"/>
      <c r="AM1046" s="206"/>
      <c r="AN1046" s="206"/>
      <c r="AO1046" s="206"/>
      <c r="AP1046" s="206"/>
      <c r="AQ1046" s="206"/>
      <c r="AR1046" s="206"/>
      <c r="AS1046" s="206"/>
      <c r="AT1046" s="206"/>
      <c r="AU1046" s="206"/>
      <c r="AV1046" s="206"/>
      <c r="AW1046" s="206"/>
      <c r="AX1046" s="206"/>
      <c r="AY1046" s="206"/>
      <c r="AZ1046" s="206"/>
      <c r="BA1046" s="206"/>
      <c r="BB1046" s="206"/>
      <c r="BC1046" s="206"/>
      <c r="BD1046" s="206"/>
      <c r="BE1046" s="206"/>
      <c r="BF1046" s="206"/>
      <c r="BG1046" s="206"/>
      <c r="BH1046" s="206"/>
      <c r="BI1046" s="206"/>
      <c r="BJ1046" s="206"/>
      <c r="BK1046" s="206"/>
      <c r="BL1046" s="206"/>
      <c r="BM1046" s="206"/>
      <c r="BN1046" s="206"/>
      <c r="BO1046" s="206"/>
      <c r="BP1046" s="206"/>
      <c r="BQ1046" s="206"/>
      <c r="BR1046" s="206"/>
      <c r="BS1046" s="206"/>
      <c r="BT1046" s="206"/>
      <c r="BU1046" s="206"/>
      <c r="BV1046" s="206"/>
      <c r="BW1046" s="206"/>
      <c r="BX1046" s="206"/>
      <c r="BY1046" s="206"/>
      <c r="BZ1046" s="206"/>
      <c r="CA1046" s="206"/>
      <c r="CB1046" s="206"/>
      <c r="CC1046" s="206"/>
      <c r="CD1046" s="206"/>
      <c r="CE1046" s="206"/>
      <c r="CF1046" s="206"/>
      <c r="CG1046" s="206"/>
      <c r="CH1046" s="206"/>
      <c r="CI1046" s="206"/>
      <c r="CJ1046" s="206"/>
      <c r="CK1046" s="206"/>
      <c r="CL1046" s="206"/>
      <c r="CM1046" s="206"/>
      <c r="CN1046" s="206"/>
      <c r="CO1046" s="206"/>
      <c r="CP1046" s="206"/>
      <c r="CQ1046" s="206"/>
      <c r="CR1046" s="206"/>
      <c r="CS1046" s="206"/>
      <c r="CT1046" s="206"/>
      <c r="CU1046" s="206"/>
      <c r="CV1046" s="206"/>
      <c r="CW1046" s="206"/>
      <c r="CX1046" s="206"/>
      <c r="CY1046" s="206"/>
      <c r="CZ1046" s="206"/>
      <c r="DA1046" s="206"/>
      <c r="DB1046" s="206"/>
      <c r="DC1046" s="206"/>
      <c r="DD1046" s="206"/>
      <c r="DE1046" s="206"/>
      <c r="DF1046" s="206"/>
      <c r="DG1046" s="206"/>
      <c r="DH1046" s="206"/>
      <c r="DI1046" s="206"/>
      <c r="DJ1046" s="206"/>
      <c r="DK1046" s="206"/>
      <c r="DL1046" s="206"/>
      <c r="DM1046" s="206"/>
      <c r="DN1046" s="206"/>
      <c r="DO1046" s="206"/>
      <c r="DP1046" s="206"/>
      <c r="DQ1046" s="206"/>
      <c r="DR1046" s="206"/>
      <c r="DS1046" s="206"/>
      <c r="DT1046" s="206"/>
      <c r="DU1046" s="206"/>
      <c r="DV1046" s="206"/>
      <c r="DW1046" s="206"/>
      <c r="DX1046" s="206"/>
      <c r="DY1046" s="206"/>
      <c r="DZ1046" s="206"/>
      <c r="EA1046" s="206"/>
      <c r="EB1046" s="206"/>
      <c r="EC1046" s="206"/>
      <c r="ED1046" s="206"/>
      <c r="EE1046" s="206"/>
      <c r="EF1046" s="206"/>
      <c r="EG1046" s="206"/>
      <c r="EH1046" s="206"/>
      <c r="EI1046" s="206"/>
      <c r="EJ1046" s="206"/>
      <c r="EK1046" s="206"/>
      <c r="EL1046" s="206"/>
      <c r="EM1046" s="206"/>
      <c r="EN1046" s="206"/>
      <c r="EO1046" s="206"/>
      <c r="EP1046" s="206"/>
      <c r="EQ1046" s="206"/>
      <c r="ER1046" s="206"/>
      <c r="ES1046" s="206"/>
      <c r="ET1046" s="206"/>
      <c r="EU1046" s="206"/>
      <c r="EV1046" s="206"/>
      <c r="EW1046" s="206"/>
      <c r="EX1046" s="206"/>
      <c r="EY1046" s="206"/>
      <c r="EZ1046" s="206"/>
      <c r="FA1046" s="206"/>
      <c r="FB1046" s="206"/>
      <c r="FC1046" s="206"/>
      <c r="FD1046" s="206"/>
      <c r="FE1046" s="206"/>
      <c r="FF1046" s="206"/>
      <c r="FG1046" s="206"/>
      <c r="FH1046" s="206"/>
      <c r="FI1046" s="206"/>
      <c r="FJ1046" s="206"/>
      <c r="FK1046" s="206"/>
      <c r="FL1046" s="206"/>
      <c r="FM1046" s="206"/>
      <c r="FN1046" s="206"/>
      <c r="FO1046" s="206"/>
      <c r="FP1046" s="206"/>
      <c r="FQ1046" s="206"/>
      <c r="FR1046" s="206"/>
      <c r="FS1046" s="206"/>
      <c r="FT1046" s="206"/>
      <c r="FU1046" s="206"/>
      <c r="FV1046" s="206"/>
      <c r="FW1046" s="206"/>
      <c r="FX1046" s="206"/>
      <c r="FY1046" s="206"/>
      <c r="FZ1046" s="206"/>
      <c r="GA1046" s="206"/>
      <c r="GB1046" s="206"/>
      <c r="GC1046" s="206"/>
      <c r="GD1046" s="206"/>
      <c r="GE1046" s="206"/>
      <c r="GF1046" s="206"/>
      <c r="GG1046" s="206"/>
      <c r="GH1046" s="206"/>
      <c r="GI1046" s="206"/>
      <c r="GJ1046" s="206"/>
      <c r="GK1046" s="206"/>
      <c r="GL1046" s="206"/>
      <c r="GM1046" s="206"/>
      <c r="GN1046" s="206"/>
      <c r="GO1046" s="206"/>
      <c r="GP1046" s="206"/>
      <c r="GQ1046" s="206"/>
      <c r="GR1046" s="206"/>
      <c r="GS1046" s="206"/>
      <c r="GT1046" s="206"/>
      <c r="GU1046" s="206"/>
      <c r="GV1046" s="206"/>
      <c r="GW1046" s="206"/>
      <c r="GX1046" s="206"/>
      <c r="GY1046" s="206"/>
      <c r="GZ1046" s="206"/>
      <c r="HA1046" s="206"/>
      <c r="HB1046" s="206"/>
      <c r="HC1046" s="206"/>
      <c r="HD1046" s="206"/>
      <c r="HE1046" s="206"/>
      <c r="HF1046" s="206"/>
      <c r="HG1046" s="206"/>
      <c r="HH1046" s="206"/>
      <c r="HI1046" s="206"/>
      <c r="HJ1046" s="206"/>
      <c r="HK1046" s="206"/>
      <c r="HL1046" s="206"/>
      <c r="HM1046" s="206"/>
      <c r="HN1046" s="206"/>
      <c r="HO1046" s="206"/>
      <c r="HP1046" s="206"/>
      <c r="HQ1046" s="206"/>
      <c r="HR1046" s="206"/>
      <c r="HS1046" s="206"/>
      <c r="HT1046" s="206"/>
      <c r="HU1046" s="206"/>
      <c r="HV1046" s="206"/>
      <c r="HW1046" s="206"/>
      <c r="HX1046" s="206"/>
      <c r="HY1046" s="206"/>
      <c r="HZ1046" s="127"/>
      <c r="IA1046" s="127"/>
      <c r="IB1046" s="127"/>
    </row>
    <row r="1047" spans="1:236" ht="12.75" customHeight="1" x14ac:dyDescent="0.2">
      <c r="A1047" s="206"/>
      <c r="B1047" s="206"/>
      <c r="C1047" s="206"/>
      <c r="D1047" s="206"/>
      <c r="E1047" s="206"/>
      <c r="F1047" s="198"/>
      <c r="G1047" s="198"/>
      <c r="H1047" s="198"/>
      <c r="I1047" s="209"/>
      <c r="J1047" s="209"/>
      <c r="K1047" s="187"/>
      <c r="L1047" s="220"/>
      <c r="M1047" s="220"/>
      <c r="N1047" s="220"/>
      <c r="O1047" s="220"/>
      <c r="P1047" s="220"/>
      <c r="Q1047" s="220"/>
      <c r="R1047" s="220"/>
      <c r="S1047" s="220"/>
      <c r="T1047" s="220"/>
      <c r="U1047" s="220"/>
      <c r="V1047" s="220"/>
      <c r="W1047" s="220"/>
      <c r="X1047" s="206"/>
      <c r="Y1047" s="206"/>
      <c r="Z1047" s="206"/>
      <c r="AA1047" s="206"/>
      <c r="AB1047" s="206"/>
      <c r="AC1047" s="206"/>
      <c r="AD1047" s="206"/>
      <c r="AE1047" s="206"/>
      <c r="AF1047" s="206"/>
      <c r="AG1047" s="206"/>
      <c r="AH1047" s="206"/>
      <c r="AI1047" s="206"/>
      <c r="AJ1047" s="206"/>
      <c r="AK1047" s="206"/>
      <c r="AL1047" s="206"/>
      <c r="AM1047" s="206"/>
      <c r="AN1047" s="206"/>
      <c r="AO1047" s="206"/>
      <c r="AP1047" s="206"/>
      <c r="AQ1047" s="206"/>
      <c r="AR1047" s="206"/>
      <c r="AS1047" s="206"/>
      <c r="AT1047" s="206"/>
      <c r="AU1047" s="206"/>
      <c r="AV1047" s="206"/>
      <c r="AW1047" s="206"/>
      <c r="AX1047" s="206"/>
      <c r="AY1047" s="206"/>
      <c r="AZ1047" s="206"/>
      <c r="BA1047" s="206"/>
      <c r="BB1047" s="206"/>
      <c r="BC1047" s="206"/>
      <c r="BD1047" s="206"/>
      <c r="BE1047" s="206"/>
      <c r="BF1047" s="206"/>
      <c r="BG1047" s="206"/>
      <c r="BH1047" s="206"/>
      <c r="BI1047" s="206"/>
      <c r="BJ1047" s="206"/>
      <c r="BK1047" s="206"/>
      <c r="BL1047" s="206"/>
      <c r="BM1047" s="206"/>
      <c r="BN1047" s="206"/>
      <c r="BO1047" s="206"/>
      <c r="BP1047" s="206"/>
      <c r="BQ1047" s="206"/>
      <c r="BR1047" s="206"/>
      <c r="BS1047" s="206"/>
      <c r="BT1047" s="206"/>
      <c r="BU1047" s="206"/>
      <c r="BV1047" s="206"/>
      <c r="BW1047" s="206"/>
      <c r="BX1047" s="206"/>
      <c r="BY1047" s="206"/>
      <c r="BZ1047" s="206"/>
      <c r="CA1047" s="206"/>
      <c r="CB1047" s="206"/>
      <c r="CC1047" s="206"/>
      <c r="CD1047" s="206"/>
      <c r="CE1047" s="206"/>
      <c r="CF1047" s="206"/>
      <c r="CG1047" s="206"/>
      <c r="CH1047" s="206"/>
      <c r="CI1047" s="206"/>
      <c r="CJ1047" s="206"/>
      <c r="CK1047" s="206"/>
      <c r="CL1047" s="206"/>
      <c r="CM1047" s="206"/>
      <c r="CN1047" s="206"/>
      <c r="CO1047" s="206"/>
      <c r="CP1047" s="206"/>
      <c r="CQ1047" s="206"/>
      <c r="CR1047" s="206"/>
      <c r="CS1047" s="206"/>
      <c r="CT1047" s="206"/>
      <c r="CU1047" s="206"/>
      <c r="CV1047" s="206"/>
      <c r="CW1047" s="206"/>
      <c r="CX1047" s="206"/>
      <c r="CY1047" s="206"/>
      <c r="CZ1047" s="206"/>
      <c r="DA1047" s="206"/>
      <c r="DB1047" s="206"/>
      <c r="DC1047" s="206"/>
      <c r="DD1047" s="206"/>
      <c r="DE1047" s="206"/>
      <c r="DF1047" s="206"/>
      <c r="DG1047" s="206"/>
      <c r="DH1047" s="206"/>
      <c r="DI1047" s="206"/>
      <c r="DJ1047" s="206"/>
      <c r="DK1047" s="206"/>
      <c r="DL1047" s="206"/>
      <c r="DM1047" s="206"/>
      <c r="DN1047" s="206"/>
      <c r="DO1047" s="206"/>
      <c r="DP1047" s="206"/>
      <c r="DQ1047" s="206"/>
      <c r="DR1047" s="206"/>
      <c r="DS1047" s="206"/>
      <c r="DT1047" s="206"/>
      <c r="DU1047" s="206"/>
      <c r="DV1047" s="206"/>
      <c r="DW1047" s="206"/>
      <c r="DX1047" s="206"/>
      <c r="DY1047" s="206"/>
      <c r="DZ1047" s="206"/>
      <c r="EA1047" s="206"/>
      <c r="EB1047" s="206"/>
      <c r="EC1047" s="206"/>
      <c r="ED1047" s="206"/>
      <c r="EE1047" s="206"/>
      <c r="EF1047" s="206"/>
      <c r="EG1047" s="206"/>
      <c r="EH1047" s="206"/>
      <c r="EI1047" s="206"/>
      <c r="EJ1047" s="206"/>
      <c r="EK1047" s="206"/>
      <c r="EL1047" s="206"/>
      <c r="EM1047" s="206"/>
      <c r="EN1047" s="206"/>
      <c r="EO1047" s="206"/>
      <c r="EP1047" s="206"/>
      <c r="EQ1047" s="206"/>
      <c r="ER1047" s="206"/>
      <c r="ES1047" s="206"/>
      <c r="ET1047" s="206"/>
      <c r="EU1047" s="206"/>
      <c r="EV1047" s="206"/>
      <c r="EW1047" s="206"/>
      <c r="EX1047" s="206"/>
      <c r="EY1047" s="206"/>
      <c r="EZ1047" s="206"/>
      <c r="FA1047" s="206"/>
      <c r="FB1047" s="206"/>
      <c r="FC1047" s="206"/>
      <c r="FD1047" s="206"/>
      <c r="FE1047" s="206"/>
      <c r="FF1047" s="206"/>
      <c r="FG1047" s="206"/>
      <c r="FH1047" s="206"/>
      <c r="FI1047" s="206"/>
      <c r="FJ1047" s="206"/>
      <c r="FK1047" s="206"/>
      <c r="FL1047" s="206"/>
      <c r="FM1047" s="206"/>
      <c r="FN1047" s="206"/>
      <c r="FO1047" s="206"/>
      <c r="FP1047" s="206"/>
      <c r="FQ1047" s="206"/>
      <c r="FR1047" s="206"/>
      <c r="FS1047" s="206"/>
      <c r="FT1047" s="206"/>
      <c r="FU1047" s="206"/>
      <c r="FV1047" s="206"/>
      <c r="FW1047" s="206"/>
      <c r="FX1047" s="206"/>
      <c r="FY1047" s="206"/>
      <c r="FZ1047" s="206"/>
      <c r="GA1047" s="206"/>
      <c r="GB1047" s="206"/>
      <c r="GC1047" s="206"/>
      <c r="GD1047" s="206"/>
      <c r="GE1047" s="206"/>
      <c r="GF1047" s="206"/>
      <c r="GG1047" s="206"/>
      <c r="GH1047" s="206"/>
      <c r="GI1047" s="206"/>
      <c r="GJ1047" s="206"/>
      <c r="GK1047" s="206"/>
      <c r="GL1047" s="206"/>
      <c r="GM1047" s="206"/>
      <c r="GN1047" s="206"/>
      <c r="GO1047" s="206"/>
      <c r="GP1047" s="206"/>
      <c r="GQ1047" s="206"/>
      <c r="GR1047" s="206"/>
      <c r="GS1047" s="206"/>
      <c r="GT1047" s="206"/>
      <c r="GU1047" s="206"/>
      <c r="GV1047" s="206"/>
      <c r="GW1047" s="206"/>
      <c r="GX1047" s="206"/>
      <c r="GY1047" s="206"/>
      <c r="GZ1047" s="206"/>
      <c r="HA1047" s="206"/>
      <c r="HB1047" s="206"/>
      <c r="HC1047" s="206"/>
      <c r="HD1047" s="206"/>
      <c r="HE1047" s="206"/>
      <c r="HF1047" s="206"/>
      <c r="HG1047" s="206"/>
      <c r="HH1047" s="206"/>
      <c r="HI1047" s="206"/>
      <c r="HJ1047" s="206"/>
      <c r="HK1047" s="206"/>
      <c r="HL1047" s="206"/>
      <c r="HM1047" s="206"/>
      <c r="HN1047" s="206"/>
      <c r="HO1047" s="206"/>
      <c r="HP1047" s="206"/>
      <c r="HQ1047" s="206"/>
      <c r="HR1047" s="206"/>
      <c r="HS1047" s="206"/>
      <c r="HT1047" s="206"/>
      <c r="HU1047" s="206"/>
      <c r="HV1047" s="206"/>
      <c r="HW1047" s="206"/>
      <c r="HX1047" s="206"/>
      <c r="HY1047" s="206"/>
      <c r="HZ1047" s="127"/>
      <c r="IA1047" s="127"/>
      <c r="IB1047" s="127"/>
    </row>
    <row r="1048" spans="1:236" ht="12.75" customHeight="1" x14ac:dyDescent="0.2">
      <c r="A1048" s="206"/>
      <c r="B1048" s="206"/>
      <c r="C1048" s="206"/>
      <c r="D1048" s="206"/>
      <c r="E1048" s="206"/>
      <c r="F1048" s="198"/>
      <c r="G1048" s="198"/>
      <c r="H1048" s="198"/>
      <c r="I1048" s="209"/>
      <c r="J1048" s="209"/>
      <c r="K1048" s="187"/>
      <c r="L1048" s="220"/>
      <c r="M1048" s="220"/>
      <c r="N1048" s="220"/>
      <c r="O1048" s="220"/>
      <c r="P1048" s="220"/>
      <c r="Q1048" s="220"/>
      <c r="R1048" s="220"/>
      <c r="S1048" s="220"/>
      <c r="T1048" s="220"/>
      <c r="U1048" s="220"/>
      <c r="V1048" s="220"/>
      <c r="W1048" s="220"/>
      <c r="X1048" s="206"/>
      <c r="Y1048" s="206"/>
      <c r="Z1048" s="206"/>
      <c r="AA1048" s="206"/>
      <c r="AB1048" s="206"/>
      <c r="AC1048" s="206"/>
      <c r="AD1048" s="206"/>
      <c r="AE1048" s="206"/>
      <c r="AF1048" s="206"/>
      <c r="AG1048" s="206"/>
      <c r="AH1048" s="206"/>
      <c r="AI1048" s="206"/>
      <c r="AJ1048" s="206"/>
      <c r="AK1048" s="206"/>
      <c r="AL1048" s="206"/>
      <c r="AM1048" s="206"/>
      <c r="AN1048" s="206"/>
      <c r="AO1048" s="206"/>
      <c r="AP1048" s="206"/>
      <c r="AQ1048" s="206"/>
      <c r="AR1048" s="206"/>
      <c r="AS1048" s="206"/>
      <c r="AT1048" s="206"/>
      <c r="AU1048" s="206"/>
      <c r="AV1048" s="206"/>
      <c r="AW1048" s="206"/>
      <c r="AX1048" s="206"/>
      <c r="AY1048" s="206"/>
      <c r="AZ1048" s="206"/>
      <c r="BA1048" s="206"/>
      <c r="BB1048" s="206"/>
      <c r="BC1048" s="206"/>
      <c r="BD1048" s="206"/>
      <c r="BE1048" s="206"/>
      <c r="BF1048" s="206"/>
      <c r="BG1048" s="206"/>
      <c r="BH1048" s="206"/>
      <c r="BI1048" s="206"/>
      <c r="BJ1048" s="206"/>
      <c r="BK1048" s="206"/>
      <c r="BL1048" s="206"/>
      <c r="BM1048" s="206"/>
      <c r="BN1048" s="206"/>
      <c r="BO1048" s="206"/>
      <c r="BP1048" s="206"/>
      <c r="BQ1048" s="206"/>
      <c r="BR1048" s="206"/>
      <c r="BS1048" s="206"/>
      <c r="BT1048" s="206"/>
      <c r="BU1048" s="206"/>
      <c r="BV1048" s="206"/>
      <c r="BW1048" s="206"/>
      <c r="BX1048" s="206"/>
      <c r="BY1048" s="206"/>
      <c r="BZ1048" s="206"/>
      <c r="CA1048" s="206"/>
      <c r="CB1048" s="206"/>
      <c r="CC1048" s="206"/>
      <c r="CD1048" s="206"/>
      <c r="CE1048" s="206"/>
      <c r="CF1048" s="206"/>
      <c r="CG1048" s="206"/>
      <c r="CH1048" s="206"/>
      <c r="CI1048" s="206"/>
      <c r="CJ1048" s="206"/>
      <c r="CK1048" s="206"/>
      <c r="CL1048" s="206"/>
      <c r="CM1048" s="206"/>
      <c r="CN1048" s="206"/>
      <c r="CO1048" s="206"/>
      <c r="CP1048" s="206"/>
      <c r="CQ1048" s="206"/>
      <c r="CR1048" s="206"/>
      <c r="CS1048" s="206"/>
      <c r="CT1048" s="206"/>
      <c r="CU1048" s="206"/>
      <c r="CV1048" s="206"/>
      <c r="CW1048" s="206"/>
      <c r="CX1048" s="206"/>
      <c r="CY1048" s="206"/>
      <c r="CZ1048" s="206"/>
      <c r="DA1048" s="206"/>
      <c r="DB1048" s="206"/>
      <c r="DC1048" s="206"/>
      <c r="DD1048" s="206"/>
      <c r="DE1048" s="206"/>
      <c r="DF1048" s="206"/>
      <c r="DG1048" s="206"/>
      <c r="DH1048" s="206"/>
      <c r="DI1048" s="206"/>
      <c r="DJ1048" s="206"/>
      <c r="DK1048" s="206"/>
      <c r="DL1048" s="206"/>
      <c r="DM1048" s="206"/>
      <c r="DN1048" s="206"/>
      <c r="DO1048" s="206"/>
      <c r="DP1048" s="206"/>
      <c r="DQ1048" s="206"/>
      <c r="DR1048" s="206"/>
      <c r="DS1048" s="206"/>
      <c r="DT1048" s="206"/>
      <c r="DU1048" s="206"/>
      <c r="DV1048" s="206"/>
      <c r="DW1048" s="206"/>
      <c r="DX1048" s="206"/>
      <c r="DY1048" s="206"/>
      <c r="DZ1048" s="206"/>
      <c r="EA1048" s="206"/>
      <c r="EB1048" s="206"/>
      <c r="EC1048" s="206"/>
      <c r="ED1048" s="206"/>
      <c r="EE1048" s="206"/>
      <c r="EF1048" s="206"/>
      <c r="EG1048" s="206"/>
      <c r="EH1048" s="206"/>
      <c r="EI1048" s="206"/>
      <c r="EJ1048" s="206"/>
      <c r="EK1048" s="206"/>
      <c r="EL1048" s="206"/>
      <c r="EM1048" s="206"/>
      <c r="EN1048" s="206"/>
      <c r="EO1048" s="206"/>
      <c r="EP1048" s="206"/>
      <c r="EQ1048" s="206"/>
      <c r="ER1048" s="206"/>
      <c r="ES1048" s="206"/>
      <c r="ET1048" s="206"/>
      <c r="EU1048" s="206"/>
      <c r="EV1048" s="206"/>
      <c r="EW1048" s="206"/>
      <c r="EX1048" s="206"/>
      <c r="EY1048" s="206"/>
      <c r="EZ1048" s="206"/>
      <c r="FA1048" s="206"/>
      <c r="FB1048" s="206"/>
      <c r="FC1048" s="206"/>
      <c r="FD1048" s="206"/>
      <c r="FE1048" s="206"/>
      <c r="FF1048" s="206"/>
      <c r="FG1048" s="206"/>
      <c r="FH1048" s="206"/>
      <c r="FI1048" s="206"/>
      <c r="FJ1048" s="206"/>
      <c r="FK1048" s="206"/>
      <c r="FL1048" s="206"/>
      <c r="FM1048" s="206"/>
      <c r="FN1048" s="206"/>
      <c r="FO1048" s="206"/>
      <c r="FP1048" s="206"/>
      <c r="FQ1048" s="206"/>
      <c r="FR1048" s="206"/>
      <c r="FS1048" s="206"/>
      <c r="FT1048" s="206"/>
      <c r="FU1048" s="206"/>
      <c r="FV1048" s="206"/>
      <c r="FW1048" s="206"/>
      <c r="FX1048" s="206"/>
      <c r="FY1048" s="206"/>
      <c r="FZ1048" s="206"/>
      <c r="GA1048" s="206"/>
      <c r="GB1048" s="206"/>
      <c r="GC1048" s="206"/>
      <c r="GD1048" s="206"/>
      <c r="GE1048" s="206"/>
      <c r="GF1048" s="206"/>
      <c r="GG1048" s="206"/>
      <c r="GH1048" s="206"/>
      <c r="GI1048" s="206"/>
      <c r="GJ1048" s="206"/>
      <c r="GK1048" s="206"/>
      <c r="GL1048" s="206"/>
      <c r="GM1048" s="206"/>
      <c r="GN1048" s="206"/>
      <c r="GO1048" s="206"/>
      <c r="GP1048" s="206"/>
      <c r="GQ1048" s="206"/>
      <c r="GR1048" s="206"/>
      <c r="GS1048" s="206"/>
      <c r="GT1048" s="206"/>
      <c r="GU1048" s="206"/>
      <c r="GV1048" s="206"/>
      <c r="GW1048" s="206"/>
      <c r="GX1048" s="206"/>
      <c r="GY1048" s="206"/>
      <c r="GZ1048" s="206"/>
      <c r="HA1048" s="206"/>
      <c r="HB1048" s="206"/>
      <c r="HC1048" s="206"/>
      <c r="HD1048" s="206"/>
      <c r="HE1048" s="206"/>
      <c r="HF1048" s="206"/>
      <c r="HG1048" s="206"/>
      <c r="HH1048" s="206"/>
      <c r="HI1048" s="206"/>
      <c r="HJ1048" s="206"/>
      <c r="HK1048" s="206"/>
      <c r="HL1048" s="206"/>
      <c r="HM1048" s="206"/>
      <c r="HN1048" s="206"/>
      <c r="HO1048" s="206"/>
      <c r="HP1048" s="206"/>
      <c r="HQ1048" s="206"/>
      <c r="HR1048" s="206"/>
      <c r="HS1048" s="206"/>
      <c r="HT1048" s="206"/>
      <c r="HU1048" s="206"/>
      <c r="HV1048" s="206"/>
      <c r="HW1048" s="206"/>
      <c r="HX1048" s="206"/>
      <c r="HY1048" s="206"/>
      <c r="HZ1048" s="127"/>
      <c r="IA1048" s="127"/>
      <c r="IB1048" s="127"/>
    </row>
    <row r="1049" spans="1:236" ht="12.75" customHeight="1" x14ac:dyDescent="0.2">
      <c r="A1049" s="206"/>
      <c r="B1049" s="206"/>
      <c r="C1049" s="206"/>
      <c r="D1049" s="206"/>
      <c r="E1049" s="204"/>
      <c r="F1049" s="198"/>
      <c r="G1049" s="198"/>
      <c r="H1049" s="198"/>
      <c r="I1049" s="209"/>
      <c r="J1049" s="209"/>
      <c r="K1049" s="187"/>
      <c r="L1049" s="212"/>
      <c r="M1049" s="212"/>
      <c r="N1049" s="212"/>
      <c r="O1049" s="212"/>
      <c r="P1049" s="212"/>
      <c r="Q1049" s="212"/>
      <c r="R1049" s="212"/>
      <c r="S1049" s="212"/>
      <c r="T1049" s="212"/>
      <c r="U1049" s="212"/>
      <c r="V1049" s="212"/>
      <c r="W1049" s="212"/>
      <c r="X1049" s="212"/>
      <c r="Y1049" s="206"/>
      <c r="Z1049" s="206"/>
      <c r="AA1049" s="206"/>
      <c r="AB1049" s="206"/>
      <c r="AC1049" s="206"/>
      <c r="AD1049" s="206"/>
      <c r="AE1049" s="206"/>
      <c r="AF1049" s="206"/>
      <c r="AG1049" s="206"/>
      <c r="AH1049" s="206"/>
      <c r="AI1049" s="206"/>
      <c r="AJ1049" s="206"/>
      <c r="AK1049" s="206"/>
      <c r="AL1049" s="206"/>
      <c r="AM1049" s="206"/>
      <c r="AN1049" s="206"/>
      <c r="AO1049" s="206"/>
      <c r="AP1049" s="206"/>
      <c r="AQ1049" s="206"/>
      <c r="AR1049" s="206"/>
      <c r="AS1049" s="206"/>
      <c r="AT1049" s="206"/>
      <c r="AU1049" s="206"/>
      <c r="AV1049" s="206"/>
      <c r="AW1049" s="206"/>
      <c r="AX1049" s="206"/>
      <c r="AY1049" s="206"/>
      <c r="AZ1049" s="206"/>
      <c r="BA1049" s="206"/>
      <c r="BB1049" s="206"/>
      <c r="BC1049" s="206"/>
      <c r="BD1049" s="206"/>
      <c r="BE1049" s="206"/>
      <c r="BF1049" s="206"/>
      <c r="BG1049" s="206"/>
      <c r="BH1049" s="206"/>
      <c r="BI1049" s="206"/>
      <c r="BJ1049" s="206"/>
      <c r="BK1049" s="206"/>
      <c r="BL1049" s="206"/>
      <c r="BM1049" s="206"/>
      <c r="BN1049" s="206"/>
      <c r="BO1049" s="206"/>
      <c r="BP1049" s="206"/>
      <c r="BQ1049" s="206"/>
      <c r="BR1049" s="206"/>
      <c r="BS1049" s="206"/>
      <c r="BT1049" s="206"/>
      <c r="BU1049" s="206"/>
      <c r="BV1049" s="206"/>
      <c r="BW1049" s="206"/>
      <c r="BX1049" s="206"/>
      <c r="BY1049" s="206"/>
      <c r="BZ1049" s="206"/>
      <c r="CA1049" s="206"/>
      <c r="CB1049" s="206"/>
      <c r="CC1049" s="206"/>
      <c r="CD1049" s="206"/>
      <c r="CE1049" s="206"/>
      <c r="CF1049" s="206"/>
      <c r="CG1049" s="206"/>
      <c r="CH1049" s="206"/>
      <c r="CI1049" s="206"/>
      <c r="CJ1049" s="206"/>
      <c r="CK1049" s="206"/>
      <c r="CL1049" s="206"/>
      <c r="CM1049" s="206"/>
      <c r="CN1049" s="206"/>
      <c r="CO1049" s="206"/>
      <c r="CP1049" s="206"/>
      <c r="CQ1049" s="206"/>
      <c r="CR1049" s="206"/>
      <c r="CS1049" s="206"/>
      <c r="CT1049" s="206"/>
      <c r="CU1049" s="206"/>
      <c r="CV1049" s="206"/>
      <c r="CW1049" s="206"/>
      <c r="CX1049" s="206"/>
      <c r="CY1049" s="206"/>
      <c r="CZ1049" s="206"/>
      <c r="DA1049" s="206"/>
      <c r="DB1049" s="206"/>
      <c r="DC1049" s="206"/>
      <c r="DD1049" s="206"/>
      <c r="DE1049" s="206"/>
      <c r="DF1049" s="206"/>
      <c r="DG1049" s="206"/>
      <c r="DH1049" s="206"/>
      <c r="DI1049" s="206"/>
      <c r="DJ1049" s="206"/>
      <c r="DK1049" s="206"/>
      <c r="DL1049" s="206"/>
      <c r="DM1049" s="206"/>
      <c r="DN1049" s="206"/>
      <c r="DO1049" s="206"/>
      <c r="DP1049" s="206"/>
      <c r="DQ1049" s="206"/>
      <c r="DR1049" s="206"/>
      <c r="DS1049" s="206"/>
      <c r="DT1049" s="206"/>
      <c r="DU1049" s="206"/>
      <c r="DV1049" s="206"/>
      <c r="DW1049" s="206"/>
      <c r="DX1049" s="206"/>
      <c r="DY1049" s="206"/>
      <c r="DZ1049" s="206"/>
      <c r="EA1049" s="206"/>
      <c r="EB1049" s="206"/>
      <c r="EC1049" s="206"/>
      <c r="ED1049" s="206"/>
      <c r="EE1049" s="206"/>
      <c r="EF1049" s="206"/>
      <c r="EG1049" s="206"/>
      <c r="EH1049" s="206"/>
      <c r="EI1049" s="206"/>
      <c r="EJ1049" s="206"/>
      <c r="EK1049" s="206"/>
      <c r="EL1049" s="206"/>
      <c r="EM1049" s="206"/>
      <c r="EN1049" s="206"/>
      <c r="EO1049" s="206"/>
      <c r="EP1049" s="206"/>
      <c r="EQ1049" s="206"/>
      <c r="ER1049" s="206"/>
      <c r="ES1049" s="206"/>
      <c r="ET1049" s="206"/>
      <c r="EU1049" s="206"/>
      <c r="EV1049" s="206"/>
      <c r="EW1049" s="206"/>
      <c r="EX1049" s="206"/>
      <c r="EY1049" s="206"/>
      <c r="EZ1049" s="206"/>
      <c r="FA1049" s="206"/>
      <c r="FB1049" s="206"/>
      <c r="FC1049" s="206"/>
      <c r="FD1049" s="206"/>
      <c r="FE1049" s="206"/>
      <c r="FF1049" s="206"/>
      <c r="FG1049" s="206"/>
      <c r="FH1049" s="206"/>
      <c r="FI1049" s="206"/>
      <c r="FJ1049" s="206"/>
      <c r="FK1049" s="206"/>
      <c r="FL1049" s="206"/>
      <c r="FM1049" s="206"/>
      <c r="FN1049" s="206"/>
      <c r="FO1049" s="206"/>
      <c r="FP1049" s="206"/>
      <c r="FQ1049" s="206"/>
      <c r="FR1049" s="206"/>
      <c r="FS1049" s="206"/>
      <c r="FT1049" s="206"/>
      <c r="FU1049" s="206"/>
      <c r="FV1049" s="206"/>
      <c r="FW1049" s="206"/>
      <c r="FX1049" s="206"/>
      <c r="FY1049" s="206"/>
      <c r="FZ1049" s="206"/>
      <c r="GA1049" s="206"/>
      <c r="GB1049" s="206"/>
      <c r="GC1049" s="206"/>
      <c r="GD1049" s="206"/>
      <c r="GE1049" s="206"/>
      <c r="GF1049" s="206"/>
      <c r="GG1049" s="206"/>
      <c r="GH1049" s="206"/>
      <c r="GI1049" s="206"/>
      <c r="GJ1049" s="206"/>
      <c r="GK1049" s="206"/>
      <c r="GL1049" s="206"/>
      <c r="GM1049" s="206"/>
      <c r="GN1049" s="206"/>
      <c r="GO1049" s="206"/>
      <c r="GP1049" s="206"/>
      <c r="GQ1049" s="206"/>
      <c r="GR1049" s="206"/>
      <c r="GS1049" s="206"/>
      <c r="GT1049" s="206"/>
      <c r="GU1049" s="206"/>
      <c r="GV1049" s="206"/>
      <c r="GW1049" s="206"/>
      <c r="GX1049" s="206"/>
      <c r="GY1049" s="206"/>
      <c r="GZ1049" s="206"/>
      <c r="HA1049" s="206"/>
      <c r="HB1049" s="206"/>
      <c r="HC1049" s="206"/>
      <c r="HD1049" s="206"/>
      <c r="HE1049" s="206"/>
      <c r="HF1049" s="206"/>
      <c r="HG1049" s="206"/>
      <c r="HH1049" s="206"/>
      <c r="HI1049" s="206"/>
      <c r="HJ1049" s="206"/>
      <c r="HK1049" s="206"/>
      <c r="HL1049" s="206"/>
      <c r="HM1049" s="206"/>
      <c r="HN1049" s="206"/>
      <c r="HO1049" s="206"/>
      <c r="HP1049" s="206"/>
      <c r="HQ1049" s="206"/>
      <c r="HR1049" s="206"/>
      <c r="HS1049" s="206"/>
      <c r="HT1049" s="206"/>
      <c r="HU1049" s="206"/>
      <c r="HV1049" s="206"/>
      <c r="HW1049" s="206"/>
      <c r="HX1049" s="206"/>
      <c r="HY1049" s="206"/>
      <c r="HZ1049" s="127"/>
      <c r="IA1049" s="127"/>
      <c r="IB1049" s="127"/>
    </row>
    <row r="1050" spans="1:236" ht="12.75" customHeight="1" x14ac:dyDescent="0.2">
      <c r="A1050" s="206"/>
      <c r="B1050" s="206"/>
      <c r="C1050" s="206"/>
      <c r="D1050" s="206"/>
      <c r="E1050" s="204"/>
      <c r="F1050" s="198"/>
      <c r="G1050" s="198"/>
      <c r="H1050" s="198"/>
      <c r="I1050" s="209"/>
      <c r="J1050" s="209"/>
      <c r="K1050" s="187"/>
      <c r="L1050" s="212"/>
      <c r="M1050" s="212"/>
      <c r="N1050" s="212"/>
      <c r="O1050" s="212"/>
      <c r="P1050" s="212"/>
      <c r="Q1050" s="212"/>
      <c r="R1050" s="212"/>
      <c r="S1050" s="212"/>
      <c r="T1050" s="212"/>
      <c r="U1050" s="212"/>
      <c r="V1050" s="212"/>
      <c r="W1050" s="212"/>
      <c r="X1050" s="212"/>
      <c r="Y1050" s="206"/>
      <c r="Z1050" s="206"/>
      <c r="AA1050" s="206"/>
      <c r="AB1050" s="206"/>
      <c r="AC1050" s="206"/>
      <c r="AD1050" s="206"/>
      <c r="AE1050" s="206"/>
      <c r="AF1050" s="206"/>
      <c r="AG1050" s="206"/>
      <c r="AH1050" s="206"/>
      <c r="AI1050" s="206"/>
      <c r="AJ1050" s="206"/>
      <c r="AK1050" s="206"/>
      <c r="AL1050" s="206"/>
      <c r="AM1050" s="206"/>
      <c r="AN1050" s="206"/>
      <c r="AO1050" s="206"/>
      <c r="AP1050" s="206"/>
      <c r="AQ1050" s="206"/>
      <c r="AR1050" s="206"/>
      <c r="AS1050" s="206"/>
      <c r="AT1050" s="206"/>
      <c r="AU1050" s="206"/>
      <c r="AV1050" s="206"/>
      <c r="AW1050" s="206"/>
      <c r="AX1050" s="206"/>
      <c r="AY1050" s="206"/>
      <c r="AZ1050" s="206"/>
      <c r="BA1050" s="206"/>
      <c r="BB1050" s="206"/>
      <c r="BC1050" s="206"/>
      <c r="BD1050" s="206"/>
      <c r="BE1050" s="206"/>
      <c r="BF1050" s="206"/>
      <c r="BG1050" s="206"/>
      <c r="BH1050" s="206"/>
      <c r="BI1050" s="206"/>
      <c r="BJ1050" s="206"/>
      <c r="BK1050" s="206"/>
      <c r="BL1050" s="206"/>
      <c r="BM1050" s="206"/>
      <c r="BN1050" s="206"/>
      <c r="BO1050" s="206"/>
      <c r="BP1050" s="206"/>
      <c r="BQ1050" s="206"/>
      <c r="BR1050" s="206"/>
      <c r="BS1050" s="206"/>
      <c r="BT1050" s="206"/>
      <c r="BU1050" s="206"/>
      <c r="BV1050" s="206"/>
      <c r="BW1050" s="206"/>
      <c r="BX1050" s="206"/>
      <c r="BY1050" s="206"/>
      <c r="BZ1050" s="206"/>
      <c r="CA1050" s="206"/>
      <c r="CB1050" s="206"/>
      <c r="CC1050" s="206"/>
      <c r="CD1050" s="206"/>
      <c r="CE1050" s="206"/>
      <c r="CF1050" s="206"/>
      <c r="CG1050" s="206"/>
      <c r="CH1050" s="206"/>
      <c r="CI1050" s="206"/>
      <c r="CJ1050" s="206"/>
      <c r="CK1050" s="206"/>
      <c r="CL1050" s="206"/>
      <c r="CM1050" s="206"/>
      <c r="CN1050" s="206"/>
      <c r="CO1050" s="206"/>
      <c r="CP1050" s="206"/>
      <c r="CQ1050" s="206"/>
      <c r="CR1050" s="206"/>
      <c r="CS1050" s="206"/>
      <c r="CT1050" s="206"/>
      <c r="CU1050" s="206"/>
      <c r="CV1050" s="206"/>
      <c r="CW1050" s="206"/>
      <c r="CX1050" s="206"/>
      <c r="CY1050" s="206"/>
      <c r="CZ1050" s="206"/>
      <c r="DA1050" s="206"/>
      <c r="DB1050" s="206"/>
      <c r="DC1050" s="206"/>
      <c r="DD1050" s="206"/>
      <c r="DE1050" s="206"/>
      <c r="DF1050" s="206"/>
      <c r="DG1050" s="206"/>
      <c r="DH1050" s="206"/>
      <c r="DI1050" s="206"/>
      <c r="DJ1050" s="206"/>
      <c r="DK1050" s="206"/>
      <c r="DL1050" s="206"/>
      <c r="DM1050" s="206"/>
      <c r="DN1050" s="206"/>
      <c r="DO1050" s="206"/>
      <c r="DP1050" s="206"/>
      <c r="DQ1050" s="206"/>
      <c r="DR1050" s="206"/>
      <c r="DS1050" s="206"/>
      <c r="DT1050" s="206"/>
      <c r="DU1050" s="206"/>
      <c r="DV1050" s="206"/>
      <c r="DW1050" s="206"/>
      <c r="DX1050" s="206"/>
      <c r="DY1050" s="206"/>
      <c r="DZ1050" s="206"/>
      <c r="EA1050" s="206"/>
      <c r="EB1050" s="206"/>
      <c r="EC1050" s="206"/>
      <c r="ED1050" s="206"/>
      <c r="EE1050" s="206"/>
      <c r="EF1050" s="206"/>
      <c r="EG1050" s="206"/>
      <c r="EH1050" s="206"/>
      <c r="EI1050" s="206"/>
      <c r="EJ1050" s="206"/>
      <c r="EK1050" s="206"/>
      <c r="EL1050" s="206"/>
      <c r="EM1050" s="206"/>
      <c r="EN1050" s="206"/>
      <c r="EO1050" s="206"/>
      <c r="EP1050" s="206"/>
      <c r="EQ1050" s="206"/>
      <c r="ER1050" s="206"/>
      <c r="ES1050" s="206"/>
      <c r="ET1050" s="206"/>
      <c r="EU1050" s="206"/>
      <c r="EV1050" s="206"/>
      <c r="EW1050" s="206"/>
      <c r="EX1050" s="206"/>
      <c r="EY1050" s="206"/>
      <c r="EZ1050" s="206"/>
      <c r="FA1050" s="206"/>
      <c r="FB1050" s="206"/>
      <c r="FC1050" s="206"/>
      <c r="FD1050" s="206"/>
      <c r="FE1050" s="206"/>
      <c r="FF1050" s="206"/>
      <c r="FG1050" s="206"/>
      <c r="FH1050" s="206"/>
      <c r="FI1050" s="206"/>
      <c r="FJ1050" s="206"/>
      <c r="FK1050" s="206"/>
      <c r="FL1050" s="206"/>
      <c r="FM1050" s="206"/>
      <c r="FN1050" s="206"/>
      <c r="FO1050" s="206"/>
      <c r="FP1050" s="206"/>
      <c r="FQ1050" s="206"/>
      <c r="FR1050" s="206"/>
      <c r="FS1050" s="206"/>
      <c r="FT1050" s="206"/>
      <c r="FU1050" s="206"/>
      <c r="FV1050" s="206"/>
      <c r="FW1050" s="206"/>
      <c r="FX1050" s="206"/>
      <c r="FY1050" s="206"/>
      <c r="FZ1050" s="206"/>
      <c r="GA1050" s="206"/>
      <c r="GB1050" s="206"/>
      <c r="GC1050" s="206"/>
      <c r="GD1050" s="206"/>
      <c r="GE1050" s="206"/>
      <c r="GF1050" s="206"/>
      <c r="GG1050" s="206"/>
      <c r="GH1050" s="206"/>
      <c r="GI1050" s="206"/>
      <c r="GJ1050" s="206"/>
      <c r="GK1050" s="206"/>
      <c r="GL1050" s="206"/>
      <c r="GM1050" s="206"/>
      <c r="GN1050" s="206"/>
      <c r="GO1050" s="206"/>
      <c r="GP1050" s="206"/>
      <c r="GQ1050" s="206"/>
      <c r="GR1050" s="206"/>
      <c r="GS1050" s="206"/>
      <c r="GT1050" s="206"/>
      <c r="GU1050" s="206"/>
      <c r="GV1050" s="206"/>
      <c r="GW1050" s="206"/>
      <c r="GX1050" s="206"/>
      <c r="GY1050" s="206"/>
      <c r="GZ1050" s="206"/>
      <c r="HA1050" s="206"/>
      <c r="HB1050" s="206"/>
      <c r="HC1050" s="206"/>
      <c r="HD1050" s="206"/>
      <c r="HE1050" s="206"/>
      <c r="HF1050" s="206"/>
      <c r="HG1050" s="206"/>
      <c r="HH1050" s="206"/>
      <c r="HI1050" s="206"/>
      <c r="HJ1050" s="206"/>
      <c r="HK1050" s="206"/>
      <c r="HL1050" s="206"/>
      <c r="HM1050" s="206"/>
      <c r="HN1050" s="206"/>
      <c r="HO1050" s="206"/>
      <c r="HP1050" s="206"/>
      <c r="HQ1050" s="206"/>
      <c r="HR1050" s="206"/>
      <c r="HS1050" s="206"/>
      <c r="HT1050" s="206"/>
      <c r="HU1050" s="206"/>
      <c r="HV1050" s="206"/>
      <c r="HW1050" s="206"/>
      <c r="HX1050" s="206"/>
      <c r="HY1050" s="206"/>
      <c r="HZ1050" s="127"/>
      <c r="IA1050" s="127"/>
      <c r="IB1050" s="127"/>
    </row>
    <row r="1051" spans="1:236" ht="12.75" customHeight="1" x14ac:dyDescent="0.2">
      <c r="A1051" s="206"/>
      <c r="B1051" s="206"/>
      <c r="C1051" s="206"/>
      <c r="D1051" s="206"/>
      <c r="E1051" s="204"/>
      <c r="F1051" s="198"/>
      <c r="G1051" s="198"/>
      <c r="H1051" s="198"/>
      <c r="I1051" s="209"/>
      <c r="J1051" s="209"/>
      <c r="K1051" s="187"/>
      <c r="L1051" s="212"/>
      <c r="M1051" s="212"/>
      <c r="N1051" s="212"/>
      <c r="O1051" s="212"/>
      <c r="P1051" s="212"/>
      <c r="Q1051" s="212"/>
      <c r="R1051" s="212"/>
      <c r="S1051" s="212"/>
      <c r="T1051" s="212"/>
      <c r="U1051" s="212"/>
      <c r="V1051" s="212"/>
      <c r="W1051" s="212"/>
      <c r="X1051" s="212"/>
      <c r="Y1051" s="206"/>
      <c r="Z1051" s="206"/>
      <c r="AA1051" s="206"/>
      <c r="AB1051" s="206"/>
      <c r="AC1051" s="206"/>
      <c r="AD1051" s="206"/>
      <c r="AE1051" s="206"/>
      <c r="AF1051" s="206"/>
      <c r="AG1051" s="206"/>
      <c r="AH1051" s="206"/>
      <c r="AI1051" s="206"/>
      <c r="AJ1051" s="206"/>
      <c r="AK1051" s="206"/>
      <c r="AL1051" s="206"/>
      <c r="AM1051" s="206"/>
      <c r="AN1051" s="206"/>
      <c r="AO1051" s="206"/>
      <c r="AP1051" s="206"/>
      <c r="AQ1051" s="206"/>
      <c r="AR1051" s="206"/>
      <c r="AS1051" s="206"/>
      <c r="AT1051" s="206"/>
      <c r="AU1051" s="206"/>
      <c r="AV1051" s="206"/>
      <c r="AW1051" s="206"/>
      <c r="AX1051" s="206"/>
      <c r="AY1051" s="206"/>
      <c r="AZ1051" s="206"/>
      <c r="BA1051" s="206"/>
      <c r="BB1051" s="206"/>
      <c r="BC1051" s="206"/>
      <c r="BD1051" s="206"/>
      <c r="BE1051" s="206"/>
      <c r="BF1051" s="206"/>
      <c r="BG1051" s="206"/>
      <c r="BH1051" s="206"/>
      <c r="BI1051" s="206"/>
      <c r="BJ1051" s="206"/>
      <c r="BK1051" s="206"/>
      <c r="BL1051" s="206"/>
      <c r="BM1051" s="206"/>
      <c r="BN1051" s="206"/>
      <c r="BO1051" s="206"/>
      <c r="BP1051" s="206"/>
      <c r="BQ1051" s="206"/>
      <c r="BR1051" s="206"/>
      <c r="BS1051" s="206"/>
      <c r="BT1051" s="206"/>
      <c r="BU1051" s="206"/>
      <c r="BV1051" s="206"/>
      <c r="BW1051" s="206"/>
      <c r="BX1051" s="206"/>
      <c r="BY1051" s="206"/>
      <c r="BZ1051" s="206"/>
      <c r="CA1051" s="206"/>
      <c r="CB1051" s="206"/>
      <c r="CC1051" s="206"/>
      <c r="CD1051" s="206"/>
      <c r="CE1051" s="206"/>
      <c r="CF1051" s="206"/>
      <c r="CG1051" s="206"/>
      <c r="CH1051" s="206"/>
      <c r="CI1051" s="206"/>
      <c r="CJ1051" s="206"/>
      <c r="CK1051" s="206"/>
      <c r="CL1051" s="206"/>
      <c r="CM1051" s="206"/>
      <c r="CN1051" s="206"/>
      <c r="CO1051" s="206"/>
      <c r="CP1051" s="206"/>
      <c r="CQ1051" s="206"/>
      <c r="CR1051" s="206"/>
      <c r="CS1051" s="206"/>
      <c r="CT1051" s="206"/>
      <c r="CU1051" s="206"/>
      <c r="CV1051" s="206"/>
      <c r="CW1051" s="206"/>
      <c r="CX1051" s="206"/>
      <c r="CY1051" s="206"/>
      <c r="CZ1051" s="206"/>
      <c r="DA1051" s="206"/>
      <c r="DB1051" s="206"/>
      <c r="DC1051" s="206"/>
      <c r="DD1051" s="206"/>
      <c r="DE1051" s="206"/>
      <c r="DF1051" s="206"/>
      <c r="DG1051" s="206"/>
      <c r="DH1051" s="206"/>
      <c r="DI1051" s="206"/>
      <c r="DJ1051" s="206"/>
      <c r="DK1051" s="206"/>
      <c r="DL1051" s="206"/>
      <c r="DM1051" s="206"/>
      <c r="DN1051" s="206"/>
      <c r="DO1051" s="206"/>
      <c r="DP1051" s="206"/>
      <c r="DQ1051" s="206"/>
      <c r="DR1051" s="206"/>
      <c r="DS1051" s="206"/>
      <c r="DT1051" s="206"/>
      <c r="DU1051" s="206"/>
      <c r="DV1051" s="206"/>
      <c r="DW1051" s="206"/>
      <c r="DX1051" s="206"/>
      <c r="DY1051" s="206"/>
      <c r="DZ1051" s="206"/>
      <c r="EA1051" s="206"/>
      <c r="EB1051" s="206"/>
      <c r="EC1051" s="206"/>
      <c r="ED1051" s="206"/>
      <c r="EE1051" s="206"/>
      <c r="EF1051" s="206"/>
      <c r="EG1051" s="206"/>
      <c r="EH1051" s="206"/>
      <c r="EI1051" s="206"/>
      <c r="EJ1051" s="206"/>
      <c r="EK1051" s="206"/>
      <c r="EL1051" s="206"/>
      <c r="EM1051" s="206"/>
      <c r="EN1051" s="206"/>
      <c r="EO1051" s="206"/>
      <c r="EP1051" s="206"/>
      <c r="EQ1051" s="206"/>
      <c r="ER1051" s="206"/>
      <c r="ES1051" s="206"/>
      <c r="ET1051" s="206"/>
      <c r="EU1051" s="206"/>
      <c r="EV1051" s="206"/>
      <c r="EW1051" s="206"/>
      <c r="EX1051" s="206"/>
      <c r="EY1051" s="206"/>
      <c r="EZ1051" s="206"/>
      <c r="FA1051" s="206"/>
      <c r="FB1051" s="206"/>
      <c r="FC1051" s="206"/>
      <c r="FD1051" s="206"/>
      <c r="FE1051" s="206"/>
      <c r="FF1051" s="206"/>
      <c r="FG1051" s="206"/>
      <c r="FH1051" s="206"/>
      <c r="FI1051" s="206"/>
      <c r="FJ1051" s="206"/>
      <c r="FK1051" s="206"/>
      <c r="FL1051" s="206"/>
      <c r="FM1051" s="206"/>
      <c r="FN1051" s="206"/>
      <c r="FO1051" s="206"/>
      <c r="FP1051" s="206"/>
      <c r="FQ1051" s="206"/>
      <c r="FR1051" s="206"/>
      <c r="FS1051" s="206"/>
      <c r="FT1051" s="206"/>
      <c r="FU1051" s="206"/>
      <c r="FV1051" s="206"/>
      <c r="FW1051" s="206"/>
      <c r="FX1051" s="206"/>
      <c r="FY1051" s="206"/>
      <c r="FZ1051" s="206"/>
      <c r="GA1051" s="206"/>
      <c r="GB1051" s="206"/>
      <c r="GC1051" s="206"/>
      <c r="GD1051" s="206"/>
      <c r="GE1051" s="206"/>
      <c r="GF1051" s="206"/>
      <c r="GG1051" s="206"/>
      <c r="GH1051" s="206"/>
      <c r="GI1051" s="206"/>
      <c r="GJ1051" s="206"/>
      <c r="GK1051" s="206"/>
      <c r="GL1051" s="206"/>
      <c r="GM1051" s="206"/>
      <c r="GN1051" s="206"/>
      <c r="GO1051" s="206"/>
      <c r="GP1051" s="206"/>
      <c r="GQ1051" s="206"/>
      <c r="GR1051" s="206"/>
      <c r="GS1051" s="206"/>
      <c r="GT1051" s="206"/>
      <c r="GU1051" s="206"/>
      <c r="GV1051" s="206"/>
      <c r="GW1051" s="206"/>
      <c r="GX1051" s="206"/>
      <c r="GY1051" s="206"/>
      <c r="GZ1051" s="206"/>
      <c r="HA1051" s="206"/>
      <c r="HB1051" s="206"/>
      <c r="HC1051" s="206"/>
      <c r="HD1051" s="206"/>
      <c r="HE1051" s="206"/>
      <c r="HF1051" s="206"/>
      <c r="HG1051" s="206"/>
      <c r="HH1051" s="206"/>
      <c r="HI1051" s="206"/>
      <c r="HJ1051" s="206"/>
      <c r="HK1051" s="206"/>
      <c r="HL1051" s="206"/>
      <c r="HM1051" s="206"/>
      <c r="HN1051" s="206"/>
      <c r="HO1051" s="206"/>
      <c r="HP1051" s="206"/>
      <c r="HQ1051" s="206"/>
      <c r="HR1051" s="206"/>
      <c r="HS1051" s="206"/>
      <c r="HT1051" s="206"/>
      <c r="HU1051" s="206"/>
      <c r="HV1051" s="206"/>
      <c r="HW1051" s="206"/>
      <c r="HX1051" s="206"/>
      <c r="HY1051" s="206"/>
      <c r="HZ1051" s="127"/>
      <c r="IA1051" s="127"/>
      <c r="IB1051" s="127"/>
    </row>
    <row r="1052" spans="1:236" ht="12.75" customHeight="1" x14ac:dyDescent="0.2">
      <c r="A1052" s="206"/>
      <c r="B1052" s="206"/>
      <c r="C1052" s="206"/>
      <c r="D1052" s="206"/>
      <c r="E1052" s="204"/>
      <c r="F1052" s="198"/>
      <c r="G1052" s="219"/>
      <c r="H1052" s="198"/>
      <c r="I1052" s="209"/>
      <c r="J1052" s="209"/>
      <c r="K1052" s="187"/>
      <c r="L1052" s="212"/>
      <c r="M1052" s="212"/>
      <c r="N1052" s="212"/>
      <c r="O1052" s="212"/>
      <c r="P1052" s="212"/>
      <c r="Q1052" s="212"/>
      <c r="R1052" s="212"/>
      <c r="S1052" s="212"/>
      <c r="T1052" s="212"/>
      <c r="U1052" s="212"/>
      <c r="V1052" s="212"/>
      <c r="W1052" s="212"/>
      <c r="X1052" s="212"/>
      <c r="Y1052" s="206"/>
      <c r="Z1052" s="206"/>
      <c r="AA1052" s="206"/>
      <c r="AB1052" s="206"/>
      <c r="AC1052" s="206"/>
      <c r="AD1052" s="206"/>
      <c r="AE1052" s="206"/>
      <c r="AF1052" s="206"/>
      <c r="AG1052" s="206"/>
      <c r="AH1052" s="206"/>
      <c r="AI1052" s="206"/>
      <c r="AJ1052" s="206"/>
      <c r="AK1052" s="206"/>
      <c r="AL1052" s="206"/>
      <c r="AM1052" s="206"/>
      <c r="AN1052" s="206"/>
      <c r="AO1052" s="206"/>
      <c r="AP1052" s="206"/>
      <c r="AQ1052" s="206"/>
      <c r="AR1052" s="206"/>
      <c r="AS1052" s="206"/>
      <c r="AT1052" s="206"/>
      <c r="AU1052" s="206"/>
      <c r="AV1052" s="206"/>
      <c r="AW1052" s="206"/>
      <c r="AX1052" s="206"/>
      <c r="AY1052" s="206"/>
      <c r="AZ1052" s="206"/>
      <c r="BA1052" s="206"/>
      <c r="BB1052" s="206"/>
      <c r="BC1052" s="206"/>
      <c r="BD1052" s="206"/>
      <c r="BE1052" s="206"/>
      <c r="BF1052" s="206"/>
      <c r="BG1052" s="206"/>
      <c r="BH1052" s="206"/>
      <c r="BI1052" s="206"/>
      <c r="BJ1052" s="206"/>
      <c r="BK1052" s="206"/>
      <c r="BL1052" s="206"/>
      <c r="BM1052" s="206"/>
      <c r="BN1052" s="206"/>
      <c r="BO1052" s="206"/>
      <c r="BP1052" s="206"/>
      <c r="BQ1052" s="206"/>
      <c r="BR1052" s="206"/>
      <c r="BS1052" s="206"/>
      <c r="BT1052" s="206"/>
      <c r="BU1052" s="206"/>
      <c r="BV1052" s="206"/>
      <c r="BW1052" s="206"/>
      <c r="BX1052" s="206"/>
      <c r="BY1052" s="206"/>
      <c r="BZ1052" s="206"/>
      <c r="CA1052" s="206"/>
      <c r="CB1052" s="206"/>
      <c r="CC1052" s="206"/>
      <c r="CD1052" s="206"/>
      <c r="CE1052" s="206"/>
      <c r="CF1052" s="206"/>
      <c r="CG1052" s="206"/>
      <c r="CH1052" s="206"/>
      <c r="CI1052" s="206"/>
      <c r="CJ1052" s="206"/>
      <c r="CK1052" s="206"/>
      <c r="CL1052" s="206"/>
      <c r="CM1052" s="206"/>
      <c r="CN1052" s="206"/>
      <c r="CO1052" s="206"/>
      <c r="CP1052" s="206"/>
      <c r="CQ1052" s="206"/>
      <c r="CR1052" s="206"/>
      <c r="CS1052" s="206"/>
      <c r="CT1052" s="206"/>
      <c r="CU1052" s="206"/>
      <c r="CV1052" s="206"/>
      <c r="CW1052" s="206"/>
      <c r="CX1052" s="206"/>
      <c r="CY1052" s="206"/>
      <c r="CZ1052" s="206"/>
      <c r="DA1052" s="206"/>
      <c r="DB1052" s="206"/>
      <c r="DC1052" s="206"/>
      <c r="DD1052" s="206"/>
      <c r="DE1052" s="206"/>
      <c r="DF1052" s="206"/>
      <c r="DG1052" s="206"/>
      <c r="DH1052" s="206"/>
      <c r="DI1052" s="206"/>
      <c r="DJ1052" s="206"/>
      <c r="DK1052" s="206"/>
      <c r="DL1052" s="206"/>
      <c r="DM1052" s="206"/>
      <c r="DN1052" s="206"/>
      <c r="DO1052" s="206"/>
      <c r="DP1052" s="206"/>
      <c r="DQ1052" s="206"/>
      <c r="DR1052" s="206"/>
      <c r="DS1052" s="206"/>
      <c r="DT1052" s="206"/>
      <c r="DU1052" s="206"/>
      <c r="DV1052" s="206"/>
      <c r="DW1052" s="206"/>
      <c r="DX1052" s="206"/>
      <c r="DY1052" s="206"/>
      <c r="DZ1052" s="206"/>
      <c r="EA1052" s="206"/>
      <c r="EB1052" s="206"/>
      <c r="EC1052" s="206"/>
      <c r="ED1052" s="206"/>
      <c r="EE1052" s="206"/>
      <c r="EF1052" s="206"/>
      <c r="EG1052" s="206"/>
      <c r="EH1052" s="206"/>
      <c r="EI1052" s="206"/>
      <c r="EJ1052" s="206"/>
      <c r="EK1052" s="206"/>
      <c r="EL1052" s="206"/>
      <c r="EM1052" s="206"/>
      <c r="EN1052" s="206"/>
      <c r="EO1052" s="206"/>
      <c r="EP1052" s="206"/>
      <c r="EQ1052" s="206"/>
      <c r="ER1052" s="206"/>
      <c r="ES1052" s="206"/>
      <c r="ET1052" s="206"/>
      <c r="EU1052" s="206"/>
      <c r="EV1052" s="206"/>
      <c r="EW1052" s="206"/>
      <c r="EX1052" s="206"/>
      <c r="EY1052" s="206"/>
      <c r="EZ1052" s="206"/>
      <c r="FA1052" s="206"/>
      <c r="FB1052" s="206"/>
      <c r="FC1052" s="206"/>
      <c r="FD1052" s="206"/>
      <c r="FE1052" s="206"/>
      <c r="FF1052" s="206"/>
      <c r="FG1052" s="206"/>
      <c r="FH1052" s="206"/>
      <c r="FI1052" s="206"/>
      <c r="FJ1052" s="206"/>
      <c r="FK1052" s="206"/>
      <c r="FL1052" s="206"/>
      <c r="FM1052" s="206"/>
      <c r="FN1052" s="206"/>
      <c r="FO1052" s="206"/>
      <c r="FP1052" s="206"/>
      <c r="FQ1052" s="206"/>
      <c r="FR1052" s="206"/>
      <c r="FS1052" s="206"/>
      <c r="FT1052" s="206"/>
      <c r="FU1052" s="206"/>
      <c r="FV1052" s="206"/>
      <c r="FW1052" s="206"/>
      <c r="FX1052" s="206"/>
      <c r="FY1052" s="206"/>
      <c r="FZ1052" s="206"/>
      <c r="GA1052" s="206"/>
      <c r="GB1052" s="206"/>
      <c r="GC1052" s="206"/>
      <c r="GD1052" s="206"/>
      <c r="GE1052" s="206"/>
      <c r="GF1052" s="206"/>
      <c r="GG1052" s="206"/>
      <c r="GH1052" s="206"/>
      <c r="GI1052" s="206"/>
      <c r="GJ1052" s="206"/>
      <c r="GK1052" s="206"/>
      <c r="GL1052" s="206"/>
      <c r="GM1052" s="206"/>
      <c r="GN1052" s="206"/>
      <c r="GO1052" s="206"/>
      <c r="GP1052" s="206"/>
      <c r="GQ1052" s="206"/>
      <c r="GR1052" s="206"/>
      <c r="GS1052" s="206"/>
      <c r="GT1052" s="206"/>
      <c r="GU1052" s="206"/>
      <c r="GV1052" s="206"/>
      <c r="GW1052" s="206"/>
      <c r="GX1052" s="206"/>
      <c r="GY1052" s="206"/>
      <c r="GZ1052" s="206"/>
      <c r="HA1052" s="206"/>
      <c r="HB1052" s="206"/>
      <c r="HC1052" s="206"/>
      <c r="HD1052" s="206"/>
      <c r="HE1052" s="206"/>
      <c r="HF1052" s="206"/>
      <c r="HG1052" s="206"/>
      <c r="HH1052" s="206"/>
      <c r="HI1052" s="206"/>
      <c r="HJ1052" s="206"/>
      <c r="HK1052" s="206"/>
      <c r="HL1052" s="206"/>
      <c r="HM1052" s="206"/>
      <c r="HN1052" s="206"/>
      <c r="HO1052" s="206"/>
      <c r="HP1052" s="206"/>
      <c r="HQ1052" s="206"/>
      <c r="HR1052" s="206"/>
      <c r="HS1052" s="206"/>
      <c r="HT1052" s="206"/>
      <c r="HU1052" s="206"/>
      <c r="HV1052" s="206"/>
      <c r="HW1052" s="206"/>
      <c r="HX1052" s="206"/>
      <c r="HY1052" s="206"/>
      <c r="HZ1052" s="127"/>
      <c r="IA1052" s="127"/>
      <c r="IB1052" s="127"/>
    </row>
    <row r="1053" spans="1:236" ht="12.75" customHeight="1" x14ac:dyDescent="0.2">
      <c r="A1053" s="206"/>
      <c r="B1053" s="206"/>
      <c r="C1053" s="206"/>
      <c r="D1053" s="206"/>
      <c r="E1053" s="204"/>
      <c r="F1053" s="198"/>
      <c r="G1053" s="198"/>
      <c r="H1053" s="198"/>
      <c r="I1053" s="209"/>
      <c r="J1053" s="209"/>
      <c r="K1053" s="187"/>
      <c r="L1053" s="212"/>
      <c r="M1053" s="212"/>
      <c r="N1053" s="212"/>
      <c r="O1053" s="212"/>
      <c r="P1053" s="212"/>
      <c r="Q1053" s="212"/>
      <c r="R1053" s="212"/>
      <c r="S1053" s="212"/>
      <c r="T1053" s="212"/>
      <c r="U1053" s="212"/>
      <c r="V1053" s="212"/>
      <c r="W1053" s="212"/>
      <c r="X1053" s="212"/>
      <c r="Y1053" s="206"/>
      <c r="Z1053" s="206"/>
      <c r="AA1053" s="206"/>
      <c r="AB1053" s="206"/>
      <c r="AC1053" s="206"/>
      <c r="AD1053" s="206"/>
      <c r="AE1053" s="206"/>
      <c r="AF1053" s="206"/>
      <c r="AG1053" s="206"/>
      <c r="AH1053" s="206"/>
      <c r="AI1053" s="206"/>
      <c r="AJ1053" s="206"/>
      <c r="AK1053" s="206"/>
      <c r="AL1053" s="206"/>
      <c r="AM1053" s="206"/>
      <c r="AN1053" s="206"/>
      <c r="AO1053" s="206"/>
      <c r="AP1053" s="206"/>
      <c r="AQ1053" s="206"/>
      <c r="AR1053" s="206"/>
      <c r="AS1053" s="206"/>
      <c r="AT1053" s="206"/>
      <c r="AU1053" s="206"/>
      <c r="AV1053" s="206"/>
      <c r="AW1053" s="206"/>
      <c r="AX1053" s="206"/>
      <c r="AY1053" s="206"/>
      <c r="AZ1053" s="206"/>
      <c r="BA1053" s="206"/>
      <c r="BB1053" s="206"/>
      <c r="BC1053" s="206"/>
      <c r="BD1053" s="206"/>
      <c r="BE1053" s="206"/>
      <c r="BF1053" s="206"/>
      <c r="BG1053" s="206"/>
      <c r="BH1053" s="206"/>
      <c r="BI1053" s="206"/>
      <c r="BJ1053" s="206"/>
      <c r="BK1053" s="206"/>
      <c r="BL1053" s="206"/>
      <c r="BM1053" s="206"/>
      <c r="BN1053" s="206"/>
      <c r="BO1053" s="206"/>
      <c r="BP1053" s="206"/>
      <c r="BQ1053" s="206"/>
      <c r="BR1053" s="206"/>
      <c r="BS1053" s="206"/>
      <c r="BT1053" s="206"/>
      <c r="BU1053" s="206"/>
      <c r="BV1053" s="206"/>
      <c r="BW1053" s="206"/>
      <c r="BX1053" s="206"/>
      <c r="BY1053" s="206"/>
      <c r="BZ1053" s="206"/>
      <c r="CA1053" s="206"/>
      <c r="CB1053" s="206"/>
      <c r="CC1053" s="206"/>
      <c r="CD1053" s="206"/>
      <c r="CE1053" s="206"/>
      <c r="CF1053" s="206"/>
      <c r="CG1053" s="206"/>
      <c r="CH1053" s="206"/>
      <c r="CI1053" s="206"/>
      <c r="CJ1053" s="206"/>
      <c r="CK1053" s="206"/>
      <c r="CL1053" s="206"/>
      <c r="CM1053" s="206"/>
      <c r="CN1053" s="206"/>
      <c r="CO1053" s="206"/>
      <c r="CP1053" s="206"/>
      <c r="CQ1053" s="206"/>
      <c r="CR1053" s="206"/>
      <c r="CS1053" s="206"/>
      <c r="CT1053" s="206"/>
      <c r="CU1053" s="206"/>
      <c r="CV1053" s="206"/>
      <c r="CW1053" s="206"/>
      <c r="CX1053" s="206"/>
      <c r="CY1053" s="206"/>
      <c r="CZ1053" s="206"/>
      <c r="DA1053" s="206"/>
      <c r="DB1053" s="206"/>
      <c r="DC1053" s="206"/>
      <c r="DD1053" s="206"/>
      <c r="DE1053" s="206"/>
      <c r="DF1053" s="206"/>
      <c r="DG1053" s="206"/>
      <c r="DH1053" s="206"/>
      <c r="DI1053" s="206"/>
      <c r="DJ1053" s="206"/>
      <c r="DK1053" s="206"/>
      <c r="DL1053" s="206"/>
      <c r="DM1053" s="206"/>
      <c r="DN1053" s="206"/>
      <c r="DO1053" s="206"/>
      <c r="DP1053" s="206"/>
      <c r="DQ1053" s="206"/>
      <c r="DR1053" s="206"/>
      <c r="DS1053" s="206"/>
      <c r="DT1053" s="206"/>
      <c r="DU1053" s="206"/>
      <c r="DV1053" s="206"/>
      <c r="DW1053" s="206"/>
      <c r="DX1053" s="206"/>
      <c r="DY1053" s="206"/>
      <c r="DZ1053" s="206"/>
      <c r="EA1053" s="206"/>
      <c r="EB1053" s="206"/>
      <c r="EC1053" s="206"/>
      <c r="ED1053" s="206"/>
      <c r="EE1053" s="206"/>
      <c r="EF1053" s="206"/>
      <c r="EG1053" s="206"/>
      <c r="EH1053" s="206"/>
      <c r="EI1053" s="206"/>
      <c r="EJ1053" s="206"/>
      <c r="EK1053" s="206"/>
      <c r="EL1053" s="206"/>
      <c r="EM1053" s="206"/>
      <c r="EN1053" s="206"/>
      <c r="EO1053" s="206"/>
      <c r="EP1053" s="206"/>
      <c r="EQ1053" s="206"/>
      <c r="ER1053" s="206"/>
      <c r="ES1053" s="206"/>
      <c r="ET1053" s="206"/>
      <c r="EU1053" s="206"/>
      <c r="EV1053" s="206"/>
      <c r="EW1053" s="206"/>
      <c r="EX1053" s="206"/>
      <c r="EY1053" s="206"/>
      <c r="EZ1053" s="206"/>
      <c r="FA1053" s="206"/>
      <c r="FB1053" s="206"/>
      <c r="FC1053" s="206"/>
      <c r="FD1053" s="206"/>
      <c r="FE1053" s="206"/>
      <c r="FF1053" s="206"/>
      <c r="FG1053" s="206"/>
      <c r="FH1053" s="206"/>
      <c r="FI1053" s="206"/>
      <c r="FJ1053" s="206"/>
      <c r="FK1053" s="206"/>
      <c r="FL1053" s="206"/>
      <c r="FM1053" s="206"/>
      <c r="FN1053" s="206"/>
      <c r="FO1053" s="206"/>
      <c r="FP1053" s="206"/>
      <c r="FQ1053" s="206"/>
      <c r="FR1053" s="206"/>
      <c r="FS1053" s="206"/>
      <c r="FT1053" s="206"/>
      <c r="FU1053" s="206"/>
      <c r="FV1053" s="206"/>
      <c r="FW1053" s="206"/>
      <c r="FX1053" s="206"/>
      <c r="FY1053" s="206"/>
      <c r="FZ1053" s="206"/>
      <c r="GA1053" s="206"/>
      <c r="GB1053" s="206"/>
      <c r="GC1053" s="206"/>
      <c r="GD1053" s="206"/>
      <c r="GE1053" s="206"/>
      <c r="GF1053" s="206"/>
      <c r="GG1053" s="206"/>
      <c r="GH1053" s="206"/>
      <c r="GI1053" s="206"/>
      <c r="GJ1053" s="206"/>
      <c r="GK1053" s="206"/>
      <c r="GL1053" s="206"/>
      <c r="GM1053" s="206"/>
      <c r="GN1053" s="206"/>
      <c r="GO1053" s="206"/>
      <c r="GP1053" s="206"/>
      <c r="GQ1053" s="206"/>
      <c r="GR1053" s="206"/>
      <c r="GS1053" s="206"/>
      <c r="GT1053" s="206"/>
      <c r="GU1053" s="206"/>
      <c r="GV1053" s="206"/>
      <c r="GW1053" s="206"/>
      <c r="GX1053" s="206"/>
      <c r="GY1053" s="206"/>
      <c r="GZ1053" s="206"/>
      <c r="HA1053" s="206"/>
      <c r="HB1053" s="206"/>
      <c r="HC1053" s="206"/>
      <c r="HD1053" s="206"/>
      <c r="HE1053" s="206"/>
      <c r="HF1053" s="206"/>
      <c r="HG1053" s="206"/>
      <c r="HH1053" s="206"/>
      <c r="HI1053" s="206"/>
      <c r="HJ1053" s="206"/>
      <c r="HK1053" s="206"/>
      <c r="HL1053" s="206"/>
      <c r="HM1053" s="206"/>
      <c r="HN1053" s="206"/>
      <c r="HO1053" s="206"/>
      <c r="HP1053" s="206"/>
      <c r="HQ1053" s="206"/>
      <c r="HR1053" s="206"/>
      <c r="HS1053" s="206"/>
      <c r="HT1053" s="206"/>
      <c r="HU1053" s="206"/>
      <c r="HV1053" s="206"/>
      <c r="HW1053" s="206"/>
      <c r="HX1053" s="206"/>
      <c r="HY1053" s="206"/>
      <c r="HZ1053" s="127"/>
      <c r="IA1053" s="127"/>
      <c r="IB1053" s="127"/>
    </row>
    <row r="1054" spans="1:236" ht="12.75" customHeight="1" x14ac:dyDescent="0.2">
      <c r="A1054" s="206"/>
      <c r="B1054" s="206"/>
      <c r="C1054" s="206"/>
      <c r="D1054" s="206"/>
      <c r="E1054" s="204"/>
      <c r="F1054" s="198"/>
      <c r="G1054" s="198"/>
      <c r="H1054" s="198"/>
      <c r="I1054" s="209"/>
      <c r="J1054" s="209"/>
      <c r="K1054" s="187"/>
      <c r="L1054" s="212"/>
      <c r="M1054" s="212"/>
      <c r="N1054" s="212"/>
      <c r="O1054" s="212"/>
      <c r="P1054" s="212"/>
      <c r="Q1054" s="212"/>
      <c r="R1054" s="212"/>
      <c r="S1054" s="212"/>
      <c r="T1054" s="212"/>
      <c r="U1054" s="212"/>
      <c r="V1054" s="212"/>
      <c r="W1054" s="212"/>
      <c r="X1054" s="212"/>
      <c r="Y1054" s="206"/>
      <c r="Z1054" s="206"/>
      <c r="AA1054" s="206"/>
      <c r="AB1054" s="206"/>
      <c r="AC1054" s="206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206"/>
      <c r="BN1054" s="206"/>
      <c r="BO1054" s="206"/>
      <c r="BP1054" s="206"/>
      <c r="BQ1054" s="206"/>
      <c r="BR1054" s="206"/>
      <c r="BS1054" s="206"/>
      <c r="BT1054" s="206"/>
      <c r="BU1054" s="206"/>
      <c r="BV1054" s="206"/>
      <c r="BW1054" s="206"/>
      <c r="BX1054" s="206"/>
      <c r="BY1054" s="206"/>
      <c r="BZ1054" s="206"/>
      <c r="CA1054" s="206"/>
      <c r="CB1054" s="206"/>
      <c r="CC1054" s="206"/>
      <c r="CD1054" s="206"/>
      <c r="CE1054" s="206"/>
      <c r="CF1054" s="206"/>
      <c r="CG1054" s="206"/>
      <c r="CH1054" s="206"/>
      <c r="CI1054" s="206"/>
      <c r="CJ1054" s="206"/>
      <c r="CK1054" s="206"/>
      <c r="CL1054" s="206"/>
      <c r="CM1054" s="206"/>
      <c r="CN1054" s="206"/>
      <c r="CO1054" s="206"/>
      <c r="CP1054" s="206"/>
      <c r="CQ1054" s="206"/>
      <c r="CR1054" s="206"/>
      <c r="CS1054" s="206"/>
      <c r="CT1054" s="206"/>
      <c r="CU1054" s="206"/>
      <c r="CV1054" s="206"/>
      <c r="CW1054" s="206"/>
      <c r="CX1054" s="206"/>
      <c r="CY1054" s="206"/>
      <c r="CZ1054" s="206"/>
      <c r="DA1054" s="206"/>
      <c r="DB1054" s="206"/>
      <c r="DC1054" s="206"/>
      <c r="DD1054" s="206"/>
      <c r="DE1054" s="206"/>
      <c r="DF1054" s="206"/>
      <c r="DG1054" s="206"/>
      <c r="DH1054" s="206"/>
      <c r="DI1054" s="206"/>
      <c r="DJ1054" s="206"/>
      <c r="DK1054" s="206"/>
      <c r="DL1054" s="206"/>
      <c r="DM1054" s="206"/>
      <c r="DN1054" s="206"/>
      <c r="DO1054" s="206"/>
      <c r="DP1054" s="206"/>
      <c r="DQ1054" s="206"/>
      <c r="DR1054" s="206"/>
      <c r="DS1054" s="206"/>
      <c r="DT1054" s="206"/>
      <c r="DU1054" s="206"/>
      <c r="DV1054" s="206"/>
      <c r="DW1054" s="206"/>
      <c r="DX1054" s="206"/>
      <c r="DY1054" s="206"/>
      <c r="DZ1054" s="206"/>
      <c r="EA1054" s="206"/>
      <c r="EB1054" s="206"/>
      <c r="EC1054" s="206"/>
      <c r="ED1054" s="206"/>
      <c r="EE1054" s="206"/>
      <c r="EF1054" s="206"/>
      <c r="EG1054" s="206"/>
      <c r="EH1054" s="206"/>
      <c r="EI1054" s="206"/>
      <c r="EJ1054" s="206"/>
      <c r="EK1054" s="206"/>
      <c r="EL1054" s="206"/>
      <c r="EM1054" s="206"/>
      <c r="EN1054" s="206"/>
      <c r="EO1054" s="206"/>
      <c r="EP1054" s="206"/>
      <c r="EQ1054" s="206"/>
      <c r="ER1054" s="206"/>
      <c r="ES1054" s="206"/>
      <c r="ET1054" s="206"/>
      <c r="EU1054" s="206"/>
      <c r="EV1054" s="206"/>
      <c r="EW1054" s="206"/>
      <c r="EX1054" s="206"/>
      <c r="EY1054" s="206"/>
      <c r="EZ1054" s="206"/>
      <c r="FA1054" s="206"/>
      <c r="FB1054" s="206"/>
      <c r="FC1054" s="206"/>
      <c r="FD1054" s="206"/>
      <c r="FE1054" s="206"/>
      <c r="FF1054" s="206"/>
      <c r="FG1054" s="206"/>
      <c r="FH1054" s="206"/>
      <c r="FI1054" s="206"/>
      <c r="FJ1054" s="206"/>
      <c r="FK1054" s="206"/>
      <c r="FL1054" s="206"/>
      <c r="FM1054" s="206"/>
      <c r="FN1054" s="206"/>
      <c r="FO1054" s="206"/>
      <c r="FP1054" s="206"/>
      <c r="FQ1054" s="206"/>
      <c r="FR1054" s="206"/>
      <c r="FS1054" s="206"/>
      <c r="FT1054" s="206"/>
      <c r="FU1054" s="206"/>
      <c r="FV1054" s="206"/>
      <c r="FW1054" s="206"/>
      <c r="FX1054" s="206"/>
      <c r="FY1054" s="206"/>
      <c r="FZ1054" s="206"/>
      <c r="GA1054" s="206"/>
      <c r="GB1054" s="206"/>
      <c r="GC1054" s="206"/>
      <c r="GD1054" s="206"/>
      <c r="GE1054" s="206"/>
      <c r="GF1054" s="206"/>
      <c r="GG1054" s="206"/>
      <c r="GH1054" s="206"/>
      <c r="GI1054" s="206"/>
      <c r="GJ1054" s="206"/>
      <c r="GK1054" s="206"/>
      <c r="GL1054" s="206"/>
      <c r="GM1054" s="206"/>
      <c r="GN1054" s="206"/>
      <c r="GO1054" s="206"/>
      <c r="GP1054" s="206"/>
      <c r="GQ1054" s="206"/>
      <c r="GR1054" s="206"/>
      <c r="GS1054" s="206"/>
      <c r="GT1054" s="206"/>
      <c r="GU1054" s="206"/>
      <c r="GV1054" s="206"/>
      <c r="GW1054" s="206"/>
      <c r="GX1054" s="206"/>
      <c r="GY1054" s="206"/>
      <c r="GZ1054" s="206"/>
      <c r="HA1054" s="206"/>
      <c r="HB1054" s="206"/>
      <c r="HC1054" s="206"/>
      <c r="HD1054" s="206"/>
      <c r="HE1054" s="206"/>
      <c r="HF1054" s="206"/>
      <c r="HG1054" s="206"/>
      <c r="HH1054" s="206"/>
      <c r="HI1054" s="206"/>
      <c r="HJ1054" s="206"/>
      <c r="HK1054" s="206"/>
      <c r="HL1054" s="206"/>
      <c r="HM1054" s="206"/>
      <c r="HN1054" s="206"/>
      <c r="HO1054" s="206"/>
      <c r="HP1054" s="206"/>
      <c r="HQ1054" s="206"/>
      <c r="HR1054" s="206"/>
      <c r="HS1054" s="206"/>
      <c r="HT1054" s="206"/>
      <c r="HU1054" s="206"/>
      <c r="HV1054" s="206"/>
      <c r="HW1054" s="206"/>
      <c r="HX1054" s="206"/>
      <c r="HY1054" s="206"/>
      <c r="HZ1054" s="127"/>
      <c r="IA1054" s="127"/>
      <c r="IB1054" s="127"/>
    </row>
    <row r="1055" spans="1:236" ht="12.75" customHeight="1" x14ac:dyDescent="0.2">
      <c r="A1055" s="206"/>
      <c r="B1055" s="206"/>
      <c r="C1055" s="206"/>
      <c r="D1055" s="206"/>
      <c r="E1055" s="204"/>
      <c r="F1055" s="198"/>
      <c r="G1055" s="198"/>
      <c r="H1055" s="198"/>
      <c r="I1055" s="209"/>
      <c r="J1055" s="209"/>
      <c r="K1055" s="187"/>
      <c r="L1055" s="212"/>
      <c r="M1055" s="212"/>
      <c r="N1055" s="212"/>
      <c r="O1055" s="212"/>
      <c r="P1055" s="212"/>
      <c r="Q1055" s="212"/>
      <c r="R1055" s="212"/>
      <c r="S1055" s="212"/>
      <c r="T1055" s="212"/>
      <c r="U1055" s="212"/>
      <c r="V1055" s="212"/>
      <c r="W1055" s="212"/>
      <c r="X1055" s="212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06"/>
      <c r="AT1055" s="206"/>
      <c r="AU1055" s="206"/>
      <c r="AV1055" s="206"/>
      <c r="AW1055" s="206"/>
      <c r="AX1055" s="206"/>
      <c r="AY1055" s="206"/>
      <c r="AZ1055" s="206"/>
      <c r="BA1055" s="206"/>
      <c r="BB1055" s="206"/>
      <c r="BC1055" s="206"/>
      <c r="BD1055" s="206"/>
      <c r="BE1055" s="206"/>
      <c r="BF1055" s="206"/>
      <c r="BG1055" s="206"/>
      <c r="BH1055" s="206"/>
      <c r="BI1055" s="206"/>
      <c r="BJ1055" s="206"/>
      <c r="BK1055" s="206"/>
      <c r="BL1055" s="206"/>
      <c r="BM1055" s="206"/>
      <c r="BN1055" s="206"/>
      <c r="BO1055" s="206"/>
      <c r="BP1055" s="206"/>
      <c r="BQ1055" s="206"/>
      <c r="BR1055" s="206"/>
      <c r="BS1055" s="206"/>
      <c r="BT1055" s="206"/>
      <c r="BU1055" s="206"/>
      <c r="BV1055" s="206"/>
      <c r="BW1055" s="206"/>
      <c r="BX1055" s="206"/>
      <c r="BY1055" s="206"/>
      <c r="BZ1055" s="206"/>
      <c r="CA1055" s="206"/>
      <c r="CB1055" s="206"/>
      <c r="CC1055" s="206"/>
      <c r="CD1055" s="206"/>
      <c r="CE1055" s="206"/>
      <c r="CF1055" s="206"/>
      <c r="CG1055" s="206"/>
      <c r="CH1055" s="206"/>
      <c r="CI1055" s="206"/>
      <c r="CJ1055" s="206"/>
      <c r="CK1055" s="206"/>
      <c r="CL1055" s="206"/>
      <c r="CM1055" s="206"/>
      <c r="CN1055" s="206"/>
      <c r="CO1055" s="206"/>
      <c r="CP1055" s="206"/>
      <c r="CQ1055" s="206"/>
      <c r="CR1055" s="206"/>
      <c r="CS1055" s="206"/>
      <c r="CT1055" s="206"/>
      <c r="CU1055" s="206"/>
      <c r="CV1055" s="206"/>
      <c r="CW1055" s="206"/>
      <c r="CX1055" s="206"/>
      <c r="CY1055" s="206"/>
      <c r="CZ1055" s="206"/>
      <c r="DA1055" s="206"/>
      <c r="DB1055" s="206"/>
      <c r="DC1055" s="206"/>
      <c r="DD1055" s="206"/>
      <c r="DE1055" s="206"/>
      <c r="DF1055" s="206"/>
      <c r="DG1055" s="206"/>
      <c r="DH1055" s="206"/>
      <c r="DI1055" s="206"/>
      <c r="DJ1055" s="206"/>
      <c r="DK1055" s="206"/>
      <c r="DL1055" s="206"/>
      <c r="DM1055" s="206"/>
      <c r="DN1055" s="206"/>
      <c r="DO1055" s="206"/>
      <c r="DP1055" s="206"/>
      <c r="DQ1055" s="206"/>
      <c r="DR1055" s="206"/>
      <c r="DS1055" s="206"/>
      <c r="DT1055" s="206"/>
      <c r="DU1055" s="206"/>
      <c r="DV1055" s="206"/>
      <c r="DW1055" s="206"/>
      <c r="DX1055" s="206"/>
      <c r="DY1055" s="206"/>
      <c r="DZ1055" s="206"/>
      <c r="EA1055" s="206"/>
      <c r="EB1055" s="206"/>
      <c r="EC1055" s="206"/>
      <c r="ED1055" s="206"/>
      <c r="EE1055" s="206"/>
      <c r="EF1055" s="206"/>
      <c r="EG1055" s="206"/>
      <c r="EH1055" s="206"/>
      <c r="EI1055" s="206"/>
      <c r="EJ1055" s="206"/>
      <c r="EK1055" s="206"/>
      <c r="EL1055" s="206"/>
      <c r="EM1055" s="206"/>
      <c r="EN1055" s="206"/>
      <c r="EO1055" s="206"/>
      <c r="EP1055" s="206"/>
      <c r="EQ1055" s="206"/>
      <c r="ER1055" s="206"/>
      <c r="ES1055" s="206"/>
      <c r="ET1055" s="206"/>
      <c r="EU1055" s="206"/>
      <c r="EV1055" s="206"/>
      <c r="EW1055" s="206"/>
      <c r="EX1055" s="206"/>
      <c r="EY1055" s="206"/>
      <c r="EZ1055" s="206"/>
      <c r="FA1055" s="206"/>
      <c r="FB1055" s="206"/>
      <c r="FC1055" s="206"/>
      <c r="FD1055" s="206"/>
      <c r="FE1055" s="206"/>
      <c r="FF1055" s="206"/>
      <c r="FG1055" s="206"/>
      <c r="FH1055" s="206"/>
      <c r="FI1055" s="206"/>
      <c r="FJ1055" s="206"/>
      <c r="FK1055" s="206"/>
      <c r="FL1055" s="206"/>
      <c r="FM1055" s="206"/>
      <c r="FN1055" s="206"/>
      <c r="FO1055" s="206"/>
      <c r="FP1055" s="206"/>
      <c r="FQ1055" s="206"/>
      <c r="FR1055" s="206"/>
      <c r="FS1055" s="206"/>
      <c r="FT1055" s="206"/>
      <c r="FU1055" s="206"/>
      <c r="FV1055" s="206"/>
      <c r="FW1055" s="206"/>
      <c r="FX1055" s="206"/>
      <c r="FY1055" s="206"/>
      <c r="FZ1055" s="206"/>
      <c r="GA1055" s="206"/>
      <c r="GB1055" s="206"/>
      <c r="GC1055" s="206"/>
      <c r="GD1055" s="206"/>
      <c r="GE1055" s="206"/>
      <c r="GF1055" s="206"/>
      <c r="GG1055" s="206"/>
      <c r="GH1055" s="206"/>
      <c r="GI1055" s="206"/>
      <c r="GJ1055" s="206"/>
      <c r="GK1055" s="206"/>
      <c r="GL1055" s="206"/>
      <c r="GM1055" s="206"/>
      <c r="GN1055" s="206"/>
      <c r="GO1055" s="206"/>
      <c r="GP1055" s="206"/>
      <c r="GQ1055" s="206"/>
      <c r="GR1055" s="206"/>
      <c r="GS1055" s="206"/>
      <c r="GT1055" s="206"/>
      <c r="GU1055" s="206"/>
      <c r="GV1055" s="206"/>
      <c r="GW1055" s="206"/>
      <c r="GX1055" s="206"/>
      <c r="GY1055" s="206"/>
      <c r="GZ1055" s="206"/>
      <c r="HA1055" s="206"/>
      <c r="HB1055" s="206"/>
      <c r="HC1055" s="206"/>
      <c r="HD1055" s="206"/>
      <c r="HE1055" s="206"/>
      <c r="HF1055" s="206"/>
      <c r="HG1055" s="206"/>
      <c r="HH1055" s="206"/>
      <c r="HI1055" s="206"/>
      <c r="HJ1055" s="206"/>
      <c r="HK1055" s="206"/>
      <c r="HL1055" s="206"/>
      <c r="HM1055" s="206"/>
      <c r="HN1055" s="206"/>
      <c r="HO1055" s="206"/>
      <c r="HP1055" s="206"/>
      <c r="HQ1055" s="206"/>
      <c r="HR1055" s="206"/>
      <c r="HS1055" s="206"/>
      <c r="HT1055" s="206"/>
      <c r="HU1055" s="206"/>
      <c r="HV1055" s="206"/>
      <c r="HW1055" s="206"/>
      <c r="HX1055" s="206"/>
      <c r="HY1055" s="206"/>
      <c r="HZ1055" s="127"/>
      <c r="IA1055" s="127"/>
      <c r="IB1055" s="127"/>
    </row>
    <row r="1056" spans="1:236" ht="12.75" customHeight="1" x14ac:dyDescent="0.2">
      <c r="A1056" s="206"/>
      <c r="B1056" s="206"/>
      <c r="C1056" s="206"/>
      <c r="D1056" s="206"/>
      <c r="E1056" s="204"/>
      <c r="F1056" s="198"/>
      <c r="G1056" s="198"/>
      <c r="H1056" s="198"/>
      <c r="I1056" s="209"/>
      <c r="J1056" s="209"/>
      <c r="K1056" s="187"/>
      <c r="L1056" s="212"/>
      <c r="M1056" s="212"/>
      <c r="N1056" s="212"/>
      <c r="O1056" s="212"/>
      <c r="P1056" s="212"/>
      <c r="Q1056" s="212"/>
      <c r="R1056" s="212"/>
      <c r="S1056" s="212"/>
      <c r="T1056" s="212"/>
      <c r="U1056" s="212"/>
      <c r="V1056" s="212"/>
      <c r="W1056" s="212"/>
      <c r="X1056" s="212"/>
      <c r="Y1056" s="206"/>
      <c r="Z1056" s="206"/>
      <c r="AA1056" s="206"/>
      <c r="AB1056" s="206"/>
      <c r="AC1056" s="206"/>
      <c r="AD1056" s="206"/>
      <c r="AE1056" s="206"/>
      <c r="AF1056" s="206"/>
      <c r="AG1056" s="206"/>
      <c r="AH1056" s="206"/>
      <c r="AI1056" s="206"/>
      <c r="AJ1056" s="206"/>
      <c r="AK1056" s="206"/>
      <c r="AL1056" s="206"/>
      <c r="AM1056" s="206"/>
      <c r="AN1056" s="206"/>
      <c r="AO1056" s="206"/>
      <c r="AP1056" s="206"/>
      <c r="AQ1056" s="206"/>
      <c r="AR1056" s="206"/>
      <c r="AS1056" s="206"/>
      <c r="AT1056" s="206"/>
      <c r="AU1056" s="206"/>
      <c r="AV1056" s="206"/>
      <c r="AW1056" s="206"/>
      <c r="AX1056" s="206"/>
      <c r="AY1056" s="206"/>
      <c r="AZ1056" s="206"/>
      <c r="BA1056" s="206"/>
      <c r="BB1056" s="206"/>
      <c r="BC1056" s="206"/>
      <c r="BD1056" s="206"/>
      <c r="BE1056" s="206"/>
      <c r="BF1056" s="206"/>
      <c r="BG1056" s="206"/>
      <c r="BH1056" s="206"/>
      <c r="BI1056" s="206"/>
      <c r="BJ1056" s="206"/>
      <c r="BK1056" s="206"/>
      <c r="BL1056" s="206"/>
      <c r="BM1056" s="206"/>
      <c r="BN1056" s="206"/>
      <c r="BO1056" s="206"/>
      <c r="BP1056" s="206"/>
      <c r="BQ1056" s="206"/>
      <c r="BR1056" s="206"/>
      <c r="BS1056" s="206"/>
      <c r="BT1056" s="206"/>
      <c r="BU1056" s="206"/>
      <c r="BV1056" s="206"/>
      <c r="BW1056" s="206"/>
      <c r="BX1056" s="206"/>
      <c r="BY1056" s="206"/>
      <c r="BZ1056" s="206"/>
      <c r="CA1056" s="206"/>
      <c r="CB1056" s="206"/>
      <c r="CC1056" s="206"/>
      <c r="CD1056" s="206"/>
      <c r="CE1056" s="206"/>
      <c r="CF1056" s="206"/>
      <c r="CG1056" s="206"/>
      <c r="CH1056" s="206"/>
      <c r="CI1056" s="206"/>
      <c r="CJ1056" s="206"/>
      <c r="CK1056" s="206"/>
      <c r="CL1056" s="206"/>
      <c r="CM1056" s="206"/>
      <c r="CN1056" s="206"/>
      <c r="CO1056" s="206"/>
      <c r="CP1056" s="206"/>
      <c r="CQ1056" s="206"/>
      <c r="CR1056" s="206"/>
      <c r="CS1056" s="206"/>
      <c r="CT1056" s="206"/>
      <c r="CU1056" s="206"/>
      <c r="CV1056" s="206"/>
      <c r="CW1056" s="206"/>
      <c r="CX1056" s="206"/>
      <c r="CY1056" s="206"/>
      <c r="CZ1056" s="206"/>
      <c r="DA1056" s="206"/>
      <c r="DB1056" s="206"/>
      <c r="DC1056" s="206"/>
      <c r="DD1056" s="206"/>
      <c r="DE1056" s="206"/>
      <c r="DF1056" s="206"/>
      <c r="DG1056" s="206"/>
      <c r="DH1056" s="206"/>
      <c r="DI1056" s="206"/>
      <c r="DJ1056" s="206"/>
      <c r="DK1056" s="206"/>
      <c r="DL1056" s="206"/>
      <c r="DM1056" s="206"/>
      <c r="DN1056" s="206"/>
      <c r="DO1056" s="206"/>
      <c r="DP1056" s="206"/>
      <c r="DQ1056" s="206"/>
      <c r="DR1056" s="206"/>
      <c r="DS1056" s="206"/>
      <c r="DT1056" s="206"/>
      <c r="DU1056" s="206"/>
      <c r="DV1056" s="206"/>
      <c r="DW1056" s="206"/>
      <c r="DX1056" s="206"/>
      <c r="DY1056" s="206"/>
      <c r="DZ1056" s="206"/>
      <c r="EA1056" s="206"/>
      <c r="EB1056" s="206"/>
      <c r="EC1056" s="206"/>
      <c r="ED1056" s="206"/>
      <c r="EE1056" s="206"/>
      <c r="EF1056" s="206"/>
      <c r="EG1056" s="206"/>
      <c r="EH1056" s="206"/>
      <c r="EI1056" s="206"/>
      <c r="EJ1056" s="206"/>
      <c r="EK1056" s="206"/>
      <c r="EL1056" s="206"/>
      <c r="EM1056" s="206"/>
      <c r="EN1056" s="206"/>
      <c r="EO1056" s="206"/>
      <c r="EP1056" s="206"/>
      <c r="EQ1056" s="206"/>
      <c r="ER1056" s="206"/>
      <c r="ES1056" s="206"/>
      <c r="ET1056" s="206"/>
      <c r="EU1056" s="206"/>
      <c r="EV1056" s="206"/>
      <c r="EW1056" s="206"/>
      <c r="EX1056" s="206"/>
      <c r="EY1056" s="206"/>
      <c r="EZ1056" s="206"/>
      <c r="FA1056" s="206"/>
      <c r="FB1056" s="206"/>
      <c r="FC1056" s="206"/>
      <c r="FD1056" s="206"/>
      <c r="FE1056" s="206"/>
      <c r="FF1056" s="206"/>
      <c r="FG1056" s="206"/>
      <c r="FH1056" s="206"/>
      <c r="FI1056" s="206"/>
      <c r="FJ1056" s="206"/>
      <c r="FK1056" s="206"/>
      <c r="FL1056" s="206"/>
      <c r="FM1056" s="206"/>
      <c r="FN1056" s="206"/>
      <c r="FO1056" s="206"/>
      <c r="FP1056" s="206"/>
      <c r="FQ1056" s="206"/>
      <c r="FR1056" s="206"/>
      <c r="FS1056" s="206"/>
      <c r="FT1056" s="206"/>
      <c r="FU1056" s="206"/>
      <c r="FV1056" s="206"/>
      <c r="FW1056" s="206"/>
      <c r="FX1056" s="206"/>
      <c r="FY1056" s="206"/>
      <c r="FZ1056" s="206"/>
      <c r="GA1056" s="206"/>
      <c r="GB1056" s="206"/>
      <c r="GC1056" s="206"/>
      <c r="GD1056" s="206"/>
      <c r="GE1056" s="206"/>
      <c r="GF1056" s="206"/>
      <c r="GG1056" s="206"/>
      <c r="GH1056" s="206"/>
      <c r="GI1056" s="206"/>
      <c r="GJ1056" s="206"/>
      <c r="GK1056" s="206"/>
      <c r="GL1056" s="206"/>
      <c r="GM1056" s="206"/>
      <c r="GN1056" s="206"/>
      <c r="GO1056" s="206"/>
      <c r="GP1056" s="206"/>
      <c r="GQ1056" s="206"/>
      <c r="GR1056" s="206"/>
      <c r="GS1056" s="206"/>
      <c r="GT1056" s="206"/>
      <c r="GU1056" s="206"/>
      <c r="GV1056" s="206"/>
      <c r="GW1056" s="206"/>
      <c r="GX1056" s="206"/>
      <c r="GY1056" s="206"/>
      <c r="GZ1056" s="206"/>
      <c r="HA1056" s="206"/>
      <c r="HB1056" s="206"/>
      <c r="HC1056" s="206"/>
      <c r="HD1056" s="206"/>
      <c r="HE1056" s="206"/>
      <c r="HF1056" s="206"/>
      <c r="HG1056" s="206"/>
      <c r="HH1056" s="206"/>
      <c r="HI1056" s="206"/>
      <c r="HJ1056" s="206"/>
      <c r="HK1056" s="206"/>
      <c r="HL1056" s="206"/>
      <c r="HM1056" s="206"/>
      <c r="HN1056" s="206"/>
      <c r="HO1056" s="206"/>
      <c r="HP1056" s="206"/>
      <c r="HQ1056" s="206"/>
      <c r="HR1056" s="206"/>
      <c r="HS1056" s="206"/>
      <c r="HT1056" s="206"/>
      <c r="HU1056" s="206"/>
      <c r="HV1056" s="206"/>
      <c r="HW1056" s="206"/>
      <c r="HX1056" s="206"/>
      <c r="HY1056" s="206"/>
      <c r="HZ1056" s="127"/>
      <c r="IA1056" s="127"/>
      <c r="IB1056" s="127"/>
    </row>
    <row r="1057" spans="1:236" ht="12.75" customHeight="1" x14ac:dyDescent="0.2">
      <c r="A1057" s="206"/>
      <c r="B1057" s="206"/>
      <c r="C1057" s="206"/>
      <c r="D1057" s="206"/>
      <c r="E1057" s="204"/>
      <c r="F1057" s="198"/>
      <c r="G1057" s="198"/>
      <c r="H1057" s="198"/>
      <c r="I1057" s="209"/>
      <c r="J1057" s="209"/>
      <c r="K1057" s="187"/>
      <c r="L1057" s="212"/>
      <c r="M1057" s="212"/>
      <c r="N1057" s="212"/>
      <c r="O1057" s="212"/>
      <c r="P1057" s="212"/>
      <c r="Q1057" s="212"/>
      <c r="R1057" s="212"/>
      <c r="S1057" s="212"/>
      <c r="T1057" s="212"/>
      <c r="U1057" s="212"/>
      <c r="V1057" s="212"/>
      <c r="W1057" s="212"/>
      <c r="X1057" s="212"/>
      <c r="Y1057" s="206"/>
      <c r="Z1057" s="206"/>
      <c r="AA1057" s="206"/>
      <c r="AB1057" s="206"/>
      <c r="AC1057" s="206"/>
      <c r="AD1057" s="206"/>
      <c r="AE1057" s="206"/>
      <c r="AF1057" s="206"/>
      <c r="AG1057" s="206"/>
      <c r="AH1057" s="206"/>
      <c r="AI1057" s="206"/>
      <c r="AJ1057" s="206"/>
      <c r="AK1057" s="206"/>
      <c r="AL1057" s="206"/>
      <c r="AM1057" s="206"/>
      <c r="AN1057" s="206"/>
      <c r="AO1057" s="206"/>
      <c r="AP1057" s="206"/>
      <c r="AQ1057" s="206"/>
      <c r="AR1057" s="206"/>
      <c r="AS1057" s="206"/>
      <c r="AT1057" s="206"/>
      <c r="AU1057" s="206"/>
      <c r="AV1057" s="206"/>
      <c r="AW1057" s="206"/>
      <c r="AX1057" s="206"/>
      <c r="AY1057" s="206"/>
      <c r="AZ1057" s="206"/>
      <c r="BA1057" s="206"/>
      <c r="BB1057" s="206"/>
      <c r="BC1057" s="206"/>
      <c r="BD1057" s="206"/>
      <c r="BE1057" s="206"/>
      <c r="BF1057" s="206"/>
      <c r="BG1057" s="206"/>
      <c r="BH1057" s="206"/>
      <c r="BI1057" s="206"/>
      <c r="BJ1057" s="206"/>
      <c r="BK1057" s="206"/>
      <c r="BL1057" s="206"/>
      <c r="BM1057" s="206"/>
      <c r="BN1057" s="206"/>
      <c r="BO1057" s="206"/>
      <c r="BP1057" s="206"/>
      <c r="BQ1057" s="206"/>
      <c r="BR1057" s="206"/>
      <c r="BS1057" s="206"/>
      <c r="BT1057" s="206"/>
      <c r="BU1057" s="206"/>
      <c r="BV1057" s="206"/>
      <c r="BW1057" s="206"/>
      <c r="BX1057" s="206"/>
      <c r="BY1057" s="206"/>
      <c r="BZ1057" s="206"/>
      <c r="CA1057" s="206"/>
      <c r="CB1057" s="206"/>
      <c r="CC1057" s="206"/>
      <c r="CD1057" s="206"/>
      <c r="CE1057" s="206"/>
      <c r="CF1057" s="206"/>
      <c r="CG1057" s="206"/>
      <c r="CH1057" s="206"/>
      <c r="CI1057" s="206"/>
      <c r="CJ1057" s="206"/>
      <c r="CK1057" s="206"/>
      <c r="CL1057" s="206"/>
      <c r="CM1057" s="206"/>
      <c r="CN1057" s="206"/>
      <c r="CO1057" s="206"/>
      <c r="CP1057" s="206"/>
      <c r="CQ1057" s="206"/>
      <c r="CR1057" s="206"/>
      <c r="CS1057" s="206"/>
      <c r="CT1057" s="206"/>
      <c r="CU1057" s="206"/>
      <c r="CV1057" s="206"/>
      <c r="CW1057" s="206"/>
      <c r="CX1057" s="206"/>
      <c r="CY1057" s="206"/>
      <c r="CZ1057" s="206"/>
      <c r="DA1057" s="206"/>
      <c r="DB1057" s="206"/>
      <c r="DC1057" s="206"/>
      <c r="DD1057" s="206"/>
      <c r="DE1057" s="206"/>
      <c r="DF1057" s="206"/>
      <c r="DG1057" s="206"/>
      <c r="DH1057" s="206"/>
      <c r="DI1057" s="206"/>
      <c r="DJ1057" s="206"/>
      <c r="DK1057" s="206"/>
      <c r="DL1057" s="206"/>
      <c r="DM1057" s="206"/>
      <c r="DN1057" s="206"/>
      <c r="DO1057" s="206"/>
      <c r="DP1057" s="206"/>
      <c r="DQ1057" s="206"/>
      <c r="DR1057" s="206"/>
      <c r="DS1057" s="206"/>
      <c r="DT1057" s="206"/>
      <c r="DU1057" s="206"/>
      <c r="DV1057" s="206"/>
      <c r="DW1057" s="206"/>
      <c r="DX1057" s="206"/>
      <c r="DY1057" s="206"/>
      <c r="DZ1057" s="206"/>
      <c r="EA1057" s="206"/>
      <c r="EB1057" s="206"/>
      <c r="EC1057" s="206"/>
      <c r="ED1057" s="206"/>
      <c r="EE1057" s="206"/>
      <c r="EF1057" s="206"/>
      <c r="EG1057" s="206"/>
      <c r="EH1057" s="206"/>
      <c r="EI1057" s="206"/>
      <c r="EJ1057" s="206"/>
      <c r="EK1057" s="206"/>
      <c r="EL1057" s="206"/>
      <c r="EM1057" s="206"/>
      <c r="EN1057" s="206"/>
      <c r="EO1057" s="206"/>
      <c r="EP1057" s="206"/>
      <c r="EQ1057" s="206"/>
      <c r="ER1057" s="206"/>
      <c r="ES1057" s="206"/>
      <c r="ET1057" s="206"/>
      <c r="EU1057" s="206"/>
      <c r="EV1057" s="206"/>
      <c r="EW1057" s="206"/>
      <c r="EX1057" s="206"/>
      <c r="EY1057" s="206"/>
      <c r="EZ1057" s="206"/>
      <c r="FA1057" s="206"/>
      <c r="FB1057" s="206"/>
      <c r="FC1057" s="206"/>
      <c r="FD1057" s="206"/>
      <c r="FE1057" s="206"/>
      <c r="FF1057" s="206"/>
      <c r="FG1057" s="206"/>
      <c r="FH1057" s="206"/>
      <c r="FI1057" s="206"/>
      <c r="FJ1057" s="206"/>
      <c r="FK1057" s="206"/>
      <c r="FL1057" s="206"/>
      <c r="FM1057" s="206"/>
      <c r="FN1057" s="206"/>
      <c r="FO1057" s="206"/>
      <c r="FP1057" s="206"/>
      <c r="FQ1057" s="206"/>
      <c r="FR1057" s="206"/>
      <c r="FS1057" s="206"/>
      <c r="FT1057" s="206"/>
      <c r="FU1057" s="206"/>
      <c r="FV1057" s="206"/>
      <c r="FW1057" s="206"/>
      <c r="FX1057" s="206"/>
      <c r="FY1057" s="206"/>
      <c r="FZ1057" s="206"/>
      <c r="GA1057" s="206"/>
      <c r="GB1057" s="206"/>
      <c r="GC1057" s="206"/>
      <c r="GD1057" s="206"/>
      <c r="GE1057" s="206"/>
      <c r="GF1057" s="206"/>
      <c r="GG1057" s="206"/>
      <c r="GH1057" s="206"/>
      <c r="GI1057" s="206"/>
      <c r="GJ1057" s="206"/>
      <c r="GK1057" s="206"/>
      <c r="GL1057" s="206"/>
      <c r="GM1057" s="206"/>
      <c r="GN1057" s="206"/>
      <c r="GO1057" s="206"/>
      <c r="GP1057" s="206"/>
      <c r="GQ1057" s="206"/>
      <c r="GR1057" s="206"/>
      <c r="GS1057" s="206"/>
      <c r="GT1057" s="206"/>
      <c r="GU1057" s="206"/>
      <c r="GV1057" s="206"/>
      <c r="GW1057" s="206"/>
      <c r="GX1057" s="206"/>
      <c r="GY1057" s="206"/>
      <c r="GZ1057" s="206"/>
      <c r="HA1057" s="206"/>
      <c r="HB1057" s="206"/>
      <c r="HC1057" s="206"/>
      <c r="HD1057" s="206"/>
      <c r="HE1057" s="206"/>
      <c r="HF1057" s="206"/>
      <c r="HG1057" s="206"/>
      <c r="HH1057" s="206"/>
      <c r="HI1057" s="206"/>
      <c r="HJ1057" s="206"/>
      <c r="HK1057" s="206"/>
      <c r="HL1057" s="206"/>
      <c r="HM1057" s="206"/>
      <c r="HN1057" s="206"/>
      <c r="HO1057" s="206"/>
      <c r="HP1057" s="206"/>
      <c r="HQ1057" s="206"/>
      <c r="HR1057" s="206"/>
      <c r="HS1057" s="206"/>
      <c r="HT1057" s="206"/>
      <c r="HU1057" s="206"/>
      <c r="HV1057" s="206"/>
      <c r="HW1057" s="206"/>
      <c r="HX1057" s="206"/>
      <c r="HY1057" s="206"/>
      <c r="HZ1057" s="127"/>
      <c r="IA1057" s="127"/>
      <c r="IB1057" s="127"/>
    </row>
    <row r="1058" spans="1:236" ht="12.75" customHeight="1" x14ac:dyDescent="0.2">
      <c r="A1058" s="206"/>
      <c r="B1058" s="206"/>
      <c r="C1058" s="206"/>
      <c r="D1058" s="206"/>
      <c r="E1058" s="204"/>
      <c r="F1058" s="198"/>
      <c r="G1058" s="198"/>
      <c r="H1058" s="198"/>
      <c r="I1058" s="209"/>
      <c r="J1058" s="209"/>
      <c r="K1058" s="187"/>
      <c r="L1058" s="212"/>
      <c r="M1058" s="212"/>
      <c r="N1058" s="212"/>
      <c r="O1058" s="212"/>
      <c r="P1058" s="212"/>
      <c r="Q1058" s="212"/>
      <c r="R1058" s="212"/>
      <c r="S1058" s="212"/>
      <c r="T1058" s="212"/>
      <c r="U1058" s="212"/>
      <c r="V1058" s="212"/>
      <c r="W1058" s="212"/>
      <c r="X1058" s="212"/>
      <c r="Y1058" s="206"/>
      <c r="Z1058" s="206"/>
      <c r="AA1058" s="206"/>
      <c r="AB1058" s="206"/>
      <c r="AC1058" s="206"/>
      <c r="AD1058" s="206"/>
      <c r="AE1058" s="206"/>
      <c r="AF1058" s="206"/>
      <c r="AG1058" s="206"/>
      <c r="AH1058" s="206"/>
      <c r="AI1058" s="206"/>
      <c r="AJ1058" s="206"/>
      <c r="AK1058" s="206"/>
      <c r="AL1058" s="206"/>
      <c r="AM1058" s="206"/>
      <c r="AN1058" s="206"/>
      <c r="AO1058" s="206"/>
      <c r="AP1058" s="206"/>
      <c r="AQ1058" s="206"/>
      <c r="AR1058" s="206"/>
      <c r="AS1058" s="206"/>
      <c r="AT1058" s="206"/>
      <c r="AU1058" s="206"/>
      <c r="AV1058" s="206"/>
      <c r="AW1058" s="206"/>
      <c r="AX1058" s="206"/>
      <c r="AY1058" s="206"/>
      <c r="AZ1058" s="206"/>
      <c r="BA1058" s="206"/>
      <c r="BB1058" s="206"/>
      <c r="BC1058" s="206"/>
      <c r="BD1058" s="206"/>
      <c r="BE1058" s="206"/>
      <c r="BF1058" s="206"/>
      <c r="BG1058" s="206"/>
      <c r="BH1058" s="206"/>
      <c r="BI1058" s="206"/>
      <c r="BJ1058" s="206"/>
      <c r="BK1058" s="206"/>
      <c r="BL1058" s="206"/>
      <c r="BM1058" s="206"/>
      <c r="BN1058" s="206"/>
      <c r="BO1058" s="206"/>
      <c r="BP1058" s="206"/>
      <c r="BQ1058" s="206"/>
      <c r="BR1058" s="206"/>
      <c r="BS1058" s="206"/>
      <c r="BT1058" s="206"/>
      <c r="BU1058" s="206"/>
      <c r="BV1058" s="206"/>
      <c r="BW1058" s="206"/>
      <c r="BX1058" s="206"/>
      <c r="BY1058" s="206"/>
      <c r="BZ1058" s="206"/>
      <c r="CA1058" s="206"/>
      <c r="CB1058" s="206"/>
      <c r="CC1058" s="206"/>
      <c r="CD1058" s="206"/>
      <c r="CE1058" s="206"/>
      <c r="CF1058" s="206"/>
      <c r="CG1058" s="206"/>
      <c r="CH1058" s="206"/>
      <c r="CI1058" s="206"/>
      <c r="CJ1058" s="206"/>
      <c r="CK1058" s="206"/>
      <c r="CL1058" s="206"/>
      <c r="CM1058" s="206"/>
      <c r="CN1058" s="206"/>
      <c r="CO1058" s="206"/>
      <c r="CP1058" s="206"/>
      <c r="CQ1058" s="206"/>
      <c r="CR1058" s="206"/>
      <c r="CS1058" s="206"/>
      <c r="CT1058" s="206"/>
      <c r="CU1058" s="206"/>
      <c r="CV1058" s="206"/>
      <c r="CW1058" s="206"/>
      <c r="CX1058" s="206"/>
      <c r="CY1058" s="206"/>
      <c r="CZ1058" s="206"/>
      <c r="DA1058" s="206"/>
      <c r="DB1058" s="206"/>
      <c r="DC1058" s="206"/>
      <c r="DD1058" s="206"/>
      <c r="DE1058" s="206"/>
      <c r="DF1058" s="206"/>
      <c r="DG1058" s="206"/>
      <c r="DH1058" s="206"/>
      <c r="DI1058" s="206"/>
      <c r="DJ1058" s="206"/>
      <c r="DK1058" s="206"/>
      <c r="DL1058" s="206"/>
      <c r="DM1058" s="206"/>
      <c r="DN1058" s="206"/>
      <c r="DO1058" s="206"/>
      <c r="DP1058" s="206"/>
      <c r="DQ1058" s="206"/>
      <c r="DR1058" s="206"/>
      <c r="DS1058" s="206"/>
      <c r="DT1058" s="206"/>
      <c r="DU1058" s="206"/>
      <c r="DV1058" s="206"/>
      <c r="DW1058" s="206"/>
      <c r="DX1058" s="206"/>
      <c r="DY1058" s="206"/>
      <c r="DZ1058" s="206"/>
      <c r="EA1058" s="206"/>
      <c r="EB1058" s="206"/>
      <c r="EC1058" s="206"/>
      <c r="ED1058" s="206"/>
      <c r="EE1058" s="206"/>
      <c r="EF1058" s="206"/>
      <c r="EG1058" s="206"/>
      <c r="EH1058" s="206"/>
      <c r="EI1058" s="206"/>
      <c r="EJ1058" s="206"/>
      <c r="EK1058" s="206"/>
      <c r="EL1058" s="206"/>
      <c r="EM1058" s="206"/>
      <c r="EN1058" s="206"/>
      <c r="EO1058" s="206"/>
      <c r="EP1058" s="206"/>
      <c r="EQ1058" s="206"/>
      <c r="ER1058" s="206"/>
      <c r="ES1058" s="206"/>
      <c r="ET1058" s="206"/>
      <c r="EU1058" s="206"/>
      <c r="EV1058" s="206"/>
      <c r="EW1058" s="206"/>
      <c r="EX1058" s="206"/>
      <c r="EY1058" s="206"/>
      <c r="EZ1058" s="206"/>
      <c r="FA1058" s="206"/>
      <c r="FB1058" s="206"/>
      <c r="FC1058" s="206"/>
      <c r="FD1058" s="206"/>
      <c r="FE1058" s="206"/>
      <c r="FF1058" s="206"/>
      <c r="FG1058" s="206"/>
      <c r="FH1058" s="206"/>
      <c r="FI1058" s="206"/>
      <c r="FJ1058" s="206"/>
      <c r="FK1058" s="206"/>
      <c r="FL1058" s="206"/>
      <c r="FM1058" s="206"/>
      <c r="FN1058" s="206"/>
      <c r="FO1058" s="206"/>
      <c r="FP1058" s="206"/>
      <c r="FQ1058" s="206"/>
      <c r="FR1058" s="206"/>
      <c r="FS1058" s="206"/>
      <c r="FT1058" s="206"/>
      <c r="FU1058" s="206"/>
      <c r="FV1058" s="206"/>
      <c r="FW1058" s="206"/>
      <c r="FX1058" s="206"/>
      <c r="FY1058" s="206"/>
      <c r="FZ1058" s="206"/>
      <c r="GA1058" s="206"/>
      <c r="GB1058" s="206"/>
      <c r="GC1058" s="206"/>
      <c r="GD1058" s="206"/>
      <c r="GE1058" s="206"/>
      <c r="GF1058" s="206"/>
      <c r="GG1058" s="206"/>
      <c r="GH1058" s="206"/>
      <c r="GI1058" s="206"/>
      <c r="GJ1058" s="206"/>
      <c r="GK1058" s="206"/>
      <c r="GL1058" s="206"/>
      <c r="GM1058" s="206"/>
      <c r="GN1058" s="206"/>
      <c r="GO1058" s="206"/>
      <c r="GP1058" s="206"/>
      <c r="GQ1058" s="206"/>
      <c r="GR1058" s="206"/>
      <c r="GS1058" s="206"/>
      <c r="GT1058" s="206"/>
      <c r="GU1058" s="206"/>
      <c r="GV1058" s="206"/>
      <c r="GW1058" s="206"/>
      <c r="GX1058" s="206"/>
      <c r="GY1058" s="206"/>
      <c r="GZ1058" s="206"/>
      <c r="HA1058" s="206"/>
      <c r="HB1058" s="206"/>
      <c r="HC1058" s="206"/>
      <c r="HD1058" s="206"/>
      <c r="HE1058" s="206"/>
      <c r="HF1058" s="206"/>
      <c r="HG1058" s="206"/>
      <c r="HH1058" s="206"/>
      <c r="HI1058" s="206"/>
      <c r="HJ1058" s="206"/>
      <c r="HK1058" s="206"/>
      <c r="HL1058" s="206"/>
      <c r="HM1058" s="206"/>
      <c r="HN1058" s="206"/>
      <c r="HO1058" s="206"/>
      <c r="HP1058" s="206"/>
      <c r="HQ1058" s="206"/>
      <c r="HR1058" s="206"/>
      <c r="HS1058" s="206"/>
      <c r="HT1058" s="206"/>
      <c r="HU1058" s="206"/>
      <c r="HV1058" s="206"/>
      <c r="HW1058" s="206"/>
      <c r="HX1058" s="206"/>
      <c r="HY1058" s="206"/>
      <c r="HZ1058" s="127"/>
      <c r="IA1058" s="127"/>
      <c r="IB1058" s="127"/>
    </row>
    <row r="1059" spans="1:236" ht="12.75" customHeight="1" x14ac:dyDescent="0.2">
      <c r="A1059" s="206"/>
      <c r="B1059" s="206"/>
      <c r="C1059" s="206"/>
      <c r="D1059" s="206"/>
      <c r="E1059" s="204"/>
      <c r="F1059" s="198"/>
      <c r="G1059" s="198"/>
      <c r="H1059" s="198"/>
      <c r="I1059" s="209"/>
      <c r="J1059" s="209"/>
      <c r="K1059" s="187"/>
      <c r="L1059" s="212"/>
      <c r="M1059" s="212"/>
      <c r="N1059" s="212"/>
      <c r="O1059" s="212"/>
      <c r="P1059" s="212"/>
      <c r="Q1059" s="212"/>
      <c r="R1059" s="212"/>
      <c r="S1059" s="212"/>
      <c r="T1059" s="212"/>
      <c r="U1059" s="212"/>
      <c r="V1059" s="212"/>
      <c r="W1059" s="212"/>
      <c r="X1059" s="212"/>
      <c r="Y1059" s="206"/>
      <c r="Z1059" s="206"/>
      <c r="AA1059" s="206"/>
      <c r="AB1059" s="206"/>
      <c r="AC1059" s="206"/>
      <c r="AD1059" s="206"/>
      <c r="AE1059" s="206"/>
      <c r="AF1059" s="206"/>
      <c r="AG1059" s="206"/>
      <c r="AH1059" s="206"/>
      <c r="AI1059" s="206"/>
      <c r="AJ1059" s="206"/>
      <c r="AK1059" s="206"/>
      <c r="AL1059" s="206"/>
      <c r="AM1059" s="206"/>
      <c r="AN1059" s="206"/>
      <c r="AO1059" s="206"/>
      <c r="AP1059" s="206"/>
      <c r="AQ1059" s="206"/>
      <c r="AR1059" s="206"/>
      <c r="AS1059" s="206"/>
      <c r="AT1059" s="206"/>
      <c r="AU1059" s="206"/>
      <c r="AV1059" s="206"/>
      <c r="AW1059" s="206"/>
      <c r="AX1059" s="206"/>
      <c r="AY1059" s="206"/>
      <c r="AZ1059" s="206"/>
      <c r="BA1059" s="206"/>
      <c r="BB1059" s="206"/>
      <c r="BC1059" s="206"/>
      <c r="BD1059" s="206"/>
      <c r="BE1059" s="206"/>
      <c r="BF1059" s="206"/>
      <c r="BG1059" s="206"/>
      <c r="BH1059" s="206"/>
      <c r="BI1059" s="206"/>
      <c r="BJ1059" s="206"/>
      <c r="BK1059" s="206"/>
      <c r="BL1059" s="206"/>
      <c r="BM1059" s="206"/>
      <c r="BN1059" s="206"/>
      <c r="BO1059" s="206"/>
      <c r="BP1059" s="206"/>
      <c r="BQ1059" s="206"/>
      <c r="BR1059" s="206"/>
      <c r="BS1059" s="206"/>
      <c r="BT1059" s="206"/>
      <c r="BU1059" s="206"/>
      <c r="BV1059" s="206"/>
      <c r="BW1059" s="206"/>
      <c r="BX1059" s="206"/>
      <c r="BY1059" s="206"/>
      <c r="BZ1059" s="206"/>
      <c r="CA1059" s="206"/>
      <c r="CB1059" s="206"/>
      <c r="CC1059" s="206"/>
      <c r="CD1059" s="206"/>
      <c r="CE1059" s="206"/>
      <c r="CF1059" s="206"/>
      <c r="CG1059" s="206"/>
      <c r="CH1059" s="206"/>
      <c r="CI1059" s="206"/>
      <c r="CJ1059" s="206"/>
      <c r="CK1059" s="206"/>
      <c r="CL1059" s="206"/>
      <c r="CM1059" s="206"/>
      <c r="CN1059" s="206"/>
      <c r="CO1059" s="206"/>
      <c r="CP1059" s="206"/>
      <c r="CQ1059" s="206"/>
      <c r="CR1059" s="206"/>
      <c r="CS1059" s="206"/>
      <c r="CT1059" s="206"/>
      <c r="CU1059" s="206"/>
      <c r="CV1059" s="206"/>
      <c r="CW1059" s="206"/>
      <c r="CX1059" s="206"/>
      <c r="CY1059" s="206"/>
      <c r="CZ1059" s="206"/>
      <c r="DA1059" s="206"/>
      <c r="DB1059" s="206"/>
      <c r="DC1059" s="206"/>
      <c r="DD1059" s="206"/>
      <c r="DE1059" s="206"/>
      <c r="DF1059" s="206"/>
      <c r="DG1059" s="206"/>
      <c r="DH1059" s="206"/>
      <c r="DI1059" s="206"/>
      <c r="DJ1059" s="206"/>
      <c r="DK1059" s="206"/>
      <c r="DL1059" s="206"/>
      <c r="DM1059" s="206"/>
      <c r="DN1059" s="206"/>
      <c r="DO1059" s="206"/>
      <c r="DP1059" s="206"/>
      <c r="DQ1059" s="206"/>
      <c r="DR1059" s="206"/>
      <c r="DS1059" s="206"/>
      <c r="DT1059" s="206"/>
      <c r="DU1059" s="206"/>
      <c r="DV1059" s="206"/>
      <c r="DW1059" s="206"/>
      <c r="DX1059" s="206"/>
      <c r="DY1059" s="206"/>
      <c r="DZ1059" s="206"/>
      <c r="EA1059" s="206"/>
      <c r="EB1059" s="206"/>
      <c r="EC1059" s="206"/>
      <c r="ED1059" s="206"/>
      <c r="EE1059" s="206"/>
      <c r="EF1059" s="206"/>
      <c r="EG1059" s="206"/>
      <c r="EH1059" s="206"/>
      <c r="EI1059" s="206"/>
      <c r="EJ1059" s="206"/>
      <c r="EK1059" s="206"/>
      <c r="EL1059" s="206"/>
      <c r="EM1059" s="206"/>
      <c r="EN1059" s="206"/>
      <c r="EO1059" s="206"/>
      <c r="EP1059" s="206"/>
      <c r="EQ1059" s="206"/>
      <c r="ER1059" s="206"/>
      <c r="ES1059" s="206"/>
      <c r="ET1059" s="206"/>
      <c r="EU1059" s="206"/>
      <c r="EV1059" s="206"/>
      <c r="EW1059" s="206"/>
      <c r="EX1059" s="206"/>
      <c r="EY1059" s="206"/>
      <c r="EZ1059" s="206"/>
      <c r="FA1059" s="206"/>
      <c r="FB1059" s="206"/>
      <c r="FC1059" s="206"/>
      <c r="FD1059" s="206"/>
      <c r="FE1059" s="206"/>
      <c r="FF1059" s="206"/>
      <c r="FG1059" s="206"/>
      <c r="FH1059" s="206"/>
      <c r="FI1059" s="206"/>
      <c r="FJ1059" s="206"/>
      <c r="FK1059" s="206"/>
      <c r="FL1059" s="206"/>
      <c r="FM1059" s="206"/>
      <c r="FN1059" s="206"/>
      <c r="FO1059" s="206"/>
      <c r="FP1059" s="206"/>
      <c r="FQ1059" s="206"/>
      <c r="FR1059" s="206"/>
      <c r="FS1059" s="206"/>
      <c r="FT1059" s="206"/>
      <c r="FU1059" s="206"/>
      <c r="FV1059" s="206"/>
      <c r="FW1059" s="206"/>
      <c r="FX1059" s="206"/>
      <c r="FY1059" s="206"/>
      <c r="FZ1059" s="206"/>
      <c r="GA1059" s="206"/>
      <c r="GB1059" s="206"/>
      <c r="GC1059" s="206"/>
      <c r="GD1059" s="206"/>
      <c r="GE1059" s="206"/>
      <c r="GF1059" s="206"/>
      <c r="GG1059" s="206"/>
      <c r="GH1059" s="206"/>
      <c r="GI1059" s="206"/>
      <c r="GJ1059" s="206"/>
      <c r="GK1059" s="206"/>
      <c r="GL1059" s="206"/>
      <c r="GM1059" s="206"/>
      <c r="GN1059" s="206"/>
      <c r="GO1059" s="206"/>
      <c r="GP1059" s="206"/>
      <c r="GQ1059" s="206"/>
      <c r="GR1059" s="206"/>
      <c r="GS1059" s="206"/>
      <c r="GT1059" s="206"/>
      <c r="GU1059" s="206"/>
      <c r="GV1059" s="206"/>
      <c r="GW1059" s="206"/>
      <c r="GX1059" s="206"/>
      <c r="GY1059" s="206"/>
      <c r="GZ1059" s="206"/>
      <c r="HA1059" s="206"/>
      <c r="HB1059" s="206"/>
      <c r="HC1059" s="206"/>
      <c r="HD1059" s="206"/>
      <c r="HE1059" s="206"/>
      <c r="HF1059" s="206"/>
      <c r="HG1059" s="206"/>
      <c r="HH1059" s="206"/>
      <c r="HI1059" s="206"/>
      <c r="HJ1059" s="206"/>
      <c r="HK1059" s="206"/>
      <c r="HL1059" s="206"/>
      <c r="HM1059" s="206"/>
      <c r="HN1059" s="206"/>
      <c r="HO1059" s="206"/>
      <c r="HP1059" s="206"/>
      <c r="HQ1059" s="206"/>
      <c r="HR1059" s="206"/>
      <c r="HS1059" s="206"/>
      <c r="HT1059" s="206"/>
      <c r="HU1059" s="206"/>
      <c r="HV1059" s="206"/>
      <c r="HW1059" s="206"/>
      <c r="HX1059" s="206"/>
      <c r="HY1059" s="206"/>
      <c r="HZ1059" s="127"/>
      <c r="IA1059" s="127"/>
      <c r="IB1059" s="127"/>
    </row>
    <row r="1060" spans="1:236" ht="12.75" customHeight="1" x14ac:dyDescent="0.2">
      <c r="A1060" s="206"/>
      <c r="B1060" s="206"/>
      <c r="C1060" s="206"/>
      <c r="D1060" s="206"/>
      <c r="E1060" s="204"/>
      <c r="F1060" s="198"/>
      <c r="G1060" s="198"/>
      <c r="H1060" s="198"/>
      <c r="I1060" s="209"/>
      <c r="J1060" s="209"/>
      <c r="K1060" s="187"/>
      <c r="L1060" s="212"/>
      <c r="M1060" s="212"/>
      <c r="N1060" s="212"/>
      <c r="O1060" s="212"/>
      <c r="P1060" s="212"/>
      <c r="Q1060" s="212"/>
      <c r="R1060" s="212"/>
      <c r="S1060" s="212"/>
      <c r="T1060" s="212"/>
      <c r="U1060" s="212"/>
      <c r="V1060" s="212"/>
      <c r="W1060" s="212"/>
      <c r="X1060" s="212"/>
      <c r="Y1060" s="206"/>
      <c r="Z1060" s="206"/>
      <c r="AA1060" s="206"/>
      <c r="AB1060" s="206"/>
      <c r="AC1060" s="206"/>
      <c r="AD1060" s="206"/>
      <c r="AE1060" s="206"/>
      <c r="AF1060" s="206"/>
      <c r="AG1060" s="206"/>
      <c r="AH1060" s="206"/>
      <c r="AI1060" s="206"/>
      <c r="AJ1060" s="206"/>
      <c r="AK1060" s="206"/>
      <c r="AL1060" s="206"/>
      <c r="AM1060" s="206"/>
      <c r="AN1060" s="206"/>
      <c r="AO1060" s="206"/>
      <c r="AP1060" s="206"/>
      <c r="AQ1060" s="206"/>
      <c r="AR1060" s="206"/>
      <c r="AS1060" s="206"/>
      <c r="AT1060" s="206"/>
      <c r="AU1060" s="206"/>
      <c r="AV1060" s="206"/>
      <c r="AW1060" s="206"/>
      <c r="AX1060" s="206"/>
      <c r="AY1060" s="206"/>
      <c r="AZ1060" s="206"/>
      <c r="BA1060" s="206"/>
      <c r="BB1060" s="206"/>
      <c r="BC1060" s="206"/>
      <c r="BD1060" s="206"/>
      <c r="BE1060" s="206"/>
      <c r="BF1060" s="206"/>
      <c r="BG1060" s="206"/>
      <c r="BH1060" s="206"/>
      <c r="BI1060" s="206"/>
      <c r="BJ1060" s="206"/>
      <c r="BK1060" s="206"/>
      <c r="BL1060" s="206"/>
      <c r="BM1060" s="206"/>
      <c r="BN1060" s="206"/>
      <c r="BO1060" s="206"/>
      <c r="BP1060" s="206"/>
      <c r="BQ1060" s="206"/>
      <c r="BR1060" s="206"/>
      <c r="BS1060" s="206"/>
      <c r="BT1060" s="206"/>
      <c r="BU1060" s="206"/>
      <c r="BV1060" s="206"/>
      <c r="BW1060" s="206"/>
      <c r="BX1060" s="206"/>
      <c r="BY1060" s="206"/>
      <c r="BZ1060" s="206"/>
      <c r="CA1060" s="206"/>
      <c r="CB1060" s="206"/>
      <c r="CC1060" s="206"/>
      <c r="CD1060" s="206"/>
      <c r="CE1060" s="206"/>
      <c r="CF1060" s="206"/>
      <c r="CG1060" s="206"/>
      <c r="CH1060" s="206"/>
      <c r="CI1060" s="206"/>
      <c r="CJ1060" s="206"/>
      <c r="CK1060" s="206"/>
      <c r="CL1060" s="206"/>
      <c r="CM1060" s="206"/>
      <c r="CN1060" s="206"/>
      <c r="CO1060" s="206"/>
      <c r="CP1060" s="206"/>
      <c r="CQ1060" s="206"/>
      <c r="CR1060" s="206"/>
      <c r="CS1060" s="206"/>
      <c r="CT1060" s="206"/>
      <c r="CU1060" s="206"/>
      <c r="CV1060" s="206"/>
      <c r="CW1060" s="206"/>
      <c r="CX1060" s="206"/>
      <c r="CY1060" s="206"/>
      <c r="CZ1060" s="206"/>
      <c r="DA1060" s="206"/>
      <c r="DB1060" s="206"/>
      <c r="DC1060" s="206"/>
      <c r="DD1060" s="206"/>
      <c r="DE1060" s="206"/>
      <c r="DF1060" s="206"/>
      <c r="DG1060" s="206"/>
      <c r="DH1060" s="206"/>
      <c r="DI1060" s="206"/>
      <c r="DJ1060" s="206"/>
      <c r="DK1060" s="206"/>
      <c r="DL1060" s="206"/>
      <c r="DM1060" s="206"/>
      <c r="DN1060" s="206"/>
      <c r="DO1060" s="206"/>
      <c r="DP1060" s="206"/>
      <c r="DQ1060" s="206"/>
      <c r="DR1060" s="206"/>
      <c r="DS1060" s="206"/>
      <c r="DT1060" s="206"/>
      <c r="DU1060" s="206"/>
      <c r="DV1060" s="206"/>
      <c r="DW1060" s="206"/>
      <c r="DX1060" s="206"/>
      <c r="DY1060" s="206"/>
      <c r="DZ1060" s="206"/>
      <c r="EA1060" s="206"/>
      <c r="EB1060" s="206"/>
      <c r="EC1060" s="206"/>
      <c r="ED1060" s="206"/>
      <c r="EE1060" s="206"/>
      <c r="EF1060" s="206"/>
      <c r="EG1060" s="206"/>
      <c r="EH1060" s="206"/>
      <c r="EI1060" s="206"/>
      <c r="EJ1060" s="206"/>
      <c r="EK1060" s="206"/>
      <c r="EL1060" s="206"/>
      <c r="EM1060" s="206"/>
      <c r="EN1060" s="206"/>
      <c r="EO1060" s="206"/>
      <c r="EP1060" s="206"/>
      <c r="EQ1060" s="206"/>
      <c r="ER1060" s="206"/>
      <c r="ES1060" s="206"/>
      <c r="ET1060" s="206"/>
      <c r="EU1060" s="206"/>
      <c r="EV1060" s="206"/>
      <c r="EW1060" s="206"/>
      <c r="EX1060" s="206"/>
      <c r="EY1060" s="206"/>
      <c r="EZ1060" s="206"/>
      <c r="FA1060" s="206"/>
      <c r="FB1060" s="206"/>
      <c r="FC1060" s="206"/>
      <c r="FD1060" s="206"/>
      <c r="FE1060" s="206"/>
      <c r="FF1060" s="206"/>
      <c r="FG1060" s="206"/>
      <c r="FH1060" s="206"/>
      <c r="FI1060" s="206"/>
      <c r="FJ1060" s="206"/>
      <c r="FK1060" s="206"/>
      <c r="FL1060" s="206"/>
      <c r="FM1060" s="206"/>
      <c r="FN1060" s="206"/>
      <c r="FO1060" s="206"/>
      <c r="FP1060" s="206"/>
      <c r="FQ1060" s="206"/>
      <c r="FR1060" s="206"/>
      <c r="FS1060" s="206"/>
      <c r="FT1060" s="206"/>
      <c r="FU1060" s="206"/>
      <c r="FV1060" s="206"/>
      <c r="FW1060" s="206"/>
      <c r="FX1060" s="206"/>
      <c r="FY1060" s="206"/>
      <c r="FZ1060" s="206"/>
      <c r="GA1060" s="206"/>
      <c r="GB1060" s="206"/>
      <c r="GC1060" s="206"/>
      <c r="GD1060" s="206"/>
      <c r="GE1060" s="206"/>
      <c r="GF1060" s="206"/>
      <c r="GG1060" s="206"/>
      <c r="GH1060" s="206"/>
      <c r="GI1060" s="206"/>
      <c r="GJ1060" s="206"/>
      <c r="GK1060" s="206"/>
      <c r="GL1060" s="206"/>
      <c r="GM1060" s="206"/>
      <c r="GN1060" s="206"/>
      <c r="GO1060" s="206"/>
      <c r="GP1060" s="206"/>
      <c r="GQ1060" s="206"/>
      <c r="GR1060" s="206"/>
      <c r="GS1060" s="206"/>
      <c r="GT1060" s="206"/>
      <c r="GU1060" s="206"/>
      <c r="GV1060" s="206"/>
      <c r="GW1060" s="206"/>
      <c r="GX1060" s="206"/>
      <c r="GY1060" s="206"/>
      <c r="GZ1060" s="206"/>
      <c r="HA1060" s="206"/>
      <c r="HB1060" s="206"/>
      <c r="HC1060" s="206"/>
      <c r="HD1060" s="206"/>
      <c r="HE1060" s="206"/>
      <c r="HF1060" s="206"/>
      <c r="HG1060" s="206"/>
      <c r="HH1060" s="206"/>
      <c r="HI1060" s="206"/>
      <c r="HJ1060" s="206"/>
      <c r="HK1060" s="206"/>
      <c r="HL1060" s="206"/>
      <c r="HM1060" s="206"/>
      <c r="HN1060" s="206"/>
      <c r="HO1060" s="206"/>
      <c r="HP1060" s="206"/>
      <c r="HQ1060" s="206"/>
      <c r="HR1060" s="206"/>
      <c r="HS1060" s="206"/>
      <c r="HT1060" s="206"/>
      <c r="HU1060" s="206"/>
      <c r="HV1060" s="206"/>
      <c r="HW1060" s="206"/>
      <c r="HX1060" s="206"/>
      <c r="HY1060" s="206"/>
      <c r="HZ1060" s="127"/>
      <c r="IA1060" s="127"/>
      <c r="IB1060" s="127"/>
    </row>
    <row r="1061" spans="1:236" ht="12.75" customHeight="1" x14ac:dyDescent="0.2">
      <c r="A1061" s="206"/>
      <c r="B1061" s="206"/>
      <c r="C1061" s="206"/>
      <c r="D1061" s="206"/>
      <c r="E1061" s="204"/>
      <c r="F1061" s="198"/>
      <c r="G1061" s="198"/>
      <c r="H1061" s="198"/>
      <c r="I1061" s="209"/>
      <c r="J1061" s="209"/>
      <c r="K1061" s="187"/>
      <c r="L1061" s="212"/>
      <c r="M1061" s="212"/>
      <c r="N1061" s="212"/>
      <c r="O1061" s="212"/>
      <c r="P1061" s="212"/>
      <c r="Q1061" s="212"/>
      <c r="R1061" s="212"/>
      <c r="S1061" s="212"/>
      <c r="T1061" s="212"/>
      <c r="U1061" s="212"/>
      <c r="V1061" s="212"/>
      <c r="W1061" s="212"/>
      <c r="X1061" s="212"/>
      <c r="Y1061" s="206"/>
      <c r="Z1061" s="206"/>
      <c r="AA1061" s="206"/>
      <c r="AB1061" s="206"/>
      <c r="AC1061" s="206"/>
      <c r="AD1061" s="206"/>
      <c r="AE1061" s="206"/>
      <c r="AF1061" s="206"/>
      <c r="AG1061" s="206"/>
      <c r="AH1061" s="206"/>
      <c r="AI1061" s="206"/>
      <c r="AJ1061" s="206"/>
      <c r="AK1061" s="206"/>
      <c r="AL1061" s="206"/>
      <c r="AM1061" s="206"/>
      <c r="AN1061" s="206"/>
      <c r="AO1061" s="206"/>
      <c r="AP1061" s="206"/>
      <c r="AQ1061" s="206"/>
      <c r="AR1061" s="206"/>
      <c r="AS1061" s="206"/>
      <c r="AT1061" s="206"/>
      <c r="AU1061" s="206"/>
      <c r="AV1061" s="206"/>
      <c r="AW1061" s="206"/>
      <c r="AX1061" s="206"/>
      <c r="AY1061" s="206"/>
      <c r="AZ1061" s="206"/>
      <c r="BA1061" s="206"/>
      <c r="BB1061" s="206"/>
      <c r="BC1061" s="206"/>
      <c r="BD1061" s="206"/>
      <c r="BE1061" s="206"/>
      <c r="BF1061" s="206"/>
      <c r="BG1061" s="206"/>
      <c r="BH1061" s="206"/>
      <c r="BI1061" s="206"/>
      <c r="BJ1061" s="206"/>
      <c r="BK1061" s="206"/>
      <c r="BL1061" s="206"/>
      <c r="BM1061" s="206"/>
      <c r="BN1061" s="206"/>
      <c r="BO1061" s="206"/>
      <c r="BP1061" s="206"/>
      <c r="BQ1061" s="206"/>
      <c r="BR1061" s="206"/>
      <c r="BS1061" s="206"/>
      <c r="BT1061" s="206"/>
      <c r="BU1061" s="206"/>
      <c r="BV1061" s="206"/>
      <c r="BW1061" s="206"/>
      <c r="BX1061" s="206"/>
      <c r="BY1061" s="206"/>
      <c r="BZ1061" s="206"/>
      <c r="CA1061" s="206"/>
      <c r="CB1061" s="206"/>
      <c r="CC1061" s="206"/>
      <c r="CD1061" s="206"/>
      <c r="CE1061" s="206"/>
      <c r="CF1061" s="206"/>
      <c r="CG1061" s="206"/>
      <c r="CH1061" s="206"/>
      <c r="CI1061" s="206"/>
      <c r="CJ1061" s="206"/>
      <c r="CK1061" s="206"/>
      <c r="CL1061" s="206"/>
      <c r="CM1061" s="206"/>
      <c r="CN1061" s="206"/>
      <c r="CO1061" s="206"/>
      <c r="CP1061" s="206"/>
      <c r="CQ1061" s="206"/>
      <c r="CR1061" s="206"/>
      <c r="CS1061" s="206"/>
      <c r="CT1061" s="206"/>
      <c r="CU1061" s="206"/>
      <c r="CV1061" s="206"/>
      <c r="CW1061" s="206"/>
      <c r="CX1061" s="206"/>
      <c r="CY1061" s="206"/>
      <c r="CZ1061" s="206"/>
      <c r="DA1061" s="206"/>
      <c r="DB1061" s="206"/>
      <c r="DC1061" s="206"/>
      <c r="DD1061" s="206"/>
      <c r="DE1061" s="206"/>
      <c r="DF1061" s="206"/>
      <c r="DG1061" s="206"/>
      <c r="DH1061" s="206"/>
      <c r="DI1061" s="206"/>
      <c r="DJ1061" s="206"/>
      <c r="DK1061" s="206"/>
      <c r="DL1061" s="206"/>
      <c r="DM1061" s="206"/>
      <c r="DN1061" s="206"/>
      <c r="DO1061" s="206"/>
      <c r="DP1061" s="206"/>
      <c r="DQ1061" s="206"/>
      <c r="DR1061" s="206"/>
      <c r="DS1061" s="206"/>
      <c r="DT1061" s="206"/>
      <c r="DU1061" s="206"/>
      <c r="DV1061" s="206"/>
      <c r="DW1061" s="206"/>
      <c r="DX1061" s="206"/>
      <c r="DY1061" s="206"/>
      <c r="DZ1061" s="206"/>
      <c r="EA1061" s="206"/>
      <c r="EB1061" s="206"/>
      <c r="EC1061" s="206"/>
      <c r="ED1061" s="206"/>
      <c r="EE1061" s="206"/>
      <c r="EF1061" s="206"/>
      <c r="EG1061" s="206"/>
      <c r="EH1061" s="206"/>
      <c r="EI1061" s="206"/>
      <c r="EJ1061" s="206"/>
      <c r="EK1061" s="206"/>
      <c r="EL1061" s="206"/>
      <c r="EM1061" s="206"/>
      <c r="EN1061" s="206"/>
      <c r="EO1061" s="206"/>
      <c r="EP1061" s="206"/>
      <c r="EQ1061" s="206"/>
      <c r="ER1061" s="206"/>
      <c r="ES1061" s="206"/>
      <c r="ET1061" s="206"/>
      <c r="EU1061" s="206"/>
      <c r="EV1061" s="206"/>
      <c r="EW1061" s="206"/>
      <c r="EX1061" s="206"/>
      <c r="EY1061" s="206"/>
      <c r="EZ1061" s="206"/>
      <c r="FA1061" s="206"/>
      <c r="FB1061" s="206"/>
      <c r="FC1061" s="206"/>
      <c r="FD1061" s="206"/>
      <c r="FE1061" s="206"/>
      <c r="FF1061" s="206"/>
      <c r="FG1061" s="206"/>
      <c r="FH1061" s="206"/>
      <c r="FI1061" s="206"/>
      <c r="FJ1061" s="206"/>
      <c r="FK1061" s="206"/>
      <c r="FL1061" s="206"/>
      <c r="FM1061" s="206"/>
      <c r="FN1061" s="206"/>
      <c r="FO1061" s="206"/>
      <c r="FP1061" s="206"/>
      <c r="FQ1061" s="206"/>
      <c r="FR1061" s="206"/>
      <c r="FS1061" s="206"/>
      <c r="FT1061" s="206"/>
      <c r="FU1061" s="206"/>
      <c r="FV1061" s="206"/>
      <c r="FW1061" s="206"/>
      <c r="FX1061" s="206"/>
      <c r="FY1061" s="206"/>
      <c r="FZ1061" s="206"/>
      <c r="GA1061" s="206"/>
      <c r="GB1061" s="206"/>
      <c r="GC1061" s="206"/>
      <c r="GD1061" s="206"/>
      <c r="GE1061" s="206"/>
      <c r="GF1061" s="206"/>
      <c r="GG1061" s="206"/>
      <c r="GH1061" s="206"/>
      <c r="GI1061" s="206"/>
      <c r="GJ1061" s="206"/>
      <c r="GK1061" s="206"/>
      <c r="GL1061" s="206"/>
      <c r="GM1061" s="206"/>
      <c r="GN1061" s="206"/>
      <c r="GO1061" s="206"/>
      <c r="GP1061" s="206"/>
      <c r="GQ1061" s="206"/>
      <c r="GR1061" s="206"/>
      <c r="GS1061" s="206"/>
      <c r="GT1061" s="206"/>
      <c r="GU1061" s="206"/>
      <c r="GV1061" s="206"/>
      <c r="GW1061" s="206"/>
      <c r="GX1061" s="206"/>
      <c r="GY1061" s="206"/>
      <c r="GZ1061" s="206"/>
      <c r="HA1061" s="206"/>
      <c r="HB1061" s="206"/>
      <c r="HC1061" s="206"/>
      <c r="HD1061" s="206"/>
      <c r="HE1061" s="206"/>
      <c r="HF1061" s="206"/>
      <c r="HG1061" s="206"/>
      <c r="HH1061" s="206"/>
      <c r="HI1061" s="206"/>
      <c r="HJ1061" s="206"/>
      <c r="HK1061" s="206"/>
      <c r="HL1061" s="206"/>
      <c r="HM1061" s="206"/>
      <c r="HN1061" s="206"/>
      <c r="HO1061" s="206"/>
      <c r="HP1061" s="206"/>
      <c r="HQ1061" s="206"/>
      <c r="HR1061" s="206"/>
      <c r="HS1061" s="206"/>
      <c r="HT1061" s="206"/>
      <c r="HU1061" s="206"/>
      <c r="HV1061" s="206"/>
      <c r="HW1061" s="206"/>
      <c r="HX1061" s="206"/>
      <c r="HY1061" s="206"/>
      <c r="HZ1061" s="127"/>
      <c r="IA1061" s="127"/>
      <c r="IB1061" s="127"/>
    </row>
    <row r="1062" spans="1:236" ht="12.75" customHeight="1" x14ac:dyDescent="0.2">
      <c r="A1062" s="206"/>
      <c r="B1062" s="206"/>
      <c r="C1062" s="206"/>
      <c r="D1062" s="206"/>
      <c r="E1062" s="204"/>
      <c r="F1062" s="198"/>
      <c r="G1062" s="198"/>
      <c r="H1062" s="198"/>
      <c r="I1062" s="209"/>
      <c r="J1062" s="209"/>
      <c r="K1062" s="187"/>
      <c r="L1062" s="212"/>
      <c r="M1062" s="212"/>
      <c r="N1062" s="212"/>
      <c r="O1062" s="212"/>
      <c r="P1062" s="212"/>
      <c r="Q1062" s="212"/>
      <c r="R1062" s="212"/>
      <c r="S1062" s="212"/>
      <c r="T1062" s="212"/>
      <c r="U1062" s="212"/>
      <c r="V1062" s="212"/>
      <c r="W1062" s="212"/>
      <c r="X1062" s="212"/>
      <c r="Y1062" s="206"/>
      <c r="Z1062" s="206"/>
      <c r="AA1062" s="206"/>
      <c r="AB1062" s="206"/>
      <c r="AC1062" s="206"/>
      <c r="AD1062" s="206"/>
      <c r="AE1062" s="206"/>
      <c r="AF1062" s="206"/>
      <c r="AG1062" s="206"/>
      <c r="AH1062" s="206"/>
      <c r="AI1062" s="206"/>
      <c r="AJ1062" s="206"/>
      <c r="AK1062" s="206"/>
      <c r="AL1062" s="206"/>
      <c r="AM1062" s="206"/>
      <c r="AN1062" s="206"/>
      <c r="AO1062" s="206"/>
      <c r="AP1062" s="206"/>
      <c r="AQ1062" s="206"/>
      <c r="AR1062" s="206"/>
      <c r="AS1062" s="206"/>
      <c r="AT1062" s="206"/>
      <c r="AU1062" s="206"/>
      <c r="AV1062" s="206"/>
      <c r="AW1062" s="206"/>
      <c r="AX1062" s="206"/>
      <c r="AY1062" s="206"/>
      <c r="AZ1062" s="206"/>
      <c r="BA1062" s="206"/>
      <c r="BB1062" s="206"/>
      <c r="BC1062" s="206"/>
      <c r="BD1062" s="206"/>
      <c r="BE1062" s="206"/>
      <c r="BF1062" s="206"/>
      <c r="BG1062" s="206"/>
      <c r="BH1062" s="206"/>
      <c r="BI1062" s="206"/>
      <c r="BJ1062" s="206"/>
      <c r="BK1062" s="206"/>
      <c r="BL1062" s="206"/>
      <c r="BM1062" s="206"/>
      <c r="BN1062" s="206"/>
      <c r="BO1062" s="206"/>
      <c r="BP1062" s="206"/>
      <c r="BQ1062" s="206"/>
      <c r="BR1062" s="206"/>
      <c r="BS1062" s="206"/>
      <c r="BT1062" s="206"/>
      <c r="BU1062" s="206"/>
      <c r="BV1062" s="206"/>
      <c r="BW1062" s="206"/>
      <c r="BX1062" s="206"/>
      <c r="BY1062" s="206"/>
      <c r="BZ1062" s="206"/>
      <c r="CA1062" s="206"/>
      <c r="CB1062" s="206"/>
      <c r="CC1062" s="206"/>
      <c r="CD1062" s="206"/>
      <c r="CE1062" s="206"/>
      <c r="CF1062" s="206"/>
      <c r="CG1062" s="206"/>
      <c r="CH1062" s="206"/>
      <c r="CI1062" s="206"/>
      <c r="CJ1062" s="206"/>
      <c r="CK1062" s="206"/>
      <c r="CL1062" s="206"/>
      <c r="CM1062" s="206"/>
      <c r="CN1062" s="206"/>
      <c r="CO1062" s="206"/>
      <c r="CP1062" s="206"/>
      <c r="CQ1062" s="206"/>
      <c r="CR1062" s="206"/>
      <c r="CS1062" s="206"/>
      <c r="CT1062" s="206"/>
      <c r="CU1062" s="206"/>
      <c r="CV1062" s="206"/>
      <c r="CW1062" s="206"/>
      <c r="CX1062" s="206"/>
      <c r="CY1062" s="206"/>
      <c r="CZ1062" s="206"/>
      <c r="DA1062" s="206"/>
      <c r="DB1062" s="206"/>
      <c r="DC1062" s="206"/>
      <c r="DD1062" s="206"/>
      <c r="DE1062" s="206"/>
      <c r="DF1062" s="206"/>
      <c r="DG1062" s="206"/>
      <c r="DH1062" s="206"/>
      <c r="DI1062" s="206"/>
      <c r="DJ1062" s="206"/>
      <c r="DK1062" s="206"/>
      <c r="DL1062" s="206"/>
      <c r="DM1062" s="206"/>
      <c r="DN1062" s="206"/>
      <c r="DO1062" s="206"/>
      <c r="DP1062" s="206"/>
      <c r="DQ1062" s="206"/>
      <c r="DR1062" s="206"/>
      <c r="DS1062" s="206"/>
      <c r="DT1062" s="206"/>
      <c r="DU1062" s="206"/>
      <c r="DV1062" s="206"/>
      <c r="DW1062" s="206"/>
      <c r="DX1062" s="206"/>
      <c r="DY1062" s="206"/>
      <c r="DZ1062" s="206"/>
      <c r="EA1062" s="206"/>
      <c r="EB1062" s="206"/>
      <c r="EC1062" s="206"/>
      <c r="ED1062" s="206"/>
      <c r="EE1062" s="206"/>
      <c r="EF1062" s="206"/>
      <c r="EG1062" s="206"/>
      <c r="EH1062" s="206"/>
      <c r="EI1062" s="206"/>
      <c r="EJ1062" s="206"/>
      <c r="EK1062" s="206"/>
      <c r="EL1062" s="206"/>
      <c r="EM1062" s="206"/>
      <c r="EN1062" s="206"/>
      <c r="EO1062" s="206"/>
      <c r="EP1062" s="206"/>
      <c r="EQ1062" s="206"/>
      <c r="ER1062" s="206"/>
      <c r="ES1062" s="206"/>
      <c r="ET1062" s="206"/>
      <c r="EU1062" s="206"/>
      <c r="EV1062" s="206"/>
      <c r="EW1062" s="206"/>
      <c r="EX1062" s="206"/>
      <c r="EY1062" s="206"/>
      <c r="EZ1062" s="206"/>
      <c r="FA1062" s="206"/>
      <c r="FB1062" s="206"/>
      <c r="FC1062" s="206"/>
      <c r="FD1062" s="206"/>
      <c r="FE1062" s="206"/>
      <c r="FF1062" s="206"/>
      <c r="FG1062" s="206"/>
      <c r="FH1062" s="206"/>
      <c r="FI1062" s="206"/>
      <c r="FJ1062" s="206"/>
      <c r="FK1062" s="206"/>
      <c r="FL1062" s="206"/>
      <c r="FM1062" s="206"/>
      <c r="FN1062" s="206"/>
      <c r="FO1062" s="206"/>
      <c r="FP1062" s="206"/>
      <c r="FQ1062" s="206"/>
      <c r="FR1062" s="206"/>
      <c r="FS1062" s="206"/>
      <c r="FT1062" s="206"/>
      <c r="FU1062" s="206"/>
      <c r="FV1062" s="206"/>
      <c r="FW1062" s="206"/>
      <c r="FX1062" s="206"/>
      <c r="FY1062" s="206"/>
      <c r="FZ1062" s="206"/>
      <c r="GA1062" s="206"/>
      <c r="GB1062" s="206"/>
      <c r="GC1062" s="206"/>
      <c r="GD1062" s="206"/>
      <c r="GE1062" s="206"/>
      <c r="GF1062" s="206"/>
      <c r="GG1062" s="206"/>
      <c r="GH1062" s="206"/>
      <c r="GI1062" s="206"/>
      <c r="GJ1062" s="206"/>
      <c r="GK1062" s="206"/>
      <c r="GL1062" s="206"/>
      <c r="GM1062" s="206"/>
      <c r="GN1062" s="206"/>
      <c r="GO1062" s="206"/>
      <c r="GP1062" s="206"/>
      <c r="GQ1062" s="206"/>
      <c r="GR1062" s="206"/>
      <c r="GS1062" s="206"/>
      <c r="GT1062" s="206"/>
      <c r="GU1062" s="206"/>
      <c r="GV1062" s="206"/>
      <c r="GW1062" s="206"/>
      <c r="GX1062" s="206"/>
      <c r="GY1062" s="206"/>
      <c r="GZ1062" s="206"/>
      <c r="HA1062" s="206"/>
      <c r="HB1062" s="206"/>
      <c r="HC1062" s="206"/>
      <c r="HD1062" s="206"/>
      <c r="HE1062" s="206"/>
      <c r="HF1062" s="206"/>
      <c r="HG1062" s="206"/>
      <c r="HH1062" s="206"/>
      <c r="HI1062" s="206"/>
      <c r="HJ1062" s="206"/>
      <c r="HK1062" s="206"/>
      <c r="HL1062" s="206"/>
      <c r="HM1062" s="206"/>
      <c r="HN1062" s="206"/>
      <c r="HO1062" s="206"/>
      <c r="HP1062" s="206"/>
      <c r="HQ1062" s="206"/>
      <c r="HR1062" s="206"/>
      <c r="HS1062" s="206"/>
      <c r="HT1062" s="206"/>
      <c r="HU1062" s="206"/>
      <c r="HV1062" s="206"/>
      <c r="HW1062" s="206"/>
      <c r="HX1062" s="206"/>
      <c r="HY1062" s="206"/>
      <c r="HZ1062" s="127"/>
      <c r="IA1062" s="127"/>
      <c r="IB1062" s="127"/>
    </row>
    <row r="1063" spans="1:236" ht="12.75" customHeight="1" x14ac:dyDescent="0.2">
      <c r="A1063" s="206"/>
      <c r="B1063" s="206"/>
      <c r="C1063" s="206"/>
      <c r="D1063" s="206"/>
      <c r="E1063" s="204"/>
      <c r="F1063" s="198"/>
      <c r="G1063" s="198"/>
      <c r="H1063" s="198"/>
      <c r="I1063" s="209"/>
      <c r="J1063" s="209"/>
      <c r="K1063" s="187"/>
      <c r="L1063" s="212"/>
      <c r="M1063" s="212"/>
      <c r="N1063" s="212"/>
      <c r="O1063" s="212"/>
      <c r="P1063" s="212"/>
      <c r="Q1063" s="212"/>
      <c r="R1063" s="212"/>
      <c r="S1063" s="212"/>
      <c r="T1063" s="212"/>
      <c r="U1063" s="212"/>
      <c r="V1063" s="212"/>
      <c r="W1063" s="212"/>
      <c r="X1063" s="212"/>
      <c r="Y1063" s="206"/>
      <c r="Z1063" s="206"/>
      <c r="AA1063" s="206"/>
      <c r="AB1063" s="206"/>
      <c r="AC1063" s="206"/>
      <c r="AD1063" s="206"/>
      <c r="AE1063" s="206"/>
      <c r="AF1063" s="206"/>
      <c r="AG1063" s="206"/>
      <c r="AH1063" s="206"/>
      <c r="AI1063" s="206"/>
      <c r="AJ1063" s="206"/>
      <c r="AK1063" s="206"/>
      <c r="AL1063" s="206"/>
      <c r="AM1063" s="206"/>
      <c r="AN1063" s="206"/>
      <c r="AO1063" s="206"/>
      <c r="AP1063" s="206"/>
      <c r="AQ1063" s="206"/>
      <c r="AR1063" s="206"/>
      <c r="AS1063" s="206"/>
      <c r="AT1063" s="206"/>
      <c r="AU1063" s="206"/>
      <c r="AV1063" s="206"/>
      <c r="AW1063" s="206"/>
      <c r="AX1063" s="206"/>
      <c r="AY1063" s="206"/>
      <c r="AZ1063" s="206"/>
      <c r="BA1063" s="206"/>
      <c r="BB1063" s="206"/>
      <c r="BC1063" s="206"/>
      <c r="BD1063" s="206"/>
      <c r="BE1063" s="206"/>
      <c r="BF1063" s="206"/>
      <c r="BG1063" s="206"/>
      <c r="BH1063" s="206"/>
      <c r="BI1063" s="206"/>
      <c r="BJ1063" s="206"/>
      <c r="BK1063" s="206"/>
      <c r="BL1063" s="206"/>
      <c r="BM1063" s="206"/>
      <c r="BN1063" s="206"/>
      <c r="BO1063" s="206"/>
      <c r="BP1063" s="206"/>
      <c r="BQ1063" s="206"/>
      <c r="BR1063" s="206"/>
      <c r="BS1063" s="206"/>
      <c r="BT1063" s="206"/>
      <c r="BU1063" s="206"/>
      <c r="BV1063" s="206"/>
      <c r="BW1063" s="206"/>
      <c r="BX1063" s="206"/>
      <c r="BY1063" s="206"/>
      <c r="BZ1063" s="206"/>
      <c r="CA1063" s="206"/>
      <c r="CB1063" s="206"/>
      <c r="CC1063" s="206"/>
      <c r="CD1063" s="206"/>
      <c r="CE1063" s="206"/>
      <c r="CF1063" s="206"/>
      <c r="CG1063" s="206"/>
      <c r="CH1063" s="206"/>
      <c r="CI1063" s="206"/>
      <c r="CJ1063" s="206"/>
      <c r="CK1063" s="206"/>
      <c r="CL1063" s="206"/>
      <c r="CM1063" s="206"/>
      <c r="CN1063" s="206"/>
      <c r="CO1063" s="206"/>
      <c r="CP1063" s="206"/>
      <c r="CQ1063" s="206"/>
      <c r="CR1063" s="206"/>
      <c r="CS1063" s="206"/>
      <c r="CT1063" s="206"/>
      <c r="CU1063" s="206"/>
      <c r="CV1063" s="206"/>
      <c r="CW1063" s="206"/>
      <c r="CX1063" s="206"/>
      <c r="CY1063" s="206"/>
      <c r="CZ1063" s="206"/>
      <c r="DA1063" s="206"/>
      <c r="DB1063" s="206"/>
      <c r="DC1063" s="206"/>
      <c r="DD1063" s="206"/>
      <c r="DE1063" s="206"/>
      <c r="DF1063" s="206"/>
      <c r="DG1063" s="206"/>
      <c r="DH1063" s="206"/>
      <c r="DI1063" s="206"/>
      <c r="DJ1063" s="206"/>
      <c r="DK1063" s="206"/>
      <c r="DL1063" s="206"/>
      <c r="DM1063" s="206"/>
      <c r="DN1063" s="206"/>
      <c r="DO1063" s="206"/>
      <c r="DP1063" s="206"/>
      <c r="DQ1063" s="206"/>
      <c r="DR1063" s="206"/>
      <c r="DS1063" s="206"/>
      <c r="DT1063" s="206"/>
      <c r="DU1063" s="206"/>
      <c r="DV1063" s="206"/>
      <c r="DW1063" s="206"/>
      <c r="DX1063" s="206"/>
      <c r="DY1063" s="206"/>
      <c r="DZ1063" s="206"/>
      <c r="EA1063" s="206"/>
      <c r="EB1063" s="206"/>
      <c r="EC1063" s="206"/>
      <c r="ED1063" s="206"/>
      <c r="EE1063" s="206"/>
      <c r="EF1063" s="206"/>
      <c r="EG1063" s="206"/>
      <c r="EH1063" s="206"/>
      <c r="EI1063" s="206"/>
      <c r="EJ1063" s="206"/>
      <c r="EK1063" s="206"/>
      <c r="EL1063" s="206"/>
      <c r="EM1063" s="206"/>
      <c r="EN1063" s="206"/>
      <c r="EO1063" s="206"/>
      <c r="EP1063" s="206"/>
      <c r="EQ1063" s="206"/>
      <c r="ER1063" s="206"/>
      <c r="ES1063" s="206"/>
      <c r="ET1063" s="206"/>
      <c r="EU1063" s="206"/>
      <c r="EV1063" s="206"/>
      <c r="EW1063" s="206"/>
      <c r="EX1063" s="206"/>
      <c r="EY1063" s="206"/>
      <c r="EZ1063" s="206"/>
      <c r="FA1063" s="206"/>
      <c r="FB1063" s="206"/>
      <c r="FC1063" s="206"/>
      <c r="FD1063" s="206"/>
      <c r="FE1063" s="206"/>
      <c r="FF1063" s="206"/>
      <c r="FG1063" s="206"/>
      <c r="FH1063" s="206"/>
      <c r="FI1063" s="206"/>
      <c r="FJ1063" s="206"/>
      <c r="FK1063" s="206"/>
      <c r="FL1063" s="206"/>
      <c r="FM1063" s="206"/>
      <c r="FN1063" s="206"/>
      <c r="FO1063" s="206"/>
      <c r="FP1063" s="206"/>
      <c r="FQ1063" s="206"/>
      <c r="FR1063" s="206"/>
      <c r="FS1063" s="206"/>
      <c r="FT1063" s="206"/>
      <c r="FU1063" s="206"/>
      <c r="FV1063" s="206"/>
      <c r="FW1063" s="206"/>
      <c r="FX1063" s="206"/>
      <c r="FY1063" s="206"/>
      <c r="FZ1063" s="206"/>
      <c r="GA1063" s="206"/>
      <c r="GB1063" s="206"/>
      <c r="GC1063" s="206"/>
      <c r="GD1063" s="206"/>
      <c r="GE1063" s="206"/>
      <c r="GF1063" s="206"/>
      <c r="GG1063" s="206"/>
      <c r="GH1063" s="206"/>
      <c r="GI1063" s="206"/>
      <c r="GJ1063" s="206"/>
      <c r="GK1063" s="206"/>
      <c r="GL1063" s="206"/>
      <c r="GM1063" s="206"/>
      <c r="GN1063" s="206"/>
      <c r="GO1063" s="206"/>
      <c r="GP1063" s="206"/>
      <c r="GQ1063" s="206"/>
      <c r="GR1063" s="206"/>
      <c r="GS1063" s="206"/>
      <c r="GT1063" s="206"/>
      <c r="GU1063" s="206"/>
      <c r="GV1063" s="206"/>
      <c r="GW1063" s="206"/>
      <c r="GX1063" s="206"/>
      <c r="GY1063" s="206"/>
      <c r="GZ1063" s="206"/>
      <c r="HA1063" s="206"/>
      <c r="HB1063" s="206"/>
      <c r="HC1063" s="206"/>
      <c r="HD1063" s="206"/>
      <c r="HE1063" s="206"/>
      <c r="HF1063" s="206"/>
      <c r="HG1063" s="206"/>
      <c r="HH1063" s="206"/>
      <c r="HI1063" s="206"/>
      <c r="HJ1063" s="206"/>
      <c r="HK1063" s="206"/>
      <c r="HL1063" s="206"/>
      <c r="HM1063" s="206"/>
      <c r="HN1063" s="206"/>
      <c r="HO1063" s="206"/>
      <c r="HP1063" s="206"/>
      <c r="HQ1063" s="206"/>
      <c r="HR1063" s="206"/>
      <c r="HS1063" s="206"/>
      <c r="HT1063" s="206"/>
      <c r="HU1063" s="206"/>
      <c r="HV1063" s="206"/>
      <c r="HW1063" s="206"/>
      <c r="HX1063" s="206"/>
      <c r="HY1063" s="206"/>
      <c r="HZ1063" s="127"/>
      <c r="IA1063" s="127"/>
      <c r="IB1063" s="127"/>
    </row>
    <row r="1064" spans="1:236" ht="12.75" customHeight="1" x14ac:dyDescent="0.2">
      <c r="A1064" s="206"/>
      <c r="B1064" s="206"/>
      <c r="C1064" s="206"/>
      <c r="D1064" s="206"/>
      <c r="E1064" s="204"/>
      <c r="F1064" s="198"/>
      <c r="G1064" s="198"/>
      <c r="H1064" s="198"/>
      <c r="I1064" s="209"/>
      <c r="J1064" s="209"/>
      <c r="K1064" s="187"/>
      <c r="L1064" s="212"/>
      <c r="M1064" s="212"/>
      <c r="N1064" s="212"/>
      <c r="O1064" s="212"/>
      <c r="P1064" s="212"/>
      <c r="Q1064" s="212"/>
      <c r="R1064" s="212"/>
      <c r="S1064" s="212"/>
      <c r="T1064" s="212"/>
      <c r="U1064" s="212"/>
      <c r="V1064" s="212"/>
      <c r="W1064" s="212"/>
      <c r="X1064" s="212"/>
      <c r="Y1064" s="206"/>
      <c r="Z1064" s="206"/>
      <c r="AA1064" s="206"/>
      <c r="AB1064" s="206"/>
      <c r="AC1064" s="206"/>
      <c r="AD1064" s="206"/>
      <c r="AE1064" s="206"/>
      <c r="AF1064" s="206"/>
      <c r="AG1064" s="206"/>
      <c r="AH1064" s="206"/>
      <c r="AI1064" s="206"/>
      <c r="AJ1064" s="206"/>
      <c r="AK1064" s="206"/>
      <c r="AL1064" s="206"/>
      <c r="AM1064" s="206"/>
      <c r="AN1064" s="206"/>
      <c r="AO1064" s="206"/>
      <c r="AP1064" s="206"/>
      <c r="AQ1064" s="206"/>
      <c r="AR1064" s="206"/>
      <c r="AS1064" s="206"/>
      <c r="AT1064" s="206"/>
      <c r="AU1064" s="206"/>
      <c r="AV1064" s="206"/>
      <c r="AW1064" s="206"/>
      <c r="AX1064" s="206"/>
      <c r="AY1064" s="206"/>
      <c r="AZ1064" s="206"/>
      <c r="BA1064" s="206"/>
      <c r="BB1064" s="206"/>
      <c r="BC1064" s="206"/>
      <c r="BD1064" s="206"/>
      <c r="BE1064" s="206"/>
      <c r="BF1064" s="206"/>
      <c r="BG1064" s="206"/>
      <c r="BH1064" s="206"/>
      <c r="BI1064" s="206"/>
      <c r="BJ1064" s="206"/>
      <c r="BK1064" s="206"/>
      <c r="BL1064" s="206"/>
      <c r="BM1064" s="206"/>
      <c r="BN1064" s="206"/>
      <c r="BO1064" s="206"/>
      <c r="BP1064" s="206"/>
      <c r="BQ1064" s="206"/>
      <c r="BR1064" s="206"/>
      <c r="BS1064" s="206"/>
      <c r="BT1064" s="206"/>
      <c r="BU1064" s="206"/>
      <c r="BV1064" s="206"/>
      <c r="BW1064" s="206"/>
      <c r="BX1064" s="206"/>
      <c r="BY1064" s="206"/>
      <c r="BZ1064" s="206"/>
      <c r="CA1064" s="206"/>
      <c r="CB1064" s="206"/>
      <c r="CC1064" s="206"/>
      <c r="CD1064" s="206"/>
      <c r="CE1064" s="206"/>
      <c r="CF1064" s="206"/>
      <c r="CG1064" s="206"/>
      <c r="CH1064" s="206"/>
      <c r="CI1064" s="206"/>
      <c r="CJ1064" s="206"/>
      <c r="CK1064" s="206"/>
      <c r="CL1064" s="206"/>
      <c r="CM1064" s="206"/>
      <c r="CN1064" s="206"/>
      <c r="CO1064" s="206"/>
      <c r="CP1064" s="206"/>
      <c r="CQ1064" s="206"/>
      <c r="CR1064" s="206"/>
      <c r="CS1064" s="206"/>
      <c r="CT1064" s="206"/>
      <c r="CU1064" s="206"/>
      <c r="CV1064" s="206"/>
      <c r="CW1064" s="206"/>
      <c r="CX1064" s="206"/>
      <c r="CY1064" s="206"/>
      <c r="CZ1064" s="206"/>
      <c r="DA1064" s="206"/>
      <c r="DB1064" s="206"/>
      <c r="DC1064" s="206"/>
      <c r="DD1064" s="206"/>
      <c r="DE1064" s="206"/>
      <c r="DF1064" s="206"/>
      <c r="DG1064" s="206"/>
      <c r="DH1064" s="206"/>
      <c r="DI1064" s="206"/>
      <c r="DJ1064" s="206"/>
      <c r="DK1064" s="206"/>
      <c r="DL1064" s="206"/>
      <c r="DM1064" s="206"/>
      <c r="DN1064" s="206"/>
      <c r="DO1064" s="206"/>
      <c r="DP1064" s="206"/>
      <c r="DQ1064" s="206"/>
      <c r="DR1064" s="206"/>
      <c r="DS1064" s="206"/>
      <c r="DT1064" s="206"/>
      <c r="DU1064" s="206"/>
      <c r="DV1064" s="206"/>
      <c r="DW1064" s="206"/>
      <c r="DX1064" s="206"/>
      <c r="DY1064" s="206"/>
      <c r="DZ1064" s="206"/>
      <c r="EA1064" s="206"/>
      <c r="EB1064" s="206"/>
      <c r="EC1064" s="206"/>
      <c r="ED1064" s="206"/>
      <c r="EE1064" s="206"/>
      <c r="EF1064" s="206"/>
      <c r="EG1064" s="206"/>
      <c r="EH1064" s="206"/>
      <c r="EI1064" s="206"/>
      <c r="EJ1064" s="206"/>
      <c r="EK1064" s="206"/>
      <c r="EL1064" s="206"/>
      <c r="EM1064" s="206"/>
      <c r="EN1064" s="206"/>
      <c r="EO1064" s="206"/>
      <c r="EP1064" s="206"/>
      <c r="EQ1064" s="206"/>
      <c r="ER1064" s="206"/>
      <c r="ES1064" s="206"/>
      <c r="ET1064" s="206"/>
      <c r="EU1064" s="206"/>
      <c r="EV1064" s="206"/>
      <c r="EW1064" s="206"/>
      <c r="EX1064" s="206"/>
      <c r="EY1064" s="206"/>
      <c r="EZ1064" s="206"/>
      <c r="FA1064" s="206"/>
      <c r="FB1064" s="206"/>
      <c r="FC1064" s="206"/>
      <c r="FD1064" s="206"/>
      <c r="FE1064" s="206"/>
      <c r="FF1064" s="206"/>
      <c r="FG1064" s="206"/>
      <c r="FH1064" s="206"/>
      <c r="FI1064" s="206"/>
      <c r="FJ1064" s="206"/>
      <c r="FK1064" s="206"/>
      <c r="FL1064" s="206"/>
      <c r="FM1064" s="206"/>
      <c r="FN1064" s="206"/>
      <c r="FO1064" s="206"/>
      <c r="FP1064" s="206"/>
      <c r="FQ1064" s="206"/>
      <c r="FR1064" s="206"/>
      <c r="FS1064" s="206"/>
      <c r="FT1064" s="206"/>
      <c r="FU1064" s="206"/>
      <c r="FV1064" s="206"/>
      <c r="FW1064" s="206"/>
      <c r="FX1064" s="206"/>
      <c r="FY1064" s="206"/>
      <c r="FZ1064" s="206"/>
      <c r="GA1064" s="206"/>
      <c r="GB1064" s="206"/>
      <c r="GC1064" s="206"/>
      <c r="GD1064" s="206"/>
      <c r="GE1064" s="206"/>
      <c r="GF1064" s="206"/>
      <c r="GG1064" s="206"/>
      <c r="GH1064" s="206"/>
      <c r="GI1064" s="206"/>
      <c r="GJ1064" s="206"/>
      <c r="GK1064" s="206"/>
      <c r="GL1064" s="206"/>
      <c r="GM1064" s="206"/>
      <c r="GN1064" s="206"/>
      <c r="GO1064" s="206"/>
      <c r="GP1064" s="206"/>
      <c r="GQ1064" s="206"/>
      <c r="GR1064" s="206"/>
      <c r="GS1064" s="206"/>
      <c r="GT1064" s="206"/>
      <c r="GU1064" s="206"/>
      <c r="GV1064" s="206"/>
      <c r="GW1064" s="206"/>
      <c r="GX1064" s="206"/>
      <c r="GY1064" s="206"/>
      <c r="GZ1064" s="206"/>
      <c r="HA1064" s="206"/>
      <c r="HB1064" s="206"/>
      <c r="HC1064" s="206"/>
      <c r="HD1064" s="206"/>
      <c r="HE1064" s="206"/>
      <c r="HF1064" s="206"/>
      <c r="HG1064" s="206"/>
      <c r="HH1064" s="206"/>
      <c r="HI1064" s="206"/>
      <c r="HJ1064" s="206"/>
      <c r="HK1064" s="206"/>
      <c r="HL1064" s="206"/>
      <c r="HM1064" s="206"/>
      <c r="HN1064" s="206"/>
      <c r="HO1064" s="206"/>
      <c r="HP1064" s="206"/>
      <c r="HQ1064" s="206"/>
      <c r="HR1064" s="206"/>
      <c r="HS1064" s="206"/>
      <c r="HT1064" s="206"/>
      <c r="HU1064" s="206"/>
      <c r="HV1064" s="206"/>
      <c r="HW1064" s="206"/>
      <c r="HX1064" s="206"/>
      <c r="HY1064" s="206"/>
      <c r="HZ1064" s="127"/>
      <c r="IA1064" s="127"/>
      <c r="IB1064" s="127"/>
    </row>
    <row r="1065" spans="1:236" ht="12.75" customHeight="1" x14ac:dyDescent="0.2">
      <c r="A1065" s="206"/>
      <c r="B1065" s="206"/>
      <c r="C1065" s="206"/>
      <c r="D1065" s="206"/>
      <c r="E1065" s="204"/>
      <c r="F1065" s="198"/>
      <c r="G1065" s="198"/>
      <c r="H1065" s="198"/>
      <c r="I1065" s="209"/>
      <c r="J1065" s="209"/>
      <c r="K1065" s="187"/>
      <c r="L1065" s="212"/>
      <c r="M1065" s="212"/>
      <c r="N1065" s="212"/>
      <c r="O1065" s="212"/>
      <c r="P1065" s="212"/>
      <c r="Q1065" s="212"/>
      <c r="R1065" s="212"/>
      <c r="S1065" s="212"/>
      <c r="T1065" s="212"/>
      <c r="U1065" s="212"/>
      <c r="V1065" s="212"/>
      <c r="W1065" s="212"/>
      <c r="X1065" s="212"/>
      <c r="Y1065" s="206"/>
      <c r="Z1065" s="206"/>
      <c r="AA1065" s="206"/>
      <c r="AB1065" s="206"/>
      <c r="AC1065" s="206"/>
      <c r="AD1065" s="206"/>
      <c r="AE1065" s="206"/>
      <c r="AF1065" s="206"/>
      <c r="AG1065" s="206"/>
      <c r="AH1065" s="206"/>
      <c r="AI1065" s="206"/>
      <c r="AJ1065" s="206"/>
      <c r="AK1065" s="206"/>
      <c r="AL1065" s="206"/>
      <c r="AM1065" s="206"/>
      <c r="AN1065" s="206"/>
      <c r="AO1065" s="206"/>
      <c r="AP1065" s="206"/>
      <c r="AQ1065" s="206"/>
      <c r="AR1065" s="206"/>
      <c r="AS1065" s="206"/>
      <c r="AT1065" s="206"/>
      <c r="AU1065" s="206"/>
      <c r="AV1065" s="206"/>
      <c r="AW1065" s="206"/>
      <c r="AX1065" s="206"/>
      <c r="AY1065" s="206"/>
      <c r="AZ1065" s="206"/>
      <c r="BA1065" s="206"/>
      <c r="BB1065" s="206"/>
      <c r="BC1065" s="206"/>
      <c r="BD1065" s="206"/>
      <c r="BE1065" s="206"/>
      <c r="BF1065" s="206"/>
      <c r="BG1065" s="206"/>
      <c r="BH1065" s="206"/>
      <c r="BI1065" s="206"/>
      <c r="BJ1065" s="206"/>
      <c r="BK1065" s="206"/>
      <c r="BL1065" s="206"/>
      <c r="BM1065" s="206"/>
      <c r="BN1065" s="206"/>
      <c r="BO1065" s="206"/>
      <c r="BP1065" s="206"/>
      <c r="BQ1065" s="206"/>
      <c r="BR1065" s="206"/>
      <c r="BS1065" s="206"/>
      <c r="BT1065" s="206"/>
      <c r="BU1065" s="206"/>
      <c r="BV1065" s="206"/>
      <c r="BW1065" s="206"/>
      <c r="BX1065" s="206"/>
      <c r="BY1065" s="206"/>
      <c r="BZ1065" s="206"/>
      <c r="CA1065" s="206"/>
      <c r="CB1065" s="206"/>
      <c r="CC1065" s="206"/>
      <c r="CD1065" s="206"/>
      <c r="CE1065" s="206"/>
      <c r="CF1065" s="206"/>
      <c r="CG1065" s="206"/>
      <c r="CH1065" s="206"/>
      <c r="CI1065" s="206"/>
      <c r="CJ1065" s="206"/>
      <c r="CK1065" s="206"/>
      <c r="CL1065" s="206"/>
      <c r="CM1065" s="206"/>
      <c r="CN1065" s="206"/>
      <c r="CO1065" s="206"/>
      <c r="CP1065" s="206"/>
      <c r="CQ1065" s="206"/>
      <c r="CR1065" s="206"/>
      <c r="CS1065" s="206"/>
      <c r="CT1065" s="206"/>
      <c r="CU1065" s="206"/>
      <c r="CV1065" s="206"/>
      <c r="CW1065" s="206"/>
      <c r="CX1065" s="206"/>
      <c r="CY1065" s="206"/>
      <c r="CZ1065" s="206"/>
      <c r="DA1065" s="206"/>
      <c r="DB1065" s="206"/>
      <c r="DC1065" s="206"/>
      <c r="DD1065" s="206"/>
      <c r="DE1065" s="206"/>
      <c r="DF1065" s="206"/>
      <c r="DG1065" s="206"/>
      <c r="DH1065" s="206"/>
      <c r="DI1065" s="206"/>
      <c r="DJ1065" s="206"/>
      <c r="DK1065" s="206"/>
      <c r="DL1065" s="206"/>
      <c r="DM1065" s="206"/>
      <c r="DN1065" s="206"/>
      <c r="DO1065" s="206"/>
      <c r="DP1065" s="206"/>
      <c r="DQ1065" s="206"/>
      <c r="DR1065" s="206"/>
      <c r="DS1065" s="206"/>
      <c r="DT1065" s="206"/>
      <c r="DU1065" s="206"/>
      <c r="DV1065" s="206"/>
      <c r="DW1065" s="206"/>
      <c r="DX1065" s="206"/>
      <c r="DY1065" s="206"/>
      <c r="DZ1065" s="206"/>
      <c r="EA1065" s="206"/>
      <c r="EB1065" s="206"/>
      <c r="EC1065" s="206"/>
      <c r="ED1065" s="206"/>
      <c r="EE1065" s="206"/>
      <c r="EF1065" s="206"/>
      <c r="EG1065" s="206"/>
      <c r="EH1065" s="206"/>
      <c r="EI1065" s="206"/>
      <c r="EJ1065" s="206"/>
      <c r="EK1065" s="206"/>
      <c r="EL1065" s="206"/>
      <c r="EM1065" s="206"/>
      <c r="EN1065" s="206"/>
      <c r="EO1065" s="206"/>
      <c r="EP1065" s="206"/>
      <c r="EQ1065" s="206"/>
      <c r="ER1065" s="206"/>
      <c r="ES1065" s="206"/>
      <c r="ET1065" s="206"/>
      <c r="EU1065" s="206"/>
      <c r="EV1065" s="206"/>
      <c r="EW1065" s="206"/>
      <c r="EX1065" s="206"/>
      <c r="EY1065" s="206"/>
      <c r="EZ1065" s="206"/>
      <c r="FA1065" s="206"/>
      <c r="FB1065" s="206"/>
      <c r="FC1065" s="206"/>
      <c r="FD1065" s="206"/>
      <c r="FE1065" s="206"/>
      <c r="FF1065" s="206"/>
      <c r="FG1065" s="206"/>
      <c r="FH1065" s="206"/>
      <c r="FI1065" s="206"/>
      <c r="FJ1065" s="206"/>
      <c r="FK1065" s="206"/>
      <c r="FL1065" s="206"/>
      <c r="FM1065" s="206"/>
      <c r="FN1065" s="206"/>
      <c r="FO1065" s="206"/>
      <c r="FP1065" s="206"/>
      <c r="FQ1065" s="206"/>
      <c r="FR1065" s="206"/>
      <c r="FS1065" s="206"/>
      <c r="FT1065" s="206"/>
      <c r="FU1065" s="206"/>
      <c r="FV1065" s="206"/>
      <c r="FW1065" s="206"/>
      <c r="FX1065" s="206"/>
      <c r="FY1065" s="206"/>
      <c r="FZ1065" s="206"/>
      <c r="GA1065" s="206"/>
      <c r="GB1065" s="206"/>
      <c r="GC1065" s="206"/>
      <c r="GD1065" s="206"/>
      <c r="GE1065" s="206"/>
      <c r="GF1065" s="206"/>
      <c r="GG1065" s="206"/>
      <c r="GH1065" s="206"/>
      <c r="GI1065" s="206"/>
      <c r="GJ1065" s="206"/>
      <c r="GK1065" s="206"/>
      <c r="GL1065" s="206"/>
      <c r="GM1065" s="206"/>
      <c r="GN1065" s="206"/>
      <c r="GO1065" s="206"/>
      <c r="GP1065" s="206"/>
      <c r="GQ1065" s="206"/>
      <c r="GR1065" s="206"/>
      <c r="GS1065" s="206"/>
      <c r="GT1065" s="206"/>
      <c r="GU1065" s="206"/>
      <c r="GV1065" s="206"/>
      <c r="GW1065" s="206"/>
      <c r="GX1065" s="206"/>
      <c r="GY1065" s="206"/>
      <c r="GZ1065" s="206"/>
      <c r="HA1065" s="206"/>
      <c r="HB1065" s="206"/>
      <c r="HC1065" s="206"/>
      <c r="HD1065" s="206"/>
      <c r="HE1065" s="206"/>
      <c r="HF1065" s="206"/>
      <c r="HG1065" s="206"/>
      <c r="HH1065" s="206"/>
      <c r="HI1065" s="206"/>
      <c r="HJ1065" s="206"/>
      <c r="HK1065" s="206"/>
      <c r="HL1065" s="206"/>
      <c r="HM1065" s="206"/>
      <c r="HN1065" s="206"/>
      <c r="HO1065" s="206"/>
      <c r="HP1065" s="206"/>
      <c r="HQ1065" s="206"/>
      <c r="HR1065" s="206"/>
      <c r="HS1065" s="206"/>
      <c r="HT1065" s="206"/>
      <c r="HU1065" s="206"/>
      <c r="HV1065" s="206"/>
      <c r="HW1065" s="206"/>
      <c r="HX1065" s="206"/>
      <c r="HY1065" s="206"/>
      <c r="HZ1065" s="127"/>
      <c r="IA1065" s="127"/>
      <c r="IB1065" s="127"/>
    </row>
    <row r="1066" spans="1:236" ht="12.75" customHeight="1" x14ac:dyDescent="0.2">
      <c r="A1066" s="206"/>
      <c r="B1066" s="206"/>
      <c r="C1066" s="206"/>
      <c r="D1066" s="206"/>
      <c r="E1066" s="204"/>
      <c r="F1066" s="198"/>
      <c r="G1066" s="198"/>
      <c r="H1066" s="198"/>
      <c r="I1066" s="209"/>
      <c r="J1066" s="209"/>
      <c r="K1066" s="187"/>
      <c r="L1066" s="212"/>
      <c r="M1066" s="212"/>
      <c r="N1066" s="212"/>
      <c r="O1066" s="212"/>
      <c r="P1066" s="212"/>
      <c r="Q1066" s="212"/>
      <c r="R1066" s="212"/>
      <c r="S1066" s="212"/>
      <c r="T1066" s="212"/>
      <c r="U1066" s="212"/>
      <c r="V1066" s="212"/>
      <c r="W1066" s="212"/>
      <c r="X1066" s="212"/>
      <c r="Y1066" s="206"/>
      <c r="Z1066" s="206"/>
      <c r="AA1066" s="206"/>
      <c r="AB1066" s="206"/>
      <c r="AC1066" s="206"/>
      <c r="AD1066" s="206"/>
      <c r="AE1066" s="206"/>
      <c r="AF1066" s="206"/>
      <c r="AG1066" s="206"/>
      <c r="AH1066" s="206"/>
      <c r="AI1066" s="206"/>
      <c r="AJ1066" s="206"/>
      <c r="AK1066" s="206"/>
      <c r="AL1066" s="206"/>
      <c r="AM1066" s="206"/>
      <c r="AN1066" s="206"/>
      <c r="AO1066" s="206"/>
      <c r="AP1066" s="206"/>
      <c r="AQ1066" s="206"/>
      <c r="AR1066" s="206"/>
      <c r="AS1066" s="206"/>
      <c r="AT1066" s="206"/>
      <c r="AU1066" s="206"/>
      <c r="AV1066" s="206"/>
      <c r="AW1066" s="206"/>
      <c r="AX1066" s="206"/>
      <c r="AY1066" s="206"/>
      <c r="AZ1066" s="206"/>
      <c r="BA1066" s="206"/>
      <c r="BB1066" s="206"/>
      <c r="BC1066" s="206"/>
      <c r="BD1066" s="206"/>
      <c r="BE1066" s="206"/>
      <c r="BF1066" s="206"/>
      <c r="BG1066" s="206"/>
      <c r="BH1066" s="206"/>
      <c r="BI1066" s="206"/>
      <c r="BJ1066" s="206"/>
      <c r="BK1066" s="206"/>
      <c r="BL1066" s="206"/>
      <c r="BM1066" s="206"/>
      <c r="BN1066" s="206"/>
      <c r="BO1066" s="206"/>
      <c r="BP1066" s="206"/>
      <c r="BQ1066" s="206"/>
      <c r="BR1066" s="206"/>
      <c r="BS1066" s="206"/>
      <c r="BT1066" s="206"/>
      <c r="BU1066" s="206"/>
      <c r="BV1066" s="206"/>
      <c r="BW1066" s="206"/>
      <c r="BX1066" s="206"/>
      <c r="BY1066" s="206"/>
      <c r="BZ1066" s="206"/>
      <c r="CA1066" s="206"/>
      <c r="CB1066" s="206"/>
      <c r="CC1066" s="206"/>
      <c r="CD1066" s="206"/>
      <c r="CE1066" s="206"/>
      <c r="CF1066" s="206"/>
      <c r="CG1066" s="206"/>
      <c r="CH1066" s="206"/>
      <c r="CI1066" s="206"/>
      <c r="CJ1066" s="206"/>
      <c r="CK1066" s="206"/>
      <c r="CL1066" s="206"/>
      <c r="CM1066" s="206"/>
      <c r="CN1066" s="206"/>
      <c r="CO1066" s="206"/>
      <c r="CP1066" s="206"/>
      <c r="CQ1066" s="206"/>
      <c r="CR1066" s="206"/>
      <c r="CS1066" s="206"/>
      <c r="CT1066" s="206"/>
      <c r="CU1066" s="206"/>
      <c r="CV1066" s="206"/>
      <c r="CW1066" s="206"/>
      <c r="CX1066" s="206"/>
      <c r="CY1066" s="206"/>
      <c r="CZ1066" s="206"/>
      <c r="DA1066" s="206"/>
      <c r="DB1066" s="206"/>
      <c r="DC1066" s="206"/>
      <c r="DD1066" s="206"/>
      <c r="DE1066" s="206"/>
      <c r="DF1066" s="206"/>
      <c r="DG1066" s="206"/>
      <c r="DH1066" s="206"/>
      <c r="DI1066" s="206"/>
      <c r="DJ1066" s="206"/>
      <c r="DK1066" s="206"/>
      <c r="DL1066" s="206"/>
      <c r="DM1066" s="206"/>
      <c r="DN1066" s="206"/>
      <c r="DO1066" s="206"/>
      <c r="DP1066" s="206"/>
      <c r="DQ1066" s="206"/>
      <c r="DR1066" s="206"/>
      <c r="DS1066" s="206"/>
      <c r="DT1066" s="206"/>
      <c r="DU1066" s="206"/>
      <c r="DV1066" s="206"/>
      <c r="DW1066" s="206"/>
      <c r="DX1066" s="206"/>
      <c r="DY1066" s="206"/>
      <c r="DZ1066" s="206"/>
      <c r="EA1066" s="206"/>
      <c r="EB1066" s="206"/>
      <c r="EC1066" s="206"/>
      <c r="ED1066" s="206"/>
      <c r="EE1066" s="206"/>
      <c r="EF1066" s="206"/>
      <c r="EG1066" s="206"/>
      <c r="EH1066" s="206"/>
      <c r="EI1066" s="206"/>
      <c r="EJ1066" s="206"/>
      <c r="EK1066" s="206"/>
      <c r="EL1066" s="206"/>
      <c r="EM1066" s="206"/>
      <c r="EN1066" s="206"/>
      <c r="EO1066" s="206"/>
      <c r="EP1066" s="206"/>
      <c r="EQ1066" s="206"/>
      <c r="ER1066" s="206"/>
      <c r="ES1066" s="206"/>
      <c r="ET1066" s="206"/>
      <c r="EU1066" s="206"/>
      <c r="EV1066" s="206"/>
      <c r="EW1066" s="206"/>
      <c r="EX1066" s="206"/>
      <c r="EY1066" s="206"/>
      <c r="EZ1066" s="206"/>
      <c r="FA1066" s="206"/>
      <c r="FB1066" s="206"/>
      <c r="FC1066" s="206"/>
      <c r="FD1066" s="206"/>
      <c r="FE1066" s="206"/>
      <c r="FF1066" s="206"/>
      <c r="FG1066" s="206"/>
      <c r="FH1066" s="206"/>
      <c r="FI1066" s="206"/>
      <c r="FJ1066" s="206"/>
      <c r="FK1066" s="206"/>
      <c r="FL1066" s="206"/>
      <c r="FM1066" s="206"/>
      <c r="FN1066" s="206"/>
      <c r="FO1066" s="206"/>
      <c r="FP1066" s="206"/>
      <c r="FQ1066" s="206"/>
      <c r="FR1066" s="206"/>
      <c r="FS1066" s="206"/>
      <c r="FT1066" s="206"/>
      <c r="FU1066" s="206"/>
      <c r="FV1066" s="206"/>
      <c r="FW1066" s="206"/>
      <c r="FX1066" s="206"/>
      <c r="FY1066" s="206"/>
      <c r="FZ1066" s="206"/>
      <c r="GA1066" s="206"/>
      <c r="GB1066" s="206"/>
      <c r="GC1066" s="206"/>
      <c r="GD1066" s="206"/>
      <c r="GE1066" s="206"/>
      <c r="GF1066" s="206"/>
      <c r="GG1066" s="206"/>
      <c r="GH1066" s="206"/>
      <c r="GI1066" s="206"/>
      <c r="GJ1066" s="206"/>
      <c r="GK1066" s="206"/>
      <c r="GL1066" s="206"/>
      <c r="GM1066" s="206"/>
      <c r="GN1066" s="206"/>
      <c r="GO1066" s="206"/>
      <c r="GP1066" s="206"/>
      <c r="GQ1066" s="206"/>
      <c r="GR1066" s="206"/>
      <c r="GS1066" s="206"/>
      <c r="GT1066" s="206"/>
      <c r="GU1066" s="206"/>
      <c r="GV1066" s="206"/>
      <c r="GW1066" s="206"/>
      <c r="GX1066" s="206"/>
      <c r="GY1066" s="206"/>
      <c r="GZ1066" s="206"/>
      <c r="HA1066" s="206"/>
      <c r="HB1066" s="206"/>
      <c r="HC1066" s="206"/>
      <c r="HD1066" s="206"/>
      <c r="HE1066" s="206"/>
      <c r="HF1066" s="206"/>
      <c r="HG1066" s="206"/>
      <c r="HH1066" s="206"/>
      <c r="HI1066" s="206"/>
      <c r="HJ1066" s="206"/>
      <c r="HK1066" s="206"/>
      <c r="HL1066" s="206"/>
      <c r="HM1066" s="206"/>
      <c r="HN1066" s="206"/>
      <c r="HO1066" s="206"/>
      <c r="HP1066" s="206"/>
      <c r="HQ1066" s="206"/>
      <c r="HR1066" s="206"/>
      <c r="HS1066" s="206"/>
      <c r="HT1066" s="206"/>
      <c r="HU1066" s="206"/>
      <c r="HV1066" s="206"/>
      <c r="HW1066" s="206"/>
      <c r="HX1066" s="206"/>
      <c r="HY1066" s="206"/>
      <c r="HZ1066" s="127"/>
      <c r="IA1066" s="127"/>
      <c r="IB1066" s="127"/>
    </row>
    <row r="1067" spans="1:236" ht="12.75" customHeight="1" x14ac:dyDescent="0.2">
      <c r="A1067" s="206"/>
      <c r="B1067" s="206"/>
      <c r="C1067" s="206"/>
      <c r="D1067" s="206"/>
      <c r="E1067" s="204"/>
      <c r="F1067" s="198"/>
      <c r="G1067" s="198"/>
      <c r="H1067" s="198"/>
      <c r="I1067" s="209"/>
      <c r="J1067" s="209"/>
      <c r="K1067" s="187"/>
      <c r="L1067" s="212"/>
      <c r="M1067" s="212"/>
      <c r="N1067" s="212"/>
      <c r="O1067" s="212"/>
      <c r="P1067" s="212"/>
      <c r="Q1067" s="212"/>
      <c r="R1067" s="212"/>
      <c r="S1067" s="212"/>
      <c r="T1067" s="212"/>
      <c r="U1067" s="212"/>
      <c r="V1067" s="212"/>
      <c r="W1067" s="212"/>
      <c r="X1067" s="212"/>
      <c r="Y1067" s="206"/>
      <c r="Z1067" s="206"/>
      <c r="AA1067" s="206"/>
      <c r="AB1067" s="206"/>
      <c r="AC1067" s="206"/>
      <c r="AD1067" s="206"/>
      <c r="AE1067" s="206"/>
      <c r="AF1067" s="206"/>
      <c r="AG1067" s="206"/>
      <c r="AH1067" s="206"/>
      <c r="AI1067" s="206"/>
      <c r="AJ1067" s="206"/>
      <c r="AK1067" s="206"/>
      <c r="AL1067" s="206"/>
      <c r="AM1067" s="206"/>
      <c r="AN1067" s="206"/>
      <c r="AO1067" s="206"/>
      <c r="AP1067" s="206"/>
      <c r="AQ1067" s="206"/>
      <c r="AR1067" s="206"/>
      <c r="AS1067" s="206"/>
      <c r="AT1067" s="206"/>
      <c r="AU1067" s="206"/>
      <c r="AV1067" s="206"/>
      <c r="AW1067" s="206"/>
      <c r="AX1067" s="206"/>
      <c r="AY1067" s="206"/>
      <c r="AZ1067" s="206"/>
      <c r="BA1067" s="206"/>
      <c r="BB1067" s="206"/>
      <c r="BC1067" s="206"/>
      <c r="BD1067" s="206"/>
      <c r="BE1067" s="206"/>
      <c r="BF1067" s="206"/>
      <c r="BG1067" s="206"/>
      <c r="BH1067" s="206"/>
      <c r="BI1067" s="206"/>
      <c r="BJ1067" s="206"/>
      <c r="BK1067" s="206"/>
      <c r="BL1067" s="206"/>
      <c r="BM1067" s="206"/>
      <c r="BN1067" s="206"/>
      <c r="BO1067" s="206"/>
      <c r="BP1067" s="206"/>
      <c r="BQ1067" s="206"/>
      <c r="BR1067" s="206"/>
      <c r="BS1067" s="206"/>
      <c r="BT1067" s="206"/>
      <c r="BU1067" s="206"/>
      <c r="BV1067" s="206"/>
      <c r="BW1067" s="206"/>
      <c r="BX1067" s="206"/>
      <c r="BY1067" s="206"/>
      <c r="BZ1067" s="206"/>
      <c r="CA1067" s="206"/>
      <c r="CB1067" s="206"/>
      <c r="CC1067" s="206"/>
      <c r="CD1067" s="206"/>
      <c r="CE1067" s="206"/>
      <c r="CF1067" s="206"/>
      <c r="CG1067" s="206"/>
      <c r="CH1067" s="206"/>
      <c r="CI1067" s="206"/>
      <c r="CJ1067" s="206"/>
      <c r="CK1067" s="206"/>
      <c r="CL1067" s="206"/>
      <c r="CM1067" s="206"/>
      <c r="CN1067" s="206"/>
      <c r="CO1067" s="206"/>
      <c r="CP1067" s="206"/>
      <c r="CQ1067" s="206"/>
      <c r="CR1067" s="206"/>
      <c r="CS1067" s="206"/>
      <c r="CT1067" s="206"/>
      <c r="CU1067" s="206"/>
      <c r="CV1067" s="206"/>
      <c r="CW1067" s="206"/>
      <c r="CX1067" s="206"/>
      <c r="CY1067" s="206"/>
      <c r="CZ1067" s="206"/>
      <c r="DA1067" s="206"/>
      <c r="DB1067" s="206"/>
      <c r="DC1067" s="206"/>
      <c r="DD1067" s="206"/>
      <c r="DE1067" s="206"/>
      <c r="DF1067" s="206"/>
      <c r="DG1067" s="206"/>
      <c r="DH1067" s="206"/>
      <c r="DI1067" s="206"/>
      <c r="DJ1067" s="206"/>
      <c r="DK1067" s="206"/>
      <c r="DL1067" s="206"/>
      <c r="DM1067" s="206"/>
      <c r="DN1067" s="206"/>
      <c r="DO1067" s="206"/>
      <c r="DP1067" s="206"/>
      <c r="DQ1067" s="206"/>
      <c r="DR1067" s="206"/>
      <c r="DS1067" s="206"/>
      <c r="DT1067" s="206"/>
      <c r="DU1067" s="206"/>
      <c r="DV1067" s="206"/>
      <c r="DW1067" s="206"/>
      <c r="DX1067" s="206"/>
      <c r="DY1067" s="206"/>
      <c r="DZ1067" s="206"/>
      <c r="EA1067" s="206"/>
      <c r="EB1067" s="206"/>
      <c r="EC1067" s="206"/>
      <c r="ED1067" s="206"/>
      <c r="EE1067" s="206"/>
      <c r="EF1067" s="206"/>
      <c r="EG1067" s="206"/>
      <c r="EH1067" s="206"/>
      <c r="EI1067" s="206"/>
      <c r="EJ1067" s="206"/>
      <c r="EK1067" s="206"/>
      <c r="EL1067" s="206"/>
      <c r="EM1067" s="206"/>
      <c r="EN1067" s="206"/>
      <c r="EO1067" s="206"/>
      <c r="EP1067" s="206"/>
      <c r="EQ1067" s="206"/>
      <c r="ER1067" s="206"/>
      <c r="ES1067" s="206"/>
      <c r="ET1067" s="206"/>
      <c r="EU1067" s="206"/>
      <c r="EV1067" s="206"/>
      <c r="EW1067" s="206"/>
      <c r="EX1067" s="206"/>
      <c r="EY1067" s="206"/>
      <c r="EZ1067" s="206"/>
      <c r="FA1067" s="206"/>
      <c r="FB1067" s="206"/>
      <c r="FC1067" s="206"/>
      <c r="FD1067" s="206"/>
      <c r="FE1067" s="206"/>
      <c r="FF1067" s="206"/>
      <c r="FG1067" s="206"/>
      <c r="FH1067" s="206"/>
      <c r="FI1067" s="206"/>
      <c r="FJ1067" s="206"/>
      <c r="FK1067" s="206"/>
      <c r="FL1067" s="206"/>
      <c r="FM1067" s="206"/>
      <c r="FN1067" s="206"/>
      <c r="FO1067" s="206"/>
      <c r="FP1067" s="206"/>
      <c r="FQ1067" s="206"/>
      <c r="FR1067" s="206"/>
      <c r="FS1067" s="206"/>
      <c r="FT1067" s="206"/>
      <c r="FU1067" s="206"/>
      <c r="FV1067" s="206"/>
      <c r="FW1067" s="206"/>
      <c r="FX1067" s="206"/>
      <c r="FY1067" s="206"/>
      <c r="FZ1067" s="206"/>
      <c r="GA1067" s="206"/>
      <c r="GB1067" s="206"/>
      <c r="GC1067" s="206"/>
      <c r="GD1067" s="206"/>
      <c r="GE1067" s="206"/>
      <c r="GF1067" s="206"/>
      <c r="GG1067" s="206"/>
      <c r="GH1067" s="206"/>
      <c r="GI1067" s="206"/>
      <c r="GJ1067" s="206"/>
      <c r="GK1067" s="206"/>
      <c r="GL1067" s="206"/>
      <c r="GM1067" s="206"/>
      <c r="GN1067" s="206"/>
      <c r="GO1067" s="206"/>
      <c r="GP1067" s="206"/>
      <c r="GQ1067" s="206"/>
      <c r="GR1067" s="206"/>
      <c r="GS1067" s="206"/>
      <c r="GT1067" s="206"/>
      <c r="GU1067" s="206"/>
      <c r="GV1067" s="206"/>
      <c r="GW1067" s="206"/>
      <c r="GX1067" s="206"/>
      <c r="GY1067" s="206"/>
      <c r="GZ1067" s="206"/>
      <c r="HA1067" s="206"/>
      <c r="HB1067" s="206"/>
      <c r="HC1067" s="206"/>
      <c r="HD1067" s="206"/>
      <c r="HE1067" s="206"/>
      <c r="HF1067" s="206"/>
      <c r="HG1067" s="206"/>
      <c r="HH1067" s="206"/>
      <c r="HI1067" s="206"/>
      <c r="HJ1067" s="206"/>
      <c r="HK1067" s="206"/>
      <c r="HL1067" s="206"/>
      <c r="HM1067" s="206"/>
      <c r="HN1067" s="206"/>
      <c r="HO1067" s="206"/>
      <c r="HP1067" s="206"/>
      <c r="HQ1067" s="206"/>
      <c r="HR1067" s="206"/>
      <c r="HS1067" s="206"/>
      <c r="HT1067" s="206"/>
      <c r="HU1067" s="206"/>
      <c r="HV1067" s="206"/>
      <c r="HW1067" s="206"/>
      <c r="HX1067" s="127"/>
      <c r="HY1067" s="127"/>
      <c r="HZ1067" s="127"/>
      <c r="IA1067" s="127"/>
      <c r="IB1067" s="127"/>
    </row>
    <row r="1068" spans="1:236" ht="12.75" customHeight="1" x14ac:dyDescent="0.2">
      <c r="A1068" s="206"/>
      <c r="B1068" s="206"/>
      <c r="C1068" s="206"/>
      <c r="D1068" s="206"/>
      <c r="E1068" s="204"/>
      <c r="F1068" s="198"/>
      <c r="G1068" s="198"/>
      <c r="H1068" s="198"/>
      <c r="I1068" s="209"/>
      <c r="J1068" s="209"/>
      <c r="K1068" s="187"/>
      <c r="L1068" s="212"/>
      <c r="M1068" s="212"/>
      <c r="N1068" s="212"/>
      <c r="O1068" s="212"/>
      <c r="P1068" s="212"/>
      <c r="Q1068" s="212"/>
      <c r="R1068" s="212"/>
      <c r="S1068" s="212"/>
      <c r="T1068" s="212"/>
      <c r="U1068" s="212"/>
      <c r="V1068" s="212"/>
      <c r="W1068" s="212"/>
      <c r="X1068" s="212"/>
      <c r="Y1068" s="206"/>
      <c r="Z1068" s="206"/>
      <c r="AA1068" s="206"/>
      <c r="AB1068" s="206"/>
      <c r="AC1068" s="206"/>
      <c r="AD1068" s="206"/>
      <c r="AE1068" s="206"/>
      <c r="AF1068" s="206"/>
      <c r="AG1068" s="206"/>
      <c r="AH1068" s="206"/>
      <c r="AI1068" s="206"/>
      <c r="AJ1068" s="206"/>
      <c r="AK1068" s="206"/>
      <c r="AL1068" s="206"/>
      <c r="AM1068" s="206"/>
      <c r="AN1068" s="206"/>
      <c r="AO1068" s="206"/>
      <c r="AP1068" s="206"/>
      <c r="AQ1068" s="206"/>
      <c r="AR1068" s="206"/>
      <c r="AS1068" s="206"/>
      <c r="AT1068" s="206"/>
      <c r="AU1068" s="206"/>
      <c r="AV1068" s="206"/>
      <c r="AW1068" s="206"/>
      <c r="AX1068" s="206"/>
      <c r="AY1068" s="206"/>
      <c r="AZ1068" s="206"/>
      <c r="BA1068" s="206"/>
      <c r="BB1068" s="206"/>
      <c r="BC1068" s="206"/>
      <c r="BD1068" s="206"/>
      <c r="BE1068" s="206"/>
      <c r="BF1068" s="206"/>
      <c r="BG1068" s="206"/>
      <c r="BH1068" s="206"/>
      <c r="BI1068" s="206"/>
      <c r="BJ1068" s="206"/>
      <c r="BK1068" s="206"/>
      <c r="BL1068" s="206"/>
      <c r="BM1068" s="206"/>
      <c r="BN1068" s="206"/>
      <c r="BO1068" s="206"/>
      <c r="BP1068" s="206"/>
      <c r="BQ1068" s="206"/>
      <c r="BR1068" s="206"/>
      <c r="BS1068" s="206"/>
      <c r="BT1068" s="206"/>
      <c r="BU1068" s="206"/>
      <c r="BV1068" s="206"/>
      <c r="BW1068" s="206"/>
      <c r="BX1068" s="206"/>
      <c r="BY1068" s="206"/>
      <c r="BZ1068" s="206"/>
      <c r="CA1068" s="206"/>
      <c r="CB1068" s="206"/>
      <c r="CC1068" s="206"/>
      <c r="CD1068" s="206"/>
      <c r="CE1068" s="206"/>
      <c r="CF1068" s="206"/>
      <c r="CG1068" s="206"/>
      <c r="CH1068" s="206"/>
      <c r="CI1068" s="206"/>
      <c r="CJ1068" s="206"/>
      <c r="CK1068" s="206"/>
      <c r="CL1068" s="206"/>
      <c r="CM1068" s="206"/>
      <c r="CN1068" s="206"/>
      <c r="CO1068" s="206"/>
      <c r="CP1068" s="206"/>
      <c r="CQ1068" s="206"/>
      <c r="CR1068" s="206"/>
      <c r="CS1068" s="206"/>
      <c r="CT1068" s="206"/>
      <c r="CU1068" s="206"/>
      <c r="CV1068" s="206"/>
      <c r="CW1068" s="206"/>
      <c r="CX1068" s="206"/>
      <c r="CY1068" s="206"/>
      <c r="CZ1068" s="206"/>
      <c r="DA1068" s="206"/>
      <c r="DB1068" s="206"/>
      <c r="DC1068" s="206"/>
      <c r="DD1068" s="206"/>
      <c r="DE1068" s="206"/>
      <c r="DF1068" s="206"/>
      <c r="DG1068" s="206"/>
      <c r="DH1068" s="206"/>
      <c r="DI1068" s="206"/>
      <c r="DJ1068" s="206"/>
      <c r="DK1068" s="206"/>
      <c r="DL1068" s="206"/>
      <c r="DM1068" s="206"/>
      <c r="DN1068" s="206"/>
      <c r="DO1068" s="206"/>
      <c r="DP1068" s="206"/>
      <c r="DQ1068" s="206"/>
      <c r="DR1068" s="206"/>
      <c r="DS1068" s="206"/>
      <c r="DT1068" s="206"/>
      <c r="DU1068" s="206"/>
      <c r="DV1068" s="206"/>
      <c r="DW1068" s="206"/>
      <c r="DX1068" s="206"/>
      <c r="DY1068" s="206"/>
      <c r="DZ1068" s="206"/>
      <c r="EA1068" s="206"/>
      <c r="EB1068" s="206"/>
      <c r="EC1068" s="206"/>
      <c r="ED1068" s="206"/>
      <c r="EE1068" s="206"/>
      <c r="EF1068" s="206"/>
      <c r="EG1068" s="206"/>
      <c r="EH1068" s="206"/>
      <c r="EI1068" s="206"/>
      <c r="EJ1068" s="206"/>
      <c r="EK1068" s="206"/>
      <c r="EL1068" s="206"/>
      <c r="EM1068" s="206"/>
      <c r="EN1068" s="206"/>
      <c r="EO1068" s="206"/>
      <c r="EP1068" s="206"/>
      <c r="EQ1068" s="206"/>
      <c r="ER1068" s="206"/>
      <c r="ES1068" s="206"/>
      <c r="ET1068" s="206"/>
      <c r="EU1068" s="206"/>
      <c r="EV1068" s="206"/>
      <c r="EW1068" s="206"/>
      <c r="EX1068" s="206"/>
      <c r="EY1068" s="206"/>
      <c r="EZ1068" s="206"/>
      <c r="FA1068" s="206"/>
      <c r="FB1068" s="206"/>
      <c r="FC1068" s="206"/>
      <c r="FD1068" s="206"/>
      <c r="FE1068" s="206"/>
      <c r="FF1068" s="206"/>
      <c r="FG1068" s="206"/>
      <c r="FH1068" s="206"/>
      <c r="FI1068" s="206"/>
      <c r="FJ1068" s="206"/>
      <c r="FK1068" s="206"/>
      <c r="FL1068" s="206"/>
      <c r="FM1068" s="206"/>
      <c r="FN1068" s="206"/>
      <c r="FO1068" s="206"/>
      <c r="FP1068" s="206"/>
      <c r="FQ1068" s="206"/>
      <c r="FR1068" s="206"/>
      <c r="FS1068" s="206"/>
      <c r="FT1068" s="206"/>
      <c r="FU1068" s="206"/>
      <c r="FV1068" s="206"/>
      <c r="FW1068" s="206"/>
      <c r="FX1068" s="206"/>
      <c r="FY1068" s="206"/>
      <c r="FZ1068" s="206"/>
      <c r="GA1068" s="206"/>
      <c r="GB1068" s="206"/>
      <c r="GC1068" s="206"/>
      <c r="GD1068" s="206"/>
      <c r="GE1068" s="206"/>
      <c r="GF1068" s="206"/>
      <c r="GG1068" s="206"/>
      <c r="GH1068" s="206"/>
      <c r="GI1068" s="206"/>
      <c r="GJ1068" s="206"/>
      <c r="GK1068" s="206"/>
      <c r="GL1068" s="206"/>
      <c r="GM1068" s="206"/>
      <c r="GN1068" s="206"/>
      <c r="GO1068" s="206"/>
      <c r="GP1068" s="206"/>
      <c r="GQ1068" s="206"/>
      <c r="GR1068" s="206"/>
      <c r="GS1068" s="206"/>
      <c r="GT1068" s="206"/>
      <c r="GU1068" s="206"/>
      <c r="GV1068" s="206"/>
      <c r="GW1068" s="206"/>
      <c r="GX1068" s="206"/>
      <c r="GY1068" s="206"/>
      <c r="GZ1068" s="206"/>
      <c r="HA1068" s="206"/>
      <c r="HB1068" s="206"/>
      <c r="HC1068" s="206"/>
      <c r="HD1068" s="206"/>
      <c r="HE1068" s="206"/>
      <c r="HF1068" s="206"/>
      <c r="HG1068" s="206"/>
      <c r="HH1068" s="206"/>
      <c r="HI1068" s="206"/>
      <c r="HJ1068" s="206"/>
      <c r="HK1068" s="206"/>
      <c r="HL1068" s="206"/>
      <c r="HM1068" s="206"/>
      <c r="HN1068" s="206"/>
      <c r="HO1068" s="206"/>
      <c r="HP1068" s="206"/>
      <c r="HQ1068" s="206"/>
      <c r="HR1068" s="206"/>
      <c r="HS1068" s="206"/>
      <c r="HT1068" s="206"/>
      <c r="HU1068" s="206"/>
      <c r="HV1068" s="206"/>
      <c r="HW1068" s="206"/>
      <c r="HX1068" s="127"/>
      <c r="HY1068" s="127"/>
      <c r="HZ1068" s="127"/>
      <c r="IA1068" s="127"/>
      <c r="IB1068" s="127"/>
    </row>
    <row r="1069" spans="1:236" ht="12.75" customHeight="1" x14ac:dyDescent="0.2">
      <c r="A1069" s="206"/>
      <c r="B1069" s="206"/>
      <c r="C1069" s="206"/>
      <c r="D1069" s="206"/>
      <c r="E1069" s="204"/>
      <c r="F1069" s="198"/>
      <c r="G1069" s="198"/>
      <c r="H1069" s="198"/>
      <c r="I1069" s="209"/>
      <c r="J1069" s="209"/>
      <c r="K1069" s="187"/>
      <c r="L1069" s="212"/>
      <c r="M1069" s="212"/>
      <c r="N1069" s="212"/>
      <c r="O1069" s="212"/>
      <c r="P1069" s="212"/>
      <c r="Q1069" s="212"/>
      <c r="R1069" s="212"/>
      <c r="S1069" s="212"/>
      <c r="T1069" s="212"/>
      <c r="U1069" s="212"/>
      <c r="V1069" s="212"/>
      <c r="W1069" s="212"/>
      <c r="X1069" s="212"/>
      <c r="Y1069" s="206"/>
      <c r="Z1069" s="206"/>
      <c r="AA1069" s="206"/>
      <c r="AB1069" s="206"/>
      <c r="AC1069" s="206"/>
      <c r="AD1069" s="206"/>
      <c r="AE1069" s="206"/>
      <c r="AF1069" s="206"/>
      <c r="AG1069" s="206"/>
      <c r="AH1069" s="206"/>
      <c r="AI1069" s="206"/>
      <c r="AJ1069" s="206"/>
      <c r="AK1069" s="206"/>
      <c r="AL1069" s="206"/>
      <c r="AM1069" s="206"/>
      <c r="AN1069" s="206"/>
      <c r="AO1069" s="206"/>
      <c r="AP1069" s="206"/>
      <c r="AQ1069" s="206"/>
      <c r="AR1069" s="206"/>
      <c r="AS1069" s="206"/>
      <c r="AT1069" s="206"/>
      <c r="AU1069" s="206"/>
      <c r="AV1069" s="206"/>
      <c r="AW1069" s="206"/>
      <c r="AX1069" s="206"/>
      <c r="AY1069" s="206"/>
      <c r="AZ1069" s="206"/>
      <c r="BA1069" s="206"/>
      <c r="BB1069" s="206"/>
      <c r="BC1069" s="206"/>
      <c r="BD1069" s="206"/>
      <c r="BE1069" s="206"/>
      <c r="BF1069" s="206"/>
      <c r="BG1069" s="206"/>
      <c r="BH1069" s="206"/>
      <c r="BI1069" s="206"/>
      <c r="BJ1069" s="206"/>
      <c r="BK1069" s="206"/>
      <c r="BL1069" s="206"/>
      <c r="BM1069" s="206"/>
      <c r="BN1069" s="206"/>
      <c r="BO1069" s="206"/>
      <c r="BP1069" s="206"/>
      <c r="BQ1069" s="206"/>
      <c r="BR1069" s="206"/>
      <c r="BS1069" s="206"/>
      <c r="BT1069" s="206"/>
      <c r="BU1069" s="206"/>
      <c r="BV1069" s="206"/>
      <c r="BW1069" s="206"/>
      <c r="BX1069" s="206"/>
      <c r="BY1069" s="206"/>
      <c r="BZ1069" s="206"/>
      <c r="CA1069" s="206"/>
      <c r="CB1069" s="206"/>
      <c r="CC1069" s="206"/>
      <c r="CD1069" s="206"/>
      <c r="CE1069" s="206"/>
      <c r="CF1069" s="206"/>
      <c r="CG1069" s="206"/>
      <c r="CH1069" s="206"/>
      <c r="CI1069" s="206"/>
      <c r="CJ1069" s="206"/>
      <c r="CK1069" s="206"/>
      <c r="CL1069" s="206"/>
      <c r="CM1069" s="206"/>
      <c r="CN1069" s="206"/>
      <c r="CO1069" s="206"/>
      <c r="CP1069" s="206"/>
      <c r="CQ1069" s="206"/>
      <c r="CR1069" s="206"/>
      <c r="CS1069" s="206"/>
      <c r="CT1069" s="206"/>
      <c r="CU1069" s="206"/>
      <c r="CV1069" s="206"/>
      <c r="CW1069" s="206"/>
      <c r="CX1069" s="206"/>
      <c r="CY1069" s="206"/>
      <c r="CZ1069" s="206"/>
      <c r="DA1069" s="206"/>
      <c r="DB1069" s="206"/>
      <c r="DC1069" s="206"/>
      <c r="DD1069" s="206"/>
      <c r="DE1069" s="206"/>
      <c r="DF1069" s="206"/>
      <c r="DG1069" s="206"/>
      <c r="DH1069" s="206"/>
      <c r="DI1069" s="206"/>
      <c r="DJ1069" s="206"/>
      <c r="DK1069" s="206"/>
      <c r="DL1069" s="206"/>
      <c r="DM1069" s="206"/>
      <c r="DN1069" s="206"/>
      <c r="DO1069" s="206"/>
      <c r="DP1069" s="206"/>
      <c r="DQ1069" s="206"/>
      <c r="DR1069" s="206"/>
      <c r="DS1069" s="206"/>
      <c r="DT1069" s="206"/>
      <c r="DU1069" s="206"/>
      <c r="DV1069" s="206"/>
      <c r="DW1069" s="206"/>
      <c r="DX1069" s="206"/>
      <c r="DY1069" s="206"/>
      <c r="DZ1069" s="206"/>
      <c r="EA1069" s="206"/>
      <c r="EB1069" s="206"/>
      <c r="EC1069" s="206"/>
      <c r="ED1069" s="206"/>
      <c r="EE1069" s="206"/>
      <c r="EF1069" s="206"/>
      <c r="EG1069" s="206"/>
      <c r="EH1069" s="206"/>
      <c r="EI1069" s="206"/>
      <c r="EJ1069" s="206"/>
      <c r="EK1069" s="206"/>
      <c r="EL1069" s="206"/>
      <c r="EM1069" s="206"/>
      <c r="EN1069" s="206"/>
      <c r="EO1069" s="206"/>
      <c r="EP1069" s="206"/>
      <c r="EQ1069" s="206"/>
      <c r="ER1069" s="206"/>
      <c r="ES1069" s="206"/>
      <c r="ET1069" s="206"/>
      <c r="EU1069" s="206"/>
      <c r="EV1069" s="206"/>
      <c r="EW1069" s="206"/>
      <c r="EX1069" s="206"/>
      <c r="EY1069" s="206"/>
      <c r="EZ1069" s="206"/>
      <c r="FA1069" s="206"/>
      <c r="FB1069" s="206"/>
      <c r="FC1069" s="206"/>
      <c r="FD1069" s="206"/>
      <c r="FE1069" s="206"/>
      <c r="FF1069" s="206"/>
      <c r="FG1069" s="206"/>
      <c r="FH1069" s="206"/>
      <c r="FI1069" s="206"/>
      <c r="FJ1069" s="206"/>
      <c r="FK1069" s="206"/>
      <c r="FL1069" s="206"/>
      <c r="FM1069" s="206"/>
      <c r="FN1069" s="206"/>
      <c r="FO1069" s="206"/>
      <c r="FP1069" s="206"/>
      <c r="FQ1069" s="206"/>
      <c r="FR1069" s="206"/>
      <c r="FS1069" s="206"/>
      <c r="FT1069" s="206"/>
      <c r="FU1069" s="206"/>
      <c r="FV1069" s="206"/>
      <c r="FW1069" s="206"/>
      <c r="FX1069" s="206"/>
      <c r="FY1069" s="206"/>
      <c r="FZ1069" s="206"/>
      <c r="GA1069" s="206"/>
      <c r="GB1069" s="206"/>
      <c r="GC1069" s="206"/>
      <c r="GD1069" s="206"/>
      <c r="GE1069" s="206"/>
      <c r="GF1069" s="206"/>
      <c r="GG1069" s="206"/>
      <c r="GH1069" s="206"/>
      <c r="GI1069" s="206"/>
      <c r="GJ1069" s="206"/>
      <c r="GK1069" s="206"/>
      <c r="GL1069" s="206"/>
      <c r="GM1069" s="206"/>
      <c r="GN1069" s="206"/>
      <c r="GO1069" s="206"/>
      <c r="GP1069" s="206"/>
      <c r="GQ1069" s="206"/>
      <c r="GR1069" s="206"/>
      <c r="GS1069" s="206"/>
      <c r="GT1069" s="206"/>
      <c r="GU1069" s="206"/>
      <c r="GV1069" s="206"/>
      <c r="GW1069" s="206"/>
      <c r="GX1069" s="206"/>
      <c r="GY1069" s="206"/>
      <c r="GZ1069" s="206"/>
      <c r="HA1069" s="206"/>
      <c r="HB1069" s="206"/>
      <c r="HC1069" s="206"/>
      <c r="HD1069" s="206"/>
      <c r="HE1069" s="206"/>
      <c r="HF1069" s="206"/>
      <c r="HG1069" s="206"/>
      <c r="HH1069" s="206"/>
      <c r="HI1069" s="206"/>
      <c r="HJ1069" s="206"/>
      <c r="HK1069" s="206"/>
      <c r="HL1069" s="206"/>
      <c r="HM1069" s="206"/>
      <c r="HN1069" s="206"/>
      <c r="HO1069" s="206"/>
      <c r="HP1069" s="206"/>
      <c r="HQ1069" s="206"/>
      <c r="HR1069" s="206"/>
      <c r="HS1069" s="206"/>
      <c r="HT1069" s="206"/>
      <c r="HU1069" s="206"/>
      <c r="HV1069" s="206"/>
      <c r="HW1069" s="206"/>
      <c r="HX1069" s="127"/>
      <c r="HY1069" s="127"/>
      <c r="HZ1069" s="127"/>
      <c r="IA1069" s="127"/>
      <c r="IB1069" s="127"/>
    </row>
    <row r="1070" spans="1:236" ht="12.75" customHeight="1" x14ac:dyDescent="0.2">
      <c r="A1070" s="206"/>
      <c r="B1070" s="206"/>
      <c r="C1070" s="206"/>
      <c r="D1070" s="206"/>
      <c r="E1070" s="204"/>
      <c r="F1070" s="198"/>
      <c r="G1070" s="198"/>
      <c r="H1070" s="198"/>
      <c r="I1070" s="209"/>
      <c r="J1070" s="209"/>
      <c r="K1070" s="187"/>
      <c r="L1070" s="212"/>
      <c r="M1070" s="212"/>
      <c r="N1070" s="212"/>
      <c r="O1070" s="212"/>
      <c r="P1070" s="212"/>
      <c r="Q1070" s="212"/>
      <c r="R1070" s="212"/>
      <c r="S1070" s="212"/>
      <c r="T1070" s="212"/>
      <c r="U1070" s="212"/>
      <c r="V1070" s="212"/>
      <c r="W1070" s="212"/>
      <c r="X1070" s="212"/>
      <c r="Y1070" s="206"/>
      <c r="Z1070" s="206"/>
      <c r="AA1070" s="206"/>
      <c r="AB1070" s="206"/>
      <c r="AC1070" s="206"/>
      <c r="AD1070" s="206"/>
      <c r="AE1070" s="206"/>
      <c r="AF1070" s="206"/>
      <c r="AG1070" s="206"/>
      <c r="AH1070" s="206"/>
      <c r="AI1070" s="206"/>
      <c r="AJ1070" s="206"/>
      <c r="AK1070" s="206"/>
      <c r="AL1070" s="206"/>
      <c r="AM1070" s="206"/>
      <c r="AN1070" s="206"/>
      <c r="AO1070" s="206"/>
      <c r="AP1070" s="206"/>
      <c r="AQ1070" s="206"/>
      <c r="AR1070" s="206"/>
      <c r="AS1070" s="206"/>
      <c r="AT1070" s="206"/>
      <c r="AU1070" s="206"/>
      <c r="AV1070" s="206"/>
      <c r="AW1070" s="206"/>
      <c r="AX1070" s="206"/>
      <c r="AY1070" s="206"/>
      <c r="AZ1070" s="206"/>
      <c r="BA1070" s="206"/>
      <c r="BB1070" s="206"/>
      <c r="BC1070" s="206"/>
      <c r="BD1070" s="206"/>
      <c r="BE1070" s="206"/>
      <c r="BF1070" s="206"/>
      <c r="BG1070" s="206"/>
      <c r="BH1070" s="206"/>
      <c r="BI1070" s="206"/>
      <c r="BJ1070" s="206"/>
      <c r="BK1070" s="206"/>
      <c r="BL1070" s="206"/>
      <c r="BM1070" s="206"/>
      <c r="BN1070" s="206"/>
      <c r="BO1070" s="206"/>
      <c r="BP1070" s="206"/>
      <c r="BQ1070" s="206"/>
      <c r="BR1070" s="206"/>
      <c r="BS1070" s="206"/>
      <c r="BT1070" s="206"/>
      <c r="BU1070" s="206"/>
      <c r="BV1070" s="206"/>
      <c r="BW1070" s="206"/>
      <c r="BX1070" s="206"/>
      <c r="BY1070" s="206"/>
      <c r="BZ1070" s="206"/>
      <c r="CA1070" s="206"/>
      <c r="CB1070" s="206"/>
      <c r="CC1070" s="206"/>
      <c r="CD1070" s="206"/>
      <c r="CE1070" s="206"/>
      <c r="CF1070" s="206"/>
      <c r="CG1070" s="206"/>
      <c r="CH1070" s="206"/>
      <c r="CI1070" s="206"/>
      <c r="CJ1070" s="206"/>
      <c r="CK1070" s="206"/>
      <c r="CL1070" s="206"/>
      <c r="CM1070" s="206"/>
      <c r="CN1070" s="206"/>
      <c r="CO1070" s="206"/>
      <c r="CP1070" s="206"/>
      <c r="CQ1070" s="206"/>
      <c r="CR1070" s="206"/>
      <c r="CS1070" s="206"/>
      <c r="CT1070" s="206"/>
      <c r="CU1070" s="206"/>
      <c r="CV1070" s="206"/>
      <c r="CW1070" s="206"/>
      <c r="CX1070" s="206"/>
      <c r="CY1070" s="206"/>
      <c r="CZ1070" s="206"/>
      <c r="DA1070" s="206"/>
      <c r="DB1070" s="206"/>
      <c r="DC1070" s="206"/>
      <c r="DD1070" s="206"/>
      <c r="DE1070" s="206"/>
      <c r="DF1070" s="206"/>
      <c r="DG1070" s="206"/>
      <c r="DH1070" s="206"/>
      <c r="DI1070" s="206"/>
      <c r="DJ1070" s="206"/>
      <c r="DK1070" s="206"/>
      <c r="DL1070" s="206"/>
      <c r="DM1070" s="206"/>
      <c r="DN1070" s="206"/>
      <c r="DO1070" s="206"/>
      <c r="DP1070" s="206"/>
      <c r="DQ1070" s="206"/>
      <c r="DR1070" s="206"/>
      <c r="DS1070" s="206"/>
      <c r="DT1070" s="206"/>
      <c r="DU1070" s="206"/>
      <c r="DV1070" s="206"/>
      <c r="DW1070" s="206"/>
      <c r="DX1070" s="206"/>
      <c r="DY1070" s="206"/>
      <c r="DZ1070" s="206"/>
      <c r="EA1070" s="206"/>
      <c r="EB1070" s="206"/>
      <c r="EC1070" s="206"/>
      <c r="ED1070" s="206"/>
      <c r="EE1070" s="206"/>
      <c r="EF1070" s="206"/>
      <c r="EG1070" s="206"/>
      <c r="EH1070" s="206"/>
      <c r="EI1070" s="206"/>
      <c r="EJ1070" s="206"/>
      <c r="EK1070" s="206"/>
      <c r="EL1070" s="206"/>
      <c r="EM1070" s="206"/>
      <c r="EN1070" s="206"/>
      <c r="EO1070" s="206"/>
      <c r="EP1070" s="206"/>
      <c r="EQ1070" s="206"/>
      <c r="ER1070" s="206"/>
      <c r="ES1070" s="206"/>
      <c r="ET1070" s="206"/>
      <c r="EU1070" s="206"/>
      <c r="EV1070" s="206"/>
      <c r="EW1070" s="206"/>
      <c r="EX1070" s="206"/>
      <c r="EY1070" s="206"/>
      <c r="EZ1070" s="206"/>
      <c r="FA1070" s="206"/>
      <c r="FB1070" s="206"/>
      <c r="FC1070" s="206"/>
      <c r="FD1070" s="206"/>
      <c r="FE1070" s="206"/>
      <c r="FF1070" s="206"/>
      <c r="FG1070" s="206"/>
      <c r="FH1070" s="206"/>
      <c r="FI1070" s="206"/>
      <c r="FJ1070" s="206"/>
      <c r="FK1070" s="206"/>
      <c r="FL1070" s="206"/>
      <c r="FM1070" s="206"/>
      <c r="FN1070" s="206"/>
      <c r="FO1070" s="206"/>
      <c r="FP1070" s="206"/>
      <c r="FQ1070" s="206"/>
      <c r="FR1070" s="206"/>
      <c r="FS1070" s="206"/>
      <c r="FT1070" s="206"/>
      <c r="FU1070" s="206"/>
      <c r="FV1070" s="206"/>
      <c r="FW1070" s="206"/>
      <c r="FX1070" s="206"/>
      <c r="FY1070" s="206"/>
      <c r="FZ1070" s="206"/>
      <c r="GA1070" s="206"/>
      <c r="GB1070" s="206"/>
      <c r="GC1070" s="206"/>
      <c r="GD1070" s="206"/>
      <c r="GE1070" s="206"/>
      <c r="GF1070" s="206"/>
      <c r="GG1070" s="206"/>
      <c r="GH1070" s="206"/>
      <c r="GI1070" s="206"/>
      <c r="GJ1070" s="206"/>
      <c r="GK1070" s="206"/>
      <c r="GL1070" s="206"/>
      <c r="GM1070" s="206"/>
      <c r="GN1070" s="206"/>
      <c r="GO1070" s="206"/>
      <c r="GP1070" s="206"/>
      <c r="GQ1070" s="206"/>
      <c r="GR1070" s="206"/>
      <c r="GS1070" s="206"/>
      <c r="GT1070" s="206"/>
      <c r="GU1070" s="206"/>
      <c r="GV1070" s="206"/>
      <c r="GW1070" s="206"/>
      <c r="GX1070" s="206"/>
      <c r="GY1070" s="206"/>
      <c r="GZ1070" s="206"/>
      <c r="HA1070" s="206"/>
      <c r="HB1070" s="206"/>
      <c r="HC1070" s="206"/>
      <c r="HD1070" s="206"/>
      <c r="HE1070" s="206"/>
      <c r="HF1070" s="206"/>
      <c r="HG1070" s="206"/>
      <c r="HH1070" s="206"/>
      <c r="HI1070" s="206"/>
      <c r="HJ1070" s="206"/>
      <c r="HK1070" s="206"/>
      <c r="HL1070" s="206"/>
      <c r="HM1070" s="206"/>
      <c r="HN1070" s="206"/>
      <c r="HO1070" s="206"/>
      <c r="HP1070" s="206"/>
      <c r="HQ1070" s="206"/>
      <c r="HR1070" s="206"/>
      <c r="HS1070" s="206"/>
      <c r="HT1070" s="206"/>
      <c r="HU1070" s="206"/>
      <c r="HV1070" s="206"/>
      <c r="HW1070" s="206"/>
      <c r="HX1070" s="127"/>
      <c r="HY1070" s="127"/>
      <c r="HZ1070" s="127"/>
      <c r="IA1070" s="127"/>
      <c r="IB1070" s="127"/>
    </row>
    <row r="1071" spans="1:236" ht="12.75" customHeight="1" x14ac:dyDescent="0.2">
      <c r="A1071" s="206"/>
      <c r="B1071" s="206"/>
      <c r="C1071" s="206"/>
      <c r="D1071" s="206"/>
      <c r="E1071" s="204"/>
      <c r="F1071" s="198"/>
      <c r="G1071" s="198"/>
      <c r="H1071" s="198"/>
      <c r="I1071" s="209"/>
      <c r="J1071" s="209"/>
      <c r="K1071" s="187"/>
      <c r="L1071" s="212"/>
      <c r="M1071" s="212"/>
      <c r="N1071" s="212"/>
      <c r="O1071" s="212"/>
      <c r="P1071" s="212"/>
      <c r="Q1071" s="212"/>
      <c r="R1071" s="212"/>
      <c r="S1071" s="212"/>
      <c r="T1071" s="212"/>
      <c r="U1071" s="212"/>
      <c r="V1071" s="212"/>
      <c r="W1071" s="212"/>
      <c r="X1071" s="212"/>
      <c r="Y1071" s="206"/>
      <c r="Z1071" s="206"/>
      <c r="AA1071" s="206"/>
      <c r="AB1071" s="206"/>
      <c r="AC1071" s="206"/>
      <c r="AD1071" s="206"/>
      <c r="AE1071" s="206"/>
      <c r="AF1071" s="206"/>
      <c r="AG1071" s="206"/>
      <c r="AH1071" s="206"/>
      <c r="AI1071" s="206"/>
      <c r="AJ1071" s="206"/>
      <c r="AK1071" s="206"/>
      <c r="AL1071" s="206"/>
      <c r="AM1071" s="206"/>
      <c r="AN1071" s="206"/>
      <c r="AO1071" s="206"/>
      <c r="AP1071" s="206"/>
      <c r="AQ1071" s="206"/>
      <c r="AR1071" s="206"/>
      <c r="AS1071" s="206"/>
      <c r="AT1071" s="206"/>
      <c r="AU1071" s="206"/>
      <c r="AV1071" s="206"/>
      <c r="AW1071" s="206"/>
      <c r="AX1071" s="206"/>
      <c r="AY1071" s="206"/>
      <c r="AZ1071" s="206"/>
      <c r="BA1071" s="206"/>
      <c r="BB1071" s="206"/>
      <c r="BC1071" s="206"/>
      <c r="BD1071" s="206"/>
      <c r="BE1071" s="206"/>
      <c r="BF1071" s="206"/>
      <c r="BG1071" s="206"/>
      <c r="BH1071" s="206"/>
      <c r="BI1071" s="206"/>
      <c r="BJ1071" s="206"/>
      <c r="BK1071" s="206"/>
      <c r="BL1071" s="206"/>
      <c r="BM1071" s="206"/>
      <c r="BN1071" s="206"/>
      <c r="BO1071" s="206"/>
      <c r="BP1071" s="206"/>
      <c r="BQ1071" s="206"/>
      <c r="BR1071" s="206"/>
      <c r="BS1071" s="206"/>
      <c r="BT1071" s="206"/>
      <c r="BU1071" s="206"/>
      <c r="BV1071" s="206"/>
      <c r="BW1071" s="206"/>
      <c r="BX1071" s="206"/>
      <c r="BY1071" s="206"/>
      <c r="BZ1071" s="206"/>
      <c r="CA1071" s="206"/>
      <c r="CB1071" s="206"/>
      <c r="CC1071" s="206"/>
      <c r="CD1071" s="206"/>
      <c r="CE1071" s="206"/>
      <c r="CF1071" s="206"/>
      <c r="CG1071" s="206"/>
      <c r="CH1071" s="206"/>
      <c r="CI1071" s="206"/>
      <c r="CJ1071" s="206"/>
      <c r="CK1071" s="206"/>
      <c r="CL1071" s="206"/>
      <c r="CM1071" s="206"/>
      <c r="CN1071" s="206"/>
      <c r="CO1071" s="206"/>
      <c r="CP1071" s="206"/>
      <c r="CQ1071" s="206"/>
      <c r="CR1071" s="206"/>
      <c r="CS1071" s="206"/>
      <c r="CT1071" s="206"/>
      <c r="CU1071" s="206"/>
      <c r="CV1071" s="206"/>
      <c r="CW1071" s="206"/>
      <c r="CX1071" s="206"/>
      <c r="CY1071" s="206"/>
      <c r="CZ1071" s="206"/>
      <c r="DA1071" s="206"/>
      <c r="DB1071" s="206"/>
      <c r="DC1071" s="206"/>
      <c r="DD1071" s="206"/>
      <c r="DE1071" s="206"/>
      <c r="DF1071" s="206"/>
      <c r="DG1071" s="206"/>
      <c r="DH1071" s="206"/>
      <c r="DI1071" s="206"/>
      <c r="DJ1071" s="206"/>
      <c r="DK1071" s="206"/>
      <c r="DL1071" s="206"/>
      <c r="DM1071" s="206"/>
      <c r="DN1071" s="206"/>
      <c r="DO1071" s="206"/>
      <c r="DP1071" s="206"/>
      <c r="DQ1071" s="206"/>
      <c r="DR1071" s="206"/>
      <c r="DS1071" s="206"/>
      <c r="DT1071" s="206"/>
      <c r="DU1071" s="206"/>
      <c r="DV1071" s="206"/>
      <c r="DW1071" s="206"/>
      <c r="DX1071" s="206"/>
      <c r="DY1071" s="206"/>
      <c r="DZ1071" s="206"/>
      <c r="EA1071" s="206"/>
      <c r="EB1071" s="206"/>
      <c r="EC1071" s="206"/>
      <c r="ED1071" s="206"/>
      <c r="EE1071" s="206"/>
      <c r="EF1071" s="206"/>
      <c r="EG1071" s="206"/>
      <c r="EH1071" s="206"/>
      <c r="EI1071" s="206"/>
      <c r="EJ1071" s="206"/>
      <c r="EK1071" s="206"/>
      <c r="EL1071" s="206"/>
      <c r="EM1071" s="206"/>
      <c r="EN1071" s="206"/>
      <c r="EO1071" s="206"/>
      <c r="EP1071" s="206"/>
      <c r="EQ1071" s="206"/>
      <c r="ER1071" s="206"/>
      <c r="ES1071" s="206"/>
      <c r="ET1071" s="206"/>
      <c r="EU1071" s="206"/>
      <c r="EV1071" s="206"/>
      <c r="EW1071" s="206"/>
      <c r="EX1071" s="206"/>
      <c r="EY1071" s="206"/>
      <c r="EZ1071" s="206"/>
      <c r="FA1071" s="206"/>
      <c r="FB1071" s="206"/>
      <c r="FC1071" s="206"/>
      <c r="FD1071" s="206"/>
      <c r="FE1071" s="206"/>
      <c r="FF1071" s="206"/>
      <c r="FG1071" s="206"/>
      <c r="FH1071" s="206"/>
      <c r="FI1071" s="206"/>
      <c r="FJ1071" s="206"/>
      <c r="FK1071" s="206"/>
      <c r="FL1071" s="206"/>
      <c r="FM1071" s="206"/>
      <c r="FN1071" s="206"/>
      <c r="FO1071" s="206"/>
      <c r="FP1071" s="206"/>
      <c r="FQ1071" s="206"/>
      <c r="FR1071" s="206"/>
      <c r="FS1071" s="206"/>
      <c r="FT1071" s="206"/>
      <c r="FU1071" s="206"/>
      <c r="FV1071" s="206"/>
      <c r="FW1071" s="206"/>
      <c r="FX1071" s="206"/>
      <c r="FY1071" s="206"/>
      <c r="FZ1071" s="206"/>
      <c r="GA1071" s="206"/>
      <c r="GB1071" s="206"/>
      <c r="GC1071" s="206"/>
      <c r="GD1071" s="206"/>
      <c r="GE1071" s="206"/>
      <c r="GF1071" s="206"/>
      <c r="GG1071" s="206"/>
      <c r="GH1071" s="206"/>
      <c r="GI1071" s="206"/>
      <c r="GJ1071" s="206"/>
      <c r="GK1071" s="206"/>
      <c r="GL1071" s="206"/>
      <c r="GM1071" s="206"/>
      <c r="GN1071" s="206"/>
      <c r="GO1071" s="206"/>
      <c r="GP1071" s="206"/>
      <c r="GQ1071" s="206"/>
      <c r="GR1071" s="206"/>
      <c r="GS1071" s="206"/>
      <c r="GT1071" s="206"/>
      <c r="GU1071" s="206"/>
      <c r="GV1071" s="206"/>
      <c r="GW1071" s="206"/>
      <c r="GX1071" s="206"/>
      <c r="GY1071" s="206"/>
      <c r="GZ1071" s="206"/>
      <c r="HA1071" s="206"/>
      <c r="HB1071" s="206"/>
      <c r="HC1071" s="206"/>
      <c r="HD1071" s="206"/>
      <c r="HE1071" s="206"/>
      <c r="HF1071" s="206"/>
      <c r="HG1071" s="206"/>
      <c r="HH1071" s="206"/>
      <c r="HI1071" s="206"/>
      <c r="HJ1071" s="206"/>
      <c r="HK1071" s="206"/>
      <c r="HL1071" s="206"/>
      <c r="HM1071" s="206"/>
      <c r="HN1071" s="206"/>
      <c r="HO1071" s="206"/>
      <c r="HP1071" s="206"/>
      <c r="HQ1071" s="206"/>
      <c r="HR1071" s="206"/>
      <c r="HS1071" s="206"/>
      <c r="HT1071" s="206"/>
      <c r="HU1071" s="206"/>
      <c r="HV1071" s="206"/>
      <c r="HW1071" s="206"/>
      <c r="HX1071" s="127"/>
      <c r="HY1071" s="127"/>
      <c r="HZ1071" s="127"/>
      <c r="IA1071" s="127"/>
      <c r="IB1071" s="127"/>
    </row>
    <row r="1072" spans="1:236" ht="12.75" customHeight="1" x14ac:dyDescent="0.2">
      <c r="A1072" s="206"/>
      <c r="B1072" s="206"/>
      <c r="C1072" s="206"/>
      <c r="D1072" s="206"/>
      <c r="E1072" s="204"/>
      <c r="F1072" s="198"/>
      <c r="G1072" s="198"/>
      <c r="H1072" s="198"/>
      <c r="I1072" s="209"/>
      <c r="J1072" s="209"/>
      <c r="K1072" s="187"/>
      <c r="L1072" s="212"/>
      <c r="M1072" s="212"/>
      <c r="N1072" s="212"/>
      <c r="O1072" s="212"/>
      <c r="P1072" s="212"/>
      <c r="Q1072" s="212"/>
      <c r="R1072" s="212"/>
      <c r="S1072" s="212"/>
      <c r="T1072" s="212"/>
      <c r="U1072" s="212"/>
      <c r="V1072" s="212"/>
      <c r="W1072" s="212"/>
      <c r="X1072" s="212"/>
      <c r="Y1072" s="206"/>
      <c r="Z1072" s="206"/>
      <c r="AA1072" s="206"/>
      <c r="AB1072" s="206"/>
      <c r="AC1072" s="206"/>
      <c r="AD1072" s="206"/>
      <c r="AE1072" s="206"/>
      <c r="AF1072" s="206"/>
      <c r="AG1072" s="206"/>
      <c r="AH1072" s="206"/>
      <c r="AI1072" s="206"/>
      <c r="AJ1072" s="206"/>
      <c r="AK1072" s="206"/>
      <c r="AL1072" s="206"/>
      <c r="AM1072" s="206"/>
      <c r="AN1072" s="206"/>
      <c r="AO1072" s="206"/>
      <c r="AP1072" s="206"/>
      <c r="AQ1072" s="206"/>
      <c r="AR1072" s="206"/>
      <c r="AS1072" s="206"/>
      <c r="AT1072" s="206"/>
      <c r="AU1072" s="206"/>
      <c r="AV1072" s="206"/>
      <c r="AW1072" s="206"/>
      <c r="AX1072" s="206"/>
      <c r="AY1072" s="206"/>
      <c r="AZ1072" s="206"/>
      <c r="BA1072" s="206"/>
      <c r="BB1072" s="206"/>
      <c r="BC1072" s="206"/>
      <c r="BD1072" s="206"/>
      <c r="BE1072" s="206"/>
      <c r="BF1072" s="206"/>
      <c r="BG1072" s="206"/>
      <c r="BH1072" s="206"/>
      <c r="BI1072" s="206"/>
      <c r="BJ1072" s="206"/>
      <c r="BK1072" s="206"/>
      <c r="BL1072" s="206"/>
      <c r="BM1072" s="206"/>
      <c r="BN1072" s="206"/>
      <c r="BO1072" s="206"/>
      <c r="BP1072" s="206"/>
      <c r="BQ1072" s="206"/>
      <c r="BR1072" s="206"/>
      <c r="BS1072" s="206"/>
      <c r="BT1072" s="206"/>
      <c r="BU1072" s="206"/>
      <c r="BV1072" s="206"/>
      <c r="BW1072" s="206"/>
      <c r="BX1072" s="206"/>
      <c r="BY1072" s="206"/>
      <c r="BZ1072" s="206"/>
      <c r="CA1072" s="206"/>
      <c r="CB1072" s="206"/>
      <c r="CC1072" s="206"/>
      <c r="CD1072" s="206"/>
      <c r="CE1072" s="206"/>
      <c r="CF1072" s="206"/>
      <c r="CG1072" s="206"/>
      <c r="CH1072" s="206"/>
      <c r="CI1072" s="206"/>
      <c r="CJ1072" s="206"/>
      <c r="CK1072" s="206"/>
      <c r="CL1072" s="206"/>
      <c r="CM1072" s="206"/>
      <c r="CN1072" s="206"/>
      <c r="CO1072" s="206"/>
      <c r="CP1072" s="206"/>
      <c r="CQ1072" s="206"/>
      <c r="CR1072" s="206"/>
      <c r="CS1072" s="206"/>
      <c r="CT1072" s="206"/>
      <c r="CU1072" s="206"/>
      <c r="CV1072" s="206"/>
      <c r="CW1072" s="206"/>
      <c r="CX1072" s="206"/>
      <c r="CY1072" s="206"/>
      <c r="CZ1072" s="206"/>
      <c r="DA1072" s="206"/>
      <c r="DB1072" s="206"/>
      <c r="DC1072" s="206"/>
      <c r="DD1072" s="206"/>
      <c r="DE1072" s="206"/>
      <c r="DF1072" s="206"/>
      <c r="DG1072" s="206"/>
      <c r="DH1072" s="206"/>
      <c r="DI1072" s="206"/>
      <c r="DJ1072" s="206"/>
      <c r="DK1072" s="206"/>
      <c r="DL1072" s="206"/>
      <c r="DM1072" s="206"/>
      <c r="DN1072" s="206"/>
      <c r="DO1072" s="206"/>
      <c r="DP1072" s="206"/>
      <c r="DQ1072" s="206"/>
      <c r="DR1072" s="206"/>
      <c r="DS1072" s="206"/>
      <c r="DT1072" s="206"/>
      <c r="DU1072" s="206"/>
      <c r="DV1072" s="206"/>
      <c r="DW1072" s="206"/>
      <c r="DX1072" s="206"/>
      <c r="DY1072" s="206"/>
      <c r="DZ1072" s="206"/>
      <c r="EA1072" s="206"/>
      <c r="EB1072" s="206"/>
      <c r="EC1072" s="206"/>
      <c r="ED1072" s="206"/>
      <c r="EE1072" s="206"/>
      <c r="EF1072" s="206"/>
      <c r="EG1072" s="206"/>
      <c r="EH1072" s="206"/>
      <c r="EI1072" s="206"/>
      <c r="EJ1072" s="206"/>
      <c r="EK1072" s="206"/>
      <c r="EL1072" s="206"/>
      <c r="EM1072" s="206"/>
      <c r="EN1072" s="206"/>
      <c r="EO1072" s="206"/>
      <c r="EP1072" s="206"/>
      <c r="EQ1072" s="206"/>
      <c r="ER1072" s="206"/>
      <c r="ES1072" s="206"/>
      <c r="ET1072" s="206"/>
      <c r="EU1072" s="206"/>
      <c r="EV1072" s="206"/>
      <c r="EW1072" s="206"/>
      <c r="EX1072" s="206"/>
      <c r="EY1072" s="206"/>
      <c r="EZ1072" s="206"/>
      <c r="FA1072" s="206"/>
      <c r="FB1072" s="206"/>
      <c r="FC1072" s="206"/>
      <c r="FD1072" s="206"/>
      <c r="FE1072" s="206"/>
      <c r="FF1072" s="206"/>
      <c r="FG1072" s="206"/>
      <c r="FH1072" s="206"/>
      <c r="FI1072" s="206"/>
      <c r="FJ1072" s="206"/>
      <c r="FK1072" s="206"/>
      <c r="FL1072" s="206"/>
      <c r="FM1072" s="206"/>
      <c r="FN1072" s="206"/>
      <c r="FO1072" s="206"/>
      <c r="FP1072" s="206"/>
      <c r="FQ1072" s="206"/>
      <c r="FR1072" s="206"/>
      <c r="FS1072" s="206"/>
      <c r="FT1072" s="206"/>
      <c r="FU1072" s="206"/>
      <c r="FV1072" s="206"/>
      <c r="FW1072" s="206"/>
      <c r="FX1072" s="206"/>
      <c r="FY1072" s="206"/>
      <c r="FZ1072" s="206"/>
      <c r="GA1072" s="206"/>
      <c r="GB1072" s="206"/>
      <c r="GC1072" s="206"/>
      <c r="GD1072" s="206"/>
      <c r="GE1072" s="206"/>
      <c r="GF1072" s="206"/>
      <c r="GG1072" s="206"/>
      <c r="GH1072" s="206"/>
      <c r="GI1072" s="206"/>
      <c r="GJ1072" s="206"/>
      <c r="GK1072" s="206"/>
      <c r="GL1072" s="206"/>
      <c r="GM1072" s="206"/>
      <c r="GN1072" s="206"/>
      <c r="GO1072" s="206"/>
      <c r="GP1072" s="206"/>
      <c r="GQ1072" s="206"/>
      <c r="GR1072" s="206"/>
      <c r="GS1072" s="206"/>
      <c r="GT1072" s="206"/>
      <c r="GU1072" s="206"/>
      <c r="GV1072" s="206"/>
      <c r="GW1072" s="206"/>
      <c r="GX1072" s="206"/>
      <c r="GY1072" s="206"/>
      <c r="GZ1072" s="206"/>
      <c r="HA1072" s="206"/>
      <c r="HB1072" s="206"/>
      <c r="HC1072" s="206"/>
      <c r="HD1072" s="206"/>
      <c r="HE1072" s="206"/>
      <c r="HF1072" s="206"/>
      <c r="HG1072" s="206"/>
      <c r="HH1072" s="206"/>
      <c r="HI1072" s="206"/>
      <c r="HJ1072" s="206"/>
      <c r="HK1072" s="206"/>
      <c r="HL1072" s="206"/>
      <c r="HM1072" s="206"/>
      <c r="HN1072" s="206"/>
      <c r="HO1072" s="206"/>
      <c r="HP1072" s="206"/>
      <c r="HQ1072" s="206"/>
      <c r="HR1072" s="206"/>
      <c r="HS1072" s="206"/>
      <c r="HT1072" s="206"/>
      <c r="HU1072" s="206"/>
      <c r="HV1072" s="206"/>
      <c r="HW1072" s="206"/>
      <c r="HX1072" s="127"/>
      <c r="HY1072" s="127"/>
      <c r="HZ1072" s="127"/>
      <c r="IA1072" s="127"/>
      <c r="IB1072" s="127"/>
    </row>
    <row r="1073" spans="1:236" ht="12.75" customHeight="1" x14ac:dyDescent="0.2">
      <c r="A1073" s="206"/>
      <c r="B1073" s="206"/>
      <c r="C1073" s="206"/>
      <c r="D1073" s="206"/>
      <c r="E1073" s="204"/>
      <c r="F1073" s="198"/>
      <c r="G1073" s="198"/>
      <c r="H1073" s="198"/>
      <c r="I1073" s="209"/>
      <c r="J1073" s="209"/>
      <c r="K1073" s="187"/>
      <c r="L1073" s="212"/>
      <c r="M1073" s="212"/>
      <c r="N1073" s="212"/>
      <c r="O1073" s="212"/>
      <c r="P1073" s="212"/>
      <c r="Q1073" s="212"/>
      <c r="R1073" s="212"/>
      <c r="S1073" s="212"/>
      <c r="T1073" s="212"/>
      <c r="U1073" s="212"/>
      <c r="V1073" s="212"/>
      <c r="W1073" s="212"/>
      <c r="X1073" s="212"/>
      <c r="Y1073" s="206"/>
      <c r="Z1073" s="206"/>
      <c r="AA1073" s="206"/>
      <c r="AB1073" s="206"/>
      <c r="AC1073" s="206"/>
      <c r="AD1073" s="206"/>
      <c r="AE1073" s="206"/>
      <c r="AF1073" s="206"/>
      <c r="AG1073" s="206"/>
      <c r="AH1073" s="206"/>
      <c r="AI1073" s="206"/>
      <c r="AJ1073" s="206"/>
      <c r="AK1073" s="206"/>
      <c r="AL1073" s="206"/>
      <c r="AM1073" s="206"/>
      <c r="AN1073" s="206"/>
      <c r="AO1073" s="206"/>
      <c r="AP1073" s="206"/>
      <c r="AQ1073" s="206"/>
      <c r="AR1073" s="206"/>
      <c r="AS1073" s="206"/>
      <c r="AT1073" s="206"/>
      <c r="AU1073" s="206"/>
      <c r="AV1073" s="206"/>
      <c r="AW1073" s="206"/>
      <c r="AX1073" s="206"/>
      <c r="AY1073" s="206"/>
      <c r="AZ1073" s="206"/>
      <c r="BA1073" s="206"/>
      <c r="BB1073" s="206"/>
      <c r="BC1073" s="206"/>
      <c r="BD1073" s="206"/>
      <c r="BE1073" s="206"/>
      <c r="BF1073" s="206"/>
      <c r="BG1073" s="206"/>
      <c r="BH1073" s="206"/>
      <c r="BI1073" s="206"/>
      <c r="BJ1073" s="206"/>
      <c r="BK1073" s="206"/>
      <c r="BL1073" s="206"/>
      <c r="BM1073" s="206"/>
      <c r="BN1073" s="206"/>
      <c r="BO1073" s="206"/>
      <c r="BP1073" s="206"/>
      <c r="BQ1073" s="206"/>
      <c r="BR1073" s="206"/>
      <c r="BS1073" s="206"/>
      <c r="BT1073" s="206"/>
      <c r="BU1073" s="206"/>
      <c r="BV1073" s="206"/>
      <c r="BW1073" s="206"/>
      <c r="BX1073" s="206"/>
      <c r="BY1073" s="206"/>
      <c r="BZ1073" s="206"/>
      <c r="CA1073" s="206"/>
      <c r="CB1073" s="206"/>
      <c r="CC1073" s="206"/>
      <c r="CD1073" s="206"/>
      <c r="CE1073" s="206"/>
      <c r="CF1073" s="206"/>
      <c r="CG1073" s="206"/>
      <c r="CH1073" s="206"/>
      <c r="CI1073" s="206"/>
      <c r="CJ1073" s="206"/>
      <c r="CK1073" s="206"/>
      <c r="CL1073" s="206"/>
      <c r="CM1073" s="206"/>
      <c r="CN1073" s="206"/>
      <c r="CO1073" s="206"/>
      <c r="CP1073" s="206"/>
      <c r="CQ1073" s="206"/>
      <c r="CR1073" s="206"/>
      <c r="CS1073" s="206"/>
      <c r="CT1073" s="206"/>
      <c r="CU1073" s="206"/>
      <c r="CV1073" s="206"/>
      <c r="CW1073" s="206"/>
      <c r="CX1073" s="206"/>
      <c r="CY1073" s="206"/>
      <c r="CZ1073" s="206"/>
      <c r="DA1073" s="206"/>
      <c r="DB1073" s="206"/>
      <c r="DC1073" s="206"/>
      <c r="DD1073" s="206"/>
      <c r="DE1073" s="206"/>
      <c r="DF1073" s="206"/>
      <c r="DG1073" s="206"/>
      <c r="DH1073" s="206"/>
      <c r="DI1073" s="206"/>
      <c r="DJ1073" s="206"/>
      <c r="DK1073" s="206"/>
      <c r="DL1073" s="206"/>
      <c r="DM1073" s="206"/>
      <c r="DN1073" s="206"/>
      <c r="DO1073" s="206"/>
      <c r="DP1073" s="206"/>
      <c r="DQ1073" s="206"/>
      <c r="DR1073" s="206"/>
      <c r="DS1073" s="206"/>
      <c r="DT1073" s="206"/>
      <c r="DU1073" s="206"/>
      <c r="DV1073" s="206"/>
      <c r="DW1073" s="206"/>
      <c r="DX1073" s="206"/>
      <c r="DY1073" s="206"/>
      <c r="DZ1073" s="206"/>
      <c r="EA1073" s="206"/>
      <c r="EB1073" s="206"/>
      <c r="EC1073" s="206"/>
      <c r="ED1073" s="206"/>
      <c r="EE1073" s="206"/>
      <c r="EF1073" s="206"/>
      <c r="EG1073" s="206"/>
      <c r="EH1073" s="206"/>
      <c r="EI1073" s="206"/>
      <c r="EJ1073" s="206"/>
      <c r="EK1073" s="206"/>
      <c r="EL1073" s="206"/>
      <c r="EM1073" s="206"/>
      <c r="EN1073" s="206"/>
      <c r="EO1073" s="206"/>
      <c r="EP1073" s="206"/>
      <c r="EQ1073" s="206"/>
      <c r="ER1073" s="206"/>
      <c r="ES1073" s="206"/>
      <c r="ET1073" s="206"/>
      <c r="EU1073" s="206"/>
      <c r="EV1073" s="206"/>
      <c r="EW1073" s="206"/>
      <c r="EX1073" s="206"/>
      <c r="EY1073" s="206"/>
      <c r="EZ1073" s="206"/>
      <c r="FA1073" s="206"/>
      <c r="FB1073" s="206"/>
      <c r="FC1073" s="206"/>
      <c r="FD1073" s="206"/>
      <c r="FE1073" s="206"/>
      <c r="FF1073" s="206"/>
      <c r="FG1073" s="206"/>
      <c r="FH1073" s="206"/>
      <c r="FI1073" s="206"/>
      <c r="FJ1073" s="206"/>
      <c r="FK1073" s="206"/>
      <c r="FL1073" s="206"/>
      <c r="FM1073" s="206"/>
      <c r="FN1073" s="206"/>
      <c r="FO1073" s="206"/>
      <c r="FP1073" s="206"/>
      <c r="FQ1073" s="206"/>
      <c r="FR1073" s="206"/>
      <c r="FS1073" s="206"/>
      <c r="FT1073" s="206"/>
      <c r="FU1073" s="206"/>
      <c r="FV1073" s="206"/>
      <c r="FW1073" s="206"/>
      <c r="FX1073" s="206"/>
      <c r="FY1073" s="206"/>
      <c r="FZ1073" s="206"/>
      <c r="GA1073" s="206"/>
      <c r="GB1073" s="206"/>
      <c r="GC1073" s="206"/>
      <c r="GD1073" s="206"/>
      <c r="GE1073" s="206"/>
      <c r="GF1073" s="206"/>
      <c r="GG1073" s="206"/>
      <c r="GH1073" s="206"/>
      <c r="GI1073" s="206"/>
      <c r="GJ1073" s="206"/>
      <c r="GK1073" s="206"/>
      <c r="GL1073" s="206"/>
      <c r="GM1073" s="206"/>
      <c r="GN1073" s="206"/>
      <c r="GO1073" s="206"/>
      <c r="GP1073" s="206"/>
      <c r="GQ1073" s="206"/>
      <c r="GR1073" s="206"/>
      <c r="GS1073" s="206"/>
      <c r="GT1073" s="206"/>
      <c r="GU1073" s="206"/>
      <c r="GV1073" s="206"/>
      <c r="GW1073" s="206"/>
      <c r="GX1073" s="206"/>
      <c r="GY1073" s="206"/>
      <c r="GZ1073" s="206"/>
      <c r="HA1073" s="206"/>
      <c r="HB1073" s="206"/>
      <c r="HC1073" s="206"/>
      <c r="HD1073" s="206"/>
      <c r="HE1073" s="206"/>
      <c r="HF1073" s="206"/>
      <c r="HG1073" s="206"/>
      <c r="HH1073" s="206"/>
      <c r="HI1073" s="206"/>
      <c r="HJ1073" s="206"/>
      <c r="HK1073" s="206"/>
      <c r="HL1073" s="206"/>
      <c r="HM1073" s="206"/>
      <c r="HN1073" s="206"/>
      <c r="HO1073" s="206"/>
      <c r="HP1073" s="206"/>
      <c r="HQ1073" s="206"/>
      <c r="HR1073" s="206"/>
      <c r="HS1073" s="206"/>
      <c r="HT1073" s="206"/>
      <c r="HU1073" s="206"/>
      <c r="HV1073" s="206"/>
      <c r="HW1073" s="206"/>
      <c r="HX1073" s="127"/>
      <c r="HY1073" s="127"/>
      <c r="HZ1073" s="127"/>
      <c r="IA1073" s="127"/>
      <c r="IB1073" s="127"/>
    </row>
    <row r="1074" spans="1:236" ht="12.75" customHeight="1" x14ac:dyDescent="0.2">
      <c r="A1074" s="206"/>
      <c r="B1074" s="206"/>
      <c r="C1074" s="206"/>
      <c r="D1074" s="206"/>
      <c r="E1074" s="204"/>
      <c r="F1074" s="198"/>
      <c r="G1074" s="198"/>
      <c r="H1074" s="198"/>
      <c r="I1074" s="209"/>
      <c r="J1074" s="209"/>
      <c r="K1074" s="187"/>
      <c r="L1074" s="212"/>
      <c r="M1074" s="212"/>
      <c r="N1074" s="212"/>
      <c r="O1074" s="212"/>
      <c r="P1074" s="212"/>
      <c r="Q1074" s="212"/>
      <c r="R1074" s="212"/>
      <c r="S1074" s="212"/>
      <c r="T1074" s="212"/>
      <c r="U1074" s="212"/>
      <c r="V1074" s="212"/>
      <c r="W1074" s="212"/>
      <c r="X1074" s="212"/>
      <c r="Y1074" s="206"/>
      <c r="Z1074" s="206"/>
      <c r="AA1074" s="206"/>
      <c r="AB1074" s="206"/>
      <c r="AC1074" s="206"/>
      <c r="AD1074" s="206"/>
      <c r="AE1074" s="206"/>
      <c r="AF1074" s="206"/>
      <c r="AG1074" s="206"/>
      <c r="AH1074" s="206"/>
      <c r="AI1074" s="206"/>
      <c r="AJ1074" s="206"/>
      <c r="AK1074" s="206"/>
      <c r="AL1074" s="206"/>
      <c r="AM1074" s="206"/>
      <c r="AN1074" s="206"/>
      <c r="AO1074" s="206"/>
      <c r="AP1074" s="206"/>
      <c r="AQ1074" s="206"/>
      <c r="AR1074" s="206"/>
      <c r="AS1074" s="206"/>
      <c r="AT1074" s="206"/>
      <c r="AU1074" s="206"/>
      <c r="AV1074" s="206"/>
      <c r="AW1074" s="206"/>
      <c r="AX1074" s="206"/>
      <c r="AY1074" s="206"/>
      <c r="AZ1074" s="206"/>
      <c r="BA1074" s="206"/>
      <c r="BB1074" s="206"/>
      <c r="BC1074" s="206"/>
      <c r="BD1074" s="206"/>
      <c r="BE1074" s="206"/>
      <c r="BF1074" s="206"/>
      <c r="BG1074" s="206"/>
      <c r="BH1074" s="206"/>
      <c r="BI1074" s="206"/>
      <c r="BJ1074" s="206"/>
      <c r="BK1074" s="206"/>
      <c r="BL1074" s="206"/>
      <c r="BM1074" s="206"/>
      <c r="BN1074" s="206"/>
      <c r="BO1074" s="206"/>
      <c r="BP1074" s="206"/>
      <c r="BQ1074" s="206"/>
      <c r="BR1074" s="206"/>
      <c r="BS1074" s="206"/>
      <c r="BT1074" s="206"/>
      <c r="BU1074" s="206"/>
      <c r="BV1074" s="206"/>
      <c r="BW1074" s="206"/>
      <c r="BX1074" s="206"/>
      <c r="BY1074" s="206"/>
      <c r="BZ1074" s="206"/>
      <c r="CA1074" s="206"/>
      <c r="CB1074" s="206"/>
      <c r="CC1074" s="206"/>
      <c r="CD1074" s="206"/>
      <c r="CE1074" s="206"/>
      <c r="CF1074" s="206"/>
      <c r="CG1074" s="206"/>
      <c r="CH1074" s="206"/>
      <c r="CI1074" s="206"/>
      <c r="CJ1074" s="206"/>
      <c r="CK1074" s="206"/>
      <c r="CL1074" s="206"/>
      <c r="CM1074" s="206"/>
      <c r="CN1074" s="206"/>
      <c r="CO1074" s="206"/>
      <c r="CP1074" s="206"/>
      <c r="CQ1074" s="206"/>
      <c r="CR1074" s="206"/>
      <c r="CS1074" s="206"/>
      <c r="CT1074" s="206"/>
      <c r="CU1074" s="206"/>
      <c r="CV1074" s="206"/>
      <c r="CW1074" s="206"/>
      <c r="CX1074" s="206"/>
      <c r="CY1074" s="206"/>
      <c r="CZ1074" s="206"/>
      <c r="DA1074" s="206"/>
      <c r="DB1074" s="206"/>
      <c r="DC1074" s="206"/>
      <c r="DD1074" s="206"/>
      <c r="DE1074" s="206"/>
      <c r="DF1074" s="206"/>
      <c r="DG1074" s="206"/>
      <c r="DH1074" s="206"/>
      <c r="DI1074" s="206"/>
      <c r="DJ1074" s="206"/>
      <c r="DK1074" s="206"/>
      <c r="DL1074" s="206"/>
      <c r="DM1074" s="206"/>
      <c r="DN1074" s="206"/>
      <c r="DO1074" s="206"/>
      <c r="DP1074" s="206"/>
      <c r="DQ1074" s="206"/>
      <c r="DR1074" s="206"/>
      <c r="DS1074" s="206"/>
      <c r="DT1074" s="206"/>
      <c r="DU1074" s="206"/>
      <c r="DV1074" s="206"/>
      <c r="DW1074" s="206"/>
      <c r="DX1074" s="206"/>
      <c r="DY1074" s="206"/>
      <c r="DZ1074" s="206"/>
      <c r="EA1074" s="206"/>
      <c r="EB1074" s="206"/>
      <c r="EC1074" s="206"/>
      <c r="ED1074" s="206"/>
      <c r="EE1074" s="206"/>
      <c r="EF1074" s="206"/>
      <c r="EG1074" s="206"/>
      <c r="EH1074" s="206"/>
      <c r="EI1074" s="206"/>
      <c r="EJ1074" s="206"/>
      <c r="EK1074" s="206"/>
      <c r="EL1074" s="206"/>
      <c r="EM1074" s="206"/>
      <c r="EN1074" s="206"/>
      <c r="EO1074" s="206"/>
      <c r="EP1074" s="206"/>
      <c r="EQ1074" s="206"/>
      <c r="ER1074" s="206"/>
      <c r="ES1074" s="206"/>
      <c r="ET1074" s="206"/>
      <c r="EU1074" s="206"/>
      <c r="EV1074" s="206"/>
      <c r="EW1074" s="206"/>
      <c r="EX1074" s="206"/>
      <c r="EY1074" s="206"/>
      <c r="EZ1074" s="206"/>
      <c r="FA1074" s="206"/>
      <c r="FB1074" s="206"/>
      <c r="FC1074" s="206"/>
      <c r="FD1074" s="206"/>
      <c r="FE1074" s="206"/>
      <c r="FF1074" s="206"/>
      <c r="FG1074" s="206"/>
      <c r="FH1074" s="206"/>
      <c r="FI1074" s="206"/>
      <c r="FJ1074" s="206"/>
      <c r="FK1074" s="206"/>
      <c r="FL1074" s="206"/>
      <c r="FM1074" s="206"/>
      <c r="FN1074" s="206"/>
      <c r="FO1074" s="206"/>
      <c r="FP1074" s="206"/>
      <c r="FQ1074" s="206"/>
      <c r="FR1074" s="206"/>
      <c r="FS1074" s="206"/>
      <c r="FT1074" s="206"/>
      <c r="FU1074" s="206"/>
      <c r="FV1074" s="206"/>
      <c r="FW1074" s="206"/>
      <c r="FX1074" s="206"/>
      <c r="FY1074" s="206"/>
      <c r="FZ1074" s="206"/>
      <c r="GA1074" s="206"/>
      <c r="GB1074" s="206"/>
      <c r="GC1074" s="206"/>
      <c r="GD1074" s="206"/>
      <c r="GE1074" s="206"/>
      <c r="GF1074" s="206"/>
      <c r="GG1074" s="206"/>
      <c r="GH1074" s="206"/>
      <c r="GI1074" s="206"/>
      <c r="GJ1074" s="206"/>
      <c r="GK1074" s="206"/>
      <c r="GL1074" s="206"/>
      <c r="GM1074" s="206"/>
      <c r="GN1074" s="206"/>
      <c r="GO1074" s="206"/>
      <c r="GP1074" s="206"/>
      <c r="GQ1074" s="206"/>
      <c r="GR1074" s="206"/>
      <c r="GS1074" s="206"/>
      <c r="GT1074" s="206"/>
      <c r="GU1074" s="206"/>
      <c r="GV1074" s="206"/>
      <c r="GW1074" s="206"/>
      <c r="GX1074" s="206"/>
      <c r="GY1074" s="206"/>
      <c r="GZ1074" s="206"/>
      <c r="HA1074" s="206"/>
      <c r="HB1074" s="206"/>
      <c r="HC1074" s="206"/>
      <c r="HD1074" s="206"/>
      <c r="HE1074" s="206"/>
      <c r="HF1074" s="206"/>
      <c r="HG1074" s="206"/>
      <c r="HH1074" s="206"/>
      <c r="HI1074" s="206"/>
      <c r="HJ1074" s="206"/>
      <c r="HK1074" s="206"/>
      <c r="HL1074" s="206"/>
      <c r="HM1074" s="206"/>
      <c r="HN1074" s="206"/>
      <c r="HO1074" s="206"/>
      <c r="HP1074" s="206"/>
      <c r="HQ1074" s="206"/>
      <c r="HR1074" s="206"/>
      <c r="HS1074" s="206"/>
      <c r="HT1074" s="206"/>
      <c r="HU1074" s="206"/>
      <c r="HV1074" s="206"/>
      <c r="HW1074" s="206"/>
      <c r="HX1074" s="127"/>
      <c r="HY1074" s="127"/>
      <c r="HZ1074" s="127"/>
      <c r="IA1074" s="127"/>
      <c r="IB1074" s="127"/>
    </row>
    <row r="1075" spans="1:236" ht="12.75" customHeight="1" x14ac:dyDescent="0.2">
      <c r="A1075" s="206"/>
      <c r="B1075" s="206"/>
      <c r="C1075" s="206"/>
      <c r="D1075" s="206"/>
      <c r="E1075" s="204"/>
      <c r="F1075" s="198"/>
      <c r="G1075" s="198"/>
      <c r="H1075" s="198"/>
      <c r="I1075" s="209"/>
      <c r="J1075" s="209"/>
      <c r="K1075" s="187"/>
      <c r="L1075" s="212"/>
      <c r="M1075" s="212"/>
      <c r="N1075" s="212"/>
      <c r="O1075" s="212"/>
      <c r="P1075" s="212"/>
      <c r="Q1075" s="212"/>
      <c r="R1075" s="212"/>
      <c r="S1075" s="212"/>
      <c r="T1075" s="212"/>
      <c r="U1075" s="212"/>
      <c r="V1075" s="212"/>
      <c r="W1075" s="212"/>
      <c r="X1075" s="212"/>
      <c r="Y1075" s="206"/>
      <c r="Z1075" s="206"/>
      <c r="AA1075" s="206"/>
      <c r="AB1075" s="206"/>
      <c r="AC1075" s="206"/>
      <c r="AD1075" s="206"/>
      <c r="AE1075" s="206"/>
      <c r="AF1075" s="206"/>
      <c r="AG1075" s="206"/>
      <c r="AH1075" s="206"/>
      <c r="AI1075" s="206"/>
      <c r="AJ1075" s="206"/>
      <c r="AK1075" s="206"/>
      <c r="AL1075" s="206"/>
      <c r="AM1075" s="206"/>
      <c r="AN1075" s="206"/>
      <c r="AO1075" s="206"/>
      <c r="AP1075" s="206"/>
      <c r="AQ1075" s="206"/>
      <c r="AR1075" s="206"/>
      <c r="AS1075" s="206"/>
      <c r="AT1075" s="206"/>
      <c r="AU1075" s="206"/>
      <c r="AV1075" s="206"/>
      <c r="AW1075" s="206"/>
      <c r="AX1075" s="206"/>
      <c r="AY1075" s="206"/>
      <c r="AZ1075" s="206"/>
      <c r="BA1075" s="206"/>
      <c r="BB1075" s="206"/>
      <c r="BC1075" s="206"/>
      <c r="BD1075" s="206"/>
      <c r="BE1075" s="206"/>
      <c r="BF1075" s="206"/>
      <c r="BG1075" s="206"/>
      <c r="BH1075" s="206"/>
      <c r="BI1075" s="206"/>
      <c r="BJ1075" s="206"/>
      <c r="BK1075" s="206"/>
      <c r="BL1075" s="206"/>
      <c r="BM1075" s="206"/>
      <c r="BN1075" s="206"/>
      <c r="BO1075" s="206"/>
      <c r="BP1075" s="206"/>
      <c r="BQ1075" s="206"/>
      <c r="BR1075" s="206"/>
      <c r="BS1075" s="206"/>
      <c r="BT1075" s="206"/>
      <c r="BU1075" s="206"/>
      <c r="BV1075" s="206"/>
      <c r="BW1075" s="206"/>
      <c r="BX1075" s="206"/>
      <c r="BY1075" s="206"/>
      <c r="BZ1075" s="206"/>
      <c r="CA1075" s="206"/>
      <c r="CB1075" s="206"/>
      <c r="CC1075" s="206"/>
      <c r="CD1075" s="206"/>
      <c r="CE1075" s="206"/>
      <c r="CF1075" s="206"/>
      <c r="CG1075" s="206"/>
      <c r="CH1075" s="206"/>
      <c r="CI1075" s="206"/>
      <c r="CJ1075" s="206"/>
      <c r="CK1075" s="206"/>
      <c r="CL1075" s="206"/>
      <c r="CM1075" s="206"/>
      <c r="CN1075" s="206"/>
      <c r="CO1075" s="206"/>
      <c r="CP1075" s="206"/>
      <c r="CQ1075" s="206"/>
      <c r="CR1075" s="206"/>
      <c r="CS1075" s="206"/>
      <c r="CT1075" s="206"/>
      <c r="CU1075" s="206"/>
      <c r="CV1075" s="206"/>
      <c r="CW1075" s="206"/>
      <c r="CX1075" s="206"/>
      <c r="CY1075" s="206"/>
      <c r="CZ1075" s="206"/>
      <c r="DA1075" s="206"/>
      <c r="DB1075" s="206"/>
      <c r="DC1075" s="206"/>
      <c r="DD1075" s="206"/>
      <c r="DE1075" s="206"/>
      <c r="DF1075" s="206"/>
      <c r="DG1075" s="206"/>
      <c r="DH1075" s="206"/>
      <c r="DI1075" s="206"/>
      <c r="DJ1075" s="206"/>
      <c r="DK1075" s="206"/>
      <c r="DL1075" s="206"/>
      <c r="DM1075" s="206"/>
      <c r="DN1075" s="206"/>
      <c r="DO1075" s="206"/>
      <c r="DP1075" s="206"/>
      <c r="DQ1075" s="206"/>
      <c r="DR1075" s="206"/>
      <c r="DS1075" s="206"/>
      <c r="DT1075" s="206"/>
      <c r="DU1075" s="206"/>
      <c r="DV1075" s="206"/>
      <c r="DW1075" s="206"/>
      <c r="DX1075" s="206"/>
      <c r="DY1075" s="206"/>
      <c r="DZ1075" s="206"/>
      <c r="EA1075" s="206"/>
      <c r="EB1075" s="206"/>
      <c r="EC1075" s="206"/>
      <c r="ED1075" s="206"/>
      <c r="EE1075" s="206"/>
      <c r="EF1075" s="206"/>
      <c r="EG1075" s="206"/>
      <c r="EH1075" s="206"/>
      <c r="EI1075" s="206"/>
      <c r="EJ1075" s="206"/>
      <c r="EK1075" s="206"/>
      <c r="EL1075" s="206"/>
      <c r="EM1075" s="206"/>
      <c r="EN1075" s="206"/>
      <c r="EO1075" s="206"/>
      <c r="EP1075" s="206"/>
      <c r="EQ1075" s="206"/>
      <c r="ER1075" s="206"/>
      <c r="ES1075" s="206"/>
      <c r="ET1075" s="206"/>
      <c r="EU1075" s="206"/>
      <c r="EV1075" s="206"/>
      <c r="EW1075" s="206"/>
      <c r="EX1075" s="206"/>
      <c r="EY1075" s="206"/>
      <c r="EZ1075" s="206"/>
      <c r="FA1075" s="206"/>
      <c r="FB1075" s="206"/>
      <c r="FC1075" s="206"/>
      <c r="FD1075" s="206"/>
      <c r="FE1075" s="206"/>
      <c r="FF1075" s="206"/>
      <c r="FG1075" s="206"/>
      <c r="FH1075" s="206"/>
      <c r="FI1075" s="206"/>
      <c r="FJ1075" s="206"/>
      <c r="FK1075" s="206"/>
      <c r="FL1075" s="206"/>
      <c r="FM1075" s="206"/>
      <c r="FN1075" s="206"/>
      <c r="FO1075" s="206"/>
      <c r="FP1075" s="206"/>
      <c r="FQ1075" s="206"/>
      <c r="FR1075" s="206"/>
      <c r="FS1075" s="206"/>
      <c r="FT1075" s="206"/>
      <c r="FU1075" s="206"/>
      <c r="FV1075" s="206"/>
      <c r="FW1075" s="206"/>
      <c r="FX1075" s="206"/>
      <c r="FY1075" s="206"/>
      <c r="FZ1075" s="206"/>
      <c r="GA1075" s="206"/>
      <c r="GB1075" s="206"/>
      <c r="GC1075" s="206"/>
      <c r="GD1075" s="206"/>
      <c r="GE1075" s="206"/>
      <c r="GF1075" s="206"/>
      <c r="GG1075" s="206"/>
      <c r="GH1075" s="206"/>
      <c r="GI1075" s="206"/>
      <c r="GJ1075" s="206"/>
      <c r="GK1075" s="206"/>
      <c r="GL1075" s="206"/>
      <c r="GM1075" s="206"/>
      <c r="GN1075" s="206"/>
      <c r="GO1075" s="206"/>
      <c r="GP1075" s="206"/>
      <c r="GQ1075" s="206"/>
      <c r="GR1075" s="206"/>
      <c r="GS1075" s="206"/>
      <c r="GT1075" s="206"/>
      <c r="GU1075" s="206"/>
      <c r="GV1075" s="206"/>
      <c r="GW1075" s="206"/>
      <c r="GX1075" s="206"/>
      <c r="GY1075" s="206"/>
      <c r="GZ1075" s="206"/>
      <c r="HA1075" s="206"/>
      <c r="HB1075" s="206"/>
      <c r="HC1075" s="206"/>
      <c r="HD1075" s="206"/>
      <c r="HE1075" s="206"/>
      <c r="HF1075" s="206"/>
      <c r="HG1075" s="206"/>
      <c r="HH1075" s="206"/>
      <c r="HI1075" s="206"/>
      <c r="HJ1075" s="206"/>
      <c r="HK1075" s="206"/>
      <c r="HL1075" s="206"/>
      <c r="HM1075" s="206"/>
      <c r="HN1075" s="206"/>
      <c r="HO1075" s="206"/>
      <c r="HP1075" s="206"/>
      <c r="HQ1075" s="206"/>
      <c r="HR1075" s="206"/>
      <c r="HS1075" s="206"/>
      <c r="HT1075" s="206"/>
      <c r="HU1075" s="206"/>
      <c r="HV1075" s="206"/>
      <c r="HW1075" s="206"/>
      <c r="HX1075" s="127"/>
      <c r="HY1075" s="127"/>
      <c r="HZ1075" s="127"/>
      <c r="IA1075" s="127"/>
      <c r="IB1075" s="127"/>
    </row>
    <row r="1076" spans="1:236" ht="12.75" customHeight="1" x14ac:dyDescent="0.2">
      <c r="A1076" s="206"/>
      <c r="B1076" s="206"/>
      <c r="C1076" s="206"/>
      <c r="D1076" s="206"/>
      <c r="E1076" s="204"/>
      <c r="F1076" s="198"/>
      <c r="G1076" s="198"/>
      <c r="H1076" s="198"/>
      <c r="I1076" s="209"/>
      <c r="J1076" s="209"/>
      <c r="K1076" s="187"/>
      <c r="L1076" s="212"/>
      <c r="M1076" s="212"/>
      <c r="N1076" s="212"/>
      <c r="O1076" s="212"/>
      <c r="P1076" s="212"/>
      <c r="Q1076" s="212"/>
      <c r="R1076" s="212"/>
      <c r="S1076" s="212"/>
      <c r="T1076" s="212"/>
      <c r="U1076" s="212"/>
      <c r="V1076" s="212"/>
      <c r="W1076" s="212"/>
      <c r="X1076" s="212"/>
      <c r="Y1076" s="206"/>
      <c r="Z1076" s="206"/>
      <c r="AA1076" s="206"/>
      <c r="AB1076" s="206"/>
      <c r="AC1076" s="206"/>
      <c r="AD1076" s="206"/>
      <c r="AE1076" s="206"/>
      <c r="AF1076" s="206"/>
      <c r="AG1076" s="206"/>
      <c r="AH1076" s="206"/>
      <c r="AI1076" s="206"/>
      <c r="AJ1076" s="206"/>
      <c r="AK1076" s="206"/>
      <c r="AL1076" s="206"/>
      <c r="AM1076" s="206"/>
      <c r="AN1076" s="206"/>
      <c r="AO1076" s="206"/>
      <c r="AP1076" s="206"/>
      <c r="AQ1076" s="206"/>
      <c r="AR1076" s="206"/>
      <c r="AS1076" s="206"/>
      <c r="AT1076" s="206"/>
      <c r="AU1076" s="206"/>
      <c r="AV1076" s="206"/>
      <c r="AW1076" s="206"/>
      <c r="AX1076" s="206"/>
      <c r="AY1076" s="206"/>
      <c r="AZ1076" s="206"/>
      <c r="BA1076" s="206"/>
      <c r="BB1076" s="206"/>
      <c r="BC1076" s="206"/>
      <c r="BD1076" s="206"/>
      <c r="BE1076" s="206"/>
      <c r="BF1076" s="206"/>
      <c r="BG1076" s="206"/>
      <c r="BH1076" s="206"/>
      <c r="BI1076" s="206"/>
      <c r="BJ1076" s="206"/>
      <c r="BK1076" s="206"/>
      <c r="BL1076" s="206"/>
      <c r="BM1076" s="206"/>
      <c r="BN1076" s="206"/>
      <c r="BO1076" s="206"/>
      <c r="BP1076" s="206"/>
      <c r="BQ1076" s="206"/>
      <c r="BR1076" s="206"/>
      <c r="BS1076" s="206"/>
      <c r="BT1076" s="206"/>
      <c r="BU1076" s="206"/>
      <c r="BV1076" s="206"/>
      <c r="BW1076" s="206"/>
      <c r="BX1076" s="206"/>
      <c r="BY1076" s="206"/>
      <c r="BZ1076" s="206"/>
      <c r="CA1076" s="206"/>
      <c r="CB1076" s="206"/>
      <c r="CC1076" s="206"/>
      <c r="CD1076" s="206"/>
      <c r="CE1076" s="206"/>
      <c r="CF1076" s="206"/>
      <c r="CG1076" s="206"/>
      <c r="CH1076" s="206"/>
      <c r="CI1076" s="206"/>
      <c r="CJ1076" s="206"/>
      <c r="CK1076" s="206"/>
      <c r="CL1076" s="206"/>
      <c r="CM1076" s="206"/>
      <c r="CN1076" s="206"/>
      <c r="CO1076" s="206"/>
      <c r="CP1076" s="206"/>
      <c r="CQ1076" s="206"/>
      <c r="CR1076" s="206"/>
      <c r="CS1076" s="206"/>
      <c r="CT1076" s="206"/>
      <c r="CU1076" s="206"/>
      <c r="CV1076" s="206"/>
      <c r="CW1076" s="206"/>
      <c r="CX1076" s="206"/>
      <c r="CY1076" s="206"/>
      <c r="CZ1076" s="206"/>
      <c r="DA1076" s="206"/>
      <c r="DB1076" s="206"/>
      <c r="DC1076" s="206"/>
      <c r="DD1076" s="206"/>
      <c r="DE1076" s="206"/>
      <c r="DF1076" s="206"/>
      <c r="DG1076" s="206"/>
      <c r="DH1076" s="206"/>
      <c r="DI1076" s="206"/>
      <c r="DJ1076" s="206"/>
      <c r="DK1076" s="206"/>
      <c r="DL1076" s="206"/>
      <c r="DM1076" s="206"/>
      <c r="DN1076" s="206"/>
      <c r="DO1076" s="206"/>
      <c r="DP1076" s="206"/>
      <c r="DQ1076" s="206"/>
      <c r="DR1076" s="206"/>
      <c r="DS1076" s="206"/>
      <c r="DT1076" s="206"/>
      <c r="DU1076" s="206"/>
      <c r="DV1076" s="206"/>
      <c r="DW1076" s="206"/>
      <c r="DX1076" s="206"/>
      <c r="DY1076" s="206"/>
      <c r="DZ1076" s="206"/>
      <c r="EA1076" s="206"/>
      <c r="EB1076" s="206"/>
      <c r="EC1076" s="206"/>
      <c r="ED1076" s="206"/>
      <c r="EE1076" s="206"/>
      <c r="EF1076" s="206"/>
      <c r="EG1076" s="206"/>
      <c r="EH1076" s="206"/>
      <c r="EI1076" s="206"/>
      <c r="EJ1076" s="206"/>
      <c r="EK1076" s="206"/>
      <c r="EL1076" s="206"/>
      <c r="EM1076" s="206"/>
      <c r="EN1076" s="206"/>
      <c r="EO1076" s="206"/>
      <c r="EP1076" s="206"/>
      <c r="EQ1076" s="206"/>
      <c r="ER1076" s="206"/>
      <c r="ES1076" s="206"/>
      <c r="ET1076" s="206"/>
      <c r="EU1076" s="206"/>
      <c r="EV1076" s="206"/>
      <c r="EW1076" s="206"/>
      <c r="EX1076" s="206"/>
      <c r="EY1076" s="206"/>
      <c r="EZ1076" s="206"/>
      <c r="FA1076" s="206"/>
      <c r="FB1076" s="206"/>
      <c r="FC1076" s="206"/>
      <c r="FD1076" s="206"/>
      <c r="FE1076" s="206"/>
      <c r="FF1076" s="206"/>
      <c r="FG1076" s="206"/>
      <c r="FH1076" s="206"/>
      <c r="FI1076" s="206"/>
      <c r="FJ1076" s="206"/>
      <c r="FK1076" s="206"/>
      <c r="FL1076" s="206"/>
      <c r="FM1076" s="206"/>
      <c r="FN1076" s="206"/>
      <c r="FO1076" s="206"/>
      <c r="FP1076" s="206"/>
      <c r="FQ1076" s="206"/>
      <c r="FR1076" s="206"/>
      <c r="FS1076" s="206"/>
      <c r="FT1076" s="206"/>
      <c r="FU1076" s="206"/>
      <c r="FV1076" s="206"/>
      <c r="FW1076" s="206"/>
      <c r="FX1076" s="206"/>
      <c r="FY1076" s="206"/>
      <c r="FZ1076" s="206"/>
      <c r="GA1076" s="206"/>
      <c r="GB1076" s="206"/>
      <c r="GC1076" s="206"/>
      <c r="GD1076" s="206"/>
      <c r="GE1076" s="206"/>
      <c r="GF1076" s="206"/>
      <c r="GG1076" s="206"/>
      <c r="GH1076" s="206"/>
      <c r="GI1076" s="206"/>
      <c r="GJ1076" s="206"/>
      <c r="GK1076" s="206"/>
      <c r="GL1076" s="206"/>
      <c r="GM1076" s="206"/>
      <c r="GN1076" s="206"/>
      <c r="GO1076" s="206"/>
      <c r="GP1076" s="206"/>
      <c r="GQ1076" s="206"/>
      <c r="GR1076" s="206"/>
      <c r="GS1076" s="206"/>
      <c r="GT1076" s="206"/>
      <c r="GU1076" s="206"/>
      <c r="GV1076" s="206"/>
      <c r="GW1076" s="206"/>
      <c r="GX1076" s="206"/>
      <c r="GY1076" s="206"/>
      <c r="GZ1076" s="206"/>
      <c r="HA1076" s="206"/>
      <c r="HB1076" s="206"/>
      <c r="HC1076" s="206"/>
      <c r="HD1076" s="206"/>
      <c r="HE1076" s="206"/>
      <c r="HF1076" s="206"/>
      <c r="HG1076" s="206"/>
      <c r="HH1076" s="206"/>
      <c r="HI1076" s="206"/>
      <c r="HJ1076" s="206"/>
      <c r="HK1076" s="206"/>
      <c r="HL1076" s="206"/>
      <c r="HM1076" s="206"/>
      <c r="HN1076" s="206"/>
      <c r="HO1076" s="206"/>
      <c r="HP1076" s="206"/>
      <c r="HQ1076" s="206"/>
      <c r="HR1076" s="206"/>
      <c r="HS1076" s="206"/>
      <c r="HT1076" s="206"/>
      <c r="HU1076" s="206"/>
      <c r="HV1076" s="206"/>
      <c r="HW1076" s="206"/>
      <c r="HX1076" s="127"/>
      <c r="HY1076" s="127"/>
      <c r="HZ1076" s="127"/>
      <c r="IA1076" s="127"/>
      <c r="IB1076" s="127"/>
    </row>
    <row r="1077" spans="1:236" ht="12.75" customHeight="1" x14ac:dyDescent="0.2">
      <c r="A1077" s="206"/>
      <c r="B1077" s="206"/>
      <c r="C1077" s="206"/>
      <c r="D1077" s="206"/>
      <c r="E1077" s="204"/>
      <c r="F1077" s="198"/>
      <c r="G1077" s="198"/>
      <c r="H1077" s="198"/>
      <c r="I1077" s="209"/>
      <c r="J1077" s="209"/>
      <c r="K1077" s="187"/>
      <c r="L1077" s="212"/>
      <c r="M1077" s="212"/>
      <c r="N1077" s="212"/>
      <c r="O1077" s="212"/>
      <c r="P1077" s="212"/>
      <c r="Q1077" s="212"/>
      <c r="R1077" s="212"/>
      <c r="S1077" s="212"/>
      <c r="T1077" s="212"/>
      <c r="U1077" s="212"/>
      <c r="V1077" s="212"/>
      <c r="W1077" s="212"/>
      <c r="X1077" s="212"/>
      <c r="Y1077" s="206"/>
      <c r="Z1077" s="206"/>
      <c r="AA1077" s="206"/>
      <c r="AB1077" s="206"/>
      <c r="AC1077" s="206"/>
      <c r="AD1077" s="206"/>
      <c r="AE1077" s="206"/>
      <c r="AF1077" s="206"/>
      <c r="AG1077" s="206"/>
      <c r="AH1077" s="206"/>
      <c r="AI1077" s="206"/>
      <c r="AJ1077" s="206"/>
      <c r="AK1077" s="206"/>
      <c r="AL1077" s="206"/>
      <c r="AM1077" s="206"/>
      <c r="AN1077" s="206"/>
      <c r="AO1077" s="206"/>
      <c r="AP1077" s="206"/>
      <c r="AQ1077" s="206"/>
      <c r="AR1077" s="206"/>
      <c r="AS1077" s="206"/>
      <c r="AT1077" s="206"/>
      <c r="AU1077" s="206"/>
      <c r="AV1077" s="206"/>
      <c r="AW1077" s="206"/>
      <c r="AX1077" s="206"/>
      <c r="AY1077" s="206"/>
      <c r="AZ1077" s="206"/>
      <c r="BA1077" s="206"/>
      <c r="BB1077" s="206"/>
      <c r="BC1077" s="206"/>
      <c r="BD1077" s="206"/>
      <c r="BE1077" s="206"/>
      <c r="BF1077" s="206"/>
      <c r="BG1077" s="206"/>
      <c r="BH1077" s="206"/>
      <c r="BI1077" s="206"/>
      <c r="BJ1077" s="206"/>
      <c r="BK1077" s="206"/>
      <c r="BL1077" s="206"/>
      <c r="BM1077" s="206"/>
      <c r="BN1077" s="206"/>
      <c r="BO1077" s="206"/>
      <c r="BP1077" s="206"/>
      <c r="BQ1077" s="206"/>
      <c r="BR1077" s="206"/>
      <c r="BS1077" s="206"/>
      <c r="BT1077" s="206"/>
      <c r="BU1077" s="206"/>
      <c r="BV1077" s="206"/>
      <c r="BW1077" s="206"/>
      <c r="BX1077" s="206"/>
      <c r="BY1077" s="206"/>
      <c r="BZ1077" s="206"/>
      <c r="CA1077" s="206"/>
      <c r="CB1077" s="206"/>
      <c r="CC1077" s="206"/>
      <c r="CD1077" s="206"/>
      <c r="CE1077" s="206"/>
      <c r="CF1077" s="206"/>
      <c r="CG1077" s="206"/>
      <c r="CH1077" s="206"/>
      <c r="CI1077" s="206"/>
      <c r="CJ1077" s="206"/>
      <c r="CK1077" s="206"/>
      <c r="CL1077" s="206"/>
      <c r="CM1077" s="206"/>
      <c r="CN1077" s="206"/>
      <c r="CO1077" s="206"/>
      <c r="CP1077" s="206"/>
      <c r="CQ1077" s="206"/>
      <c r="CR1077" s="206"/>
      <c r="CS1077" s="206"/>
      <c r="CT1077" s="206"/>
      <c r="CU1077" s="206"/>
      <c r="CV1077" s="206"/>
      <c r="CW1077" s="206"/>
      <c r="CX1077" s="206"/>
      <c r="CY1077" s="206"/>
      <c r="CZ1077" s="206"/>
      <c r="DA1077" s="206"/>
      <c r="DB1077" s="206"/>
      <c r="DC1077" s="206"/>
      <c r="DD1077" s="206"/>
      <c r="DE1077" s="206"/>
      <c r="DF1077" s="206"/>
      <c r="DG1077" s="206"/>
      <c r="DH1077" s="206"/>
      <c r="DI1077" s="206"/>
      <c r="DJ1077" s="206"/>
      <c r="DK1077" s="206"/>
      <c r="DL1077" s="206"/>
      <c r="DM1077" s="206"/>
      <c r="DN1077" s="206"/>
      <c r="DO1077" s="206"/>
      <c r="DP1077" s="206"/>
      <c r="DQ1077" s="206"/>
      <c r="DR1077" s="206"/>
      <c r="DS1077" s="206"/>
      <c r="DT1077" s="206"/>
      <c r="DU1077" s="206"/>
      <c r="DV1077" s="206"/>
      <c r="DW1077" s="206"/>
      <c r="DX1077" s="206"/>
      <c r="DY1077" s="206"/>
      <c r="DZ1077" s="206"/>
      <c r="EA1077" s="206"/>
      <c r="EB1077" s="206"/>
      <c r="EC1077" s="206"/>
      <c r="ED1077" s="206"/>
      <c r="EE1077" s="206"/>
      <c r="EF1077" s="206"/>
      <c r="EG1077" s="206"/>
      <c r="EH1077" s="206"/>
      <c r="EI1077" s="206"/>
      <c r="EJ1077" s="206"/>
      <c r="EK1077" s="206"/>
      <c r="EL1077" s="206"/>
      <c r="EM1077" s="206"/>
      <c r="EN1077" s="206"/>
      <c r="EO1077" s="206"/>
      <c r="EP1077" s="206"/>
      <c r="EQ1077" s="206"/>
      <c r="ER1077" s="206"/>
      <c r="ES1077" s="206"/>
      <c r="ET1077" s="206"/>
      <c r="EU1077" s="206"/>
      <c r="EV1077" s="206"/>
      <c r="EW1077" s="206"/>
      <c r="EX1077" s="206"/>
      <c r="EY1077" s="206"/>
      <c r="EZ1077" s="206"/>
      <c r="FA1077" s="206"/>
      <c r="FB1077" s="206"/>
      <c r="FC1077" s="206"/>
      <c r="FD1077" s="206"/>
      <c r="FE1077" s="206"/>
      <c r="FF1077" s="206"/>
      <c r="FG1077" s="206"/>
      <c r="FH1077" s="206"/>
      <c r="FI1077" s="206"/>
      <c r="FJ1077" s="206"/>
      <c r="FK1077" s="206"/>
      <c r="FL1077" s="206"/>
      <c r="FM1077" s="206"/>
      <c r="FN1077" s="206"/>
      <c r="FO1077" s="206"/>
      <c r="FP1077" s="206"/>
      <c r="FQ1077" s="206"/>
      <c r="FR1077" s="206"/>
      <c r="FS1077" s="206"/>
      <c r="FT1077" s="206"/>
      <c r="FU1077" s="206"/>
      <c r="FV1077" s="206"/>
      <c r="FW1077" s="206"/>
      <c r="FX1077" s="206"/>
      <c r="FY1077" s="206"/>
      <c r="FZ1077" s="206"/>
      <c r="GA1077" s="206"/>
      <c r="GB1077" s="206"/>
      <c r="GC1077" s="206"/>
      <c r="GD1077" s="206"/>
      <c r="GE1077" s="206"/>
      <c r="GF1077" s="206"/>
      <c r="GG1077" s="206"/>
      <c r="GH1077" s="206"/>
      <c r="GI1077" s="206"/>
      <c r="GJ1077" s="206"/>
      <c r="GK1077" s="206"/>
      <c r="GL1077" s="206"/>
      <c r="GM1077" s="206"/>
      <c r="GN1077" s="206"/>
      <c r="GO1077" s="206"/>
      <c r="GP1077" s="206"/>
      <c r="GQ1077" s="206"/>
      <c r="GR1077" s="206"/>
      <c r="GS1077" s="206"/>
      <c r="GT1077" s="206"/>
      <c r="GU1077" s="206"/>
      <c r="GV1077" s="206"/>
      <c r="GW1077" s="206"/>
      <c r="GX1077" s="206"/>
      <c r="GY1077" s="206"/>
      <c r="GZ1077" s="206"/>
      <c r="HA1077" s="206"/>
      <c r="HB1077" s="206"/>
      <c r="HC1077" s="206"/>
      <c r="HD1077" s="206"/>
      <c r="HE1077" s="206"/>
      <c r="HF1077" s="206"/>
      <c r="HG1077" s="206"/>
      <c r="HH1077" s="206"/>
      <c r="HI1077" s="206"/>
      <c r="HJ1077" s="206"/>
      <c r="HK1077" s="206"/>
      <c r="HL1077" s="206"/>
      <c r="HM1077" s="206"/>
      <c r="HN1077" s="206"/>
      <c r="HO1077" s="206"/>
      <c r="HP1077" s="206"/>
      <c r="HQ1077" s="206"/>
      <c r="HR1077" s="206"/>
      <c r="HS1077" s="206"/>
      <c r="HT1077" s="206"/>
      <c r="HU1077" s="206"/>
      <c r="HV1077" s="206"/>
      <c r="HW1077" s="206"/>
      <c r="HX1077" s="127"/>
      <c r="HY1077" s="127"/>
      <c r="HZ1077" s="127"/>
      <c r="IA1077" s="127"/>
      <c r="IB1077" s="127"/>
    </row>
    <row r="1078" spans="1:236" ht="12.75" customHeight="1" x14ac:dyDescent="0.2">
      <c r="A1078" s="206"/>
      <c r="B1078" s="206"/>
      <c r="C1078" s="206"/>
      <c r="D1078" s="206"/>
      <c r="E1078" s="204"/>
      <c r="F1078" s="198"/>
      <c r="G1078" s="198"/>
      <c r="H1078" s="198"/>
      <c r="I1078" s="209"/>
      <c r="J1078" s="209"/>
      <c r="K1078" s="187"/>
      <c r="L1078" s="212"/>
      <c r="M1078" s="212"/>
      <c r="N1078" s="212"/>
      <c r="O1078" s="212"/>
      <c r="P1078" s="212"/>
      <c r="Q1078" s="212"/>
      <c r="R1078" s="212"/>
      <c r="S1078" s="212"/>
      <c r="T1078" s="212"/>
      <c r="U1078" s="212"/>
      <c r="V1078" s="212"/>
      <c r="W1078" s="212"/>
      <c r="X1078" s="212"/>
      <c r="Y1078" s="206"/>
      <c r="Z1078" s="206"/>
      <c r="AA1078" s="206"/>
      <c r="AB1078" s="206"/>
      <c r="AC1078" s="206"/>
      <c r="AD1078" s="206"/>
      <c r="AE1078" s="206"/>
      <c r="AF1078" s="206"/>
      <c r="AG1078" s="206"/>
      <c r="AH1078" s="206"/>
      <c r="AI1078" s="206"/>
      <c r="AJ1078" s="206"/>
      <c r="AK1078" s="206"/>
      <c r="AL1078" s="206"/>
      <c r="AM1078" s="206"/>
      <c r="AN1078" s="206"/>
      <c r="AO1078" s="206"/>
      <c r="AP1078" s="206"/>
      <c r="AQ1078" s="206"/>
      <c r="AR1078" s="206"/>
      <c r="AS1078" s="206"/>
      <c r="AT1078" s="206"/>
      <c r="AU1078" s="206"/>
      <c r="AV1078" s="206"/>
      <c r="AW1078" s="206"/>
      <c r="AX1078" s="206"/>
      <c r="AY1078" s="206"/>
      <c r="AZ1078" s="206"/>
      <c r="BA1078" s="206"/>
      <c r="BB1078" s="206"/>
      <c r="BC1078" s="206"/>
      <c r="BD1078" s="206"/>
      <c r="BE1078" s="206"/>
      <c r="BF1078" s="206"/>
      <c r="BG1078" s="206"/>
      <c r="BH1078" s="206"/>
      <c r="BI1078" s="206"/>
      <c r="BJ1078" s="206"/>
      <c r="BK1078" s="206"/>
      <c r="BL1078" s="206"/>
      <c r="BM1078" s="206"/>
      <c r="BN1078" s="206"/>
      <c r="BO1078" s="206"/>
      <c r="BP1078" s="206"/>
      <c r="BQ1078" s="206"/>
      <c r="BR1078" s="206"/>
      <c r="BS1078" s="206"/>
      <c r="BT1078" s="206"/>
      <c r="BU1078" s="206"/>
      <c r="BV1078" s="206"/>
      <c r="BW1078" s="206"/>
      <c r="BX1078" s="206"/>
      <c r="BY1078" s="206"/>
      <c r="BZ1078" s="206"/>
      <c r="CA1078" s="206"/>
      <c r="CB1078" s="206"/>
      <c r="CC1078" s="206"/>
      <c r="CD1078" s="206"/>
      <c r="CE1078" s="206"/>
      <c r="CF1078" s="206"/>
      <c r="CG1078" s="206"/>
      <c r="CH1078" s="206"/>
      <c r="CI1078" s="206"/>
      <c r="CJ1078" s="206"/>
      <c r="CK1078" s="206"/>
      <c r="CL1078" s="206"/>
      <c r="CM1078" s="206"/>
      <c r="CN1078" s="206"/>
      <c r="CO1078" s="206"/>
      <c r="CP1078" s="206"/>
      <c r="CQ1078" s="206"/>
      <c r="CR1078" s="206"/>
      <c r="CS1078" s="206"/>
      <c r="CT1078" s="206"/>
      <c r="CU1078" s="206"/>
      <c r="CV1078" s="206"/>
      <c r="CW1078" s="206"/>
      <c r="CX1078" s="206"/>
      <c r="CY1078" s="206"/>
      <c r="CZ1078" s="206"/>
      <c r="DA1078" s="206"/>
      <c r="DB1078" s="206"/>
      <c r="DC1078" s="206"/>
      <c r="DD1078" s="206"/>
      <c r="DE1078" s="206"/>
      <c r="DF1078" s="206"/>
      <c r="DG1078" s="206"/>
      <c r="DH1078" s="206"/>
      <c r="DI1078" s="206"/>
      <c r="DJ1078" s="206"/>
      <c r="DK1078" s="206"/>
      <c r="DL1078" s="206"/>
      <c r="DM1078" s="206"/>
      <c r="DN1078" s="206"/>
      <c r="DO1078" s="206"/>
      <c r="DP1078" s="206"/>
      <c r="DQ1078" s="206"/>
      <c r="DR1078" s="206"/>
      <c r="DS1078" s="206"/>
      <c r="DT1078" s="206"/>
      <c r="DU1078" s="206"/>
      <c r="DV1078" s="206"/>
      <c r="DW1078" s="206"/>
      <c r="DX1078" s="206"/>
      <c r="DY1078" s="206"/>
      <c r="DZ1078" s="206"/>
      <c r="EA1078" s="206"/>
      <c r="EB1078" s="206"/>
      <c r="EC1078" s="206"/>
      <c r="ED1078" s="206"/>
      <c r="EE1078" s="206"/>
      <c r="EF1078" s="206"/>
      <c r="EG1078" s="206"/>
      <c r="EH1078" s="206"/>
      <c r="EI1078" s="206"/>
      <c r="EJ1078" s="206"/>
      <c r="EK1078" s="206"/>
      <c r="EL1078" s="206"/>
      <c r="EM1078" s="206"/>
      <c r="EN1078" s="206"/>
      <c r="EO1078" s="206"/>
      <c r="EP1078" s="206"/>
      <c r="EQ1078" s="206"/>
      <c r="ER1078" s="206"/>
      <c r="ES1078" s="206"/>
      <c r="ET1078" s="206"/>
      <c r="EU1078" s="206"/>
      <c r="EV1078" s="206"/>
      <c r="EW1078" s="206"/>
      <c r="EX1078" s="206"/>
      <c r="EY1078" s="206"/>
      <c r="EZ1078" s="206"/>
      <c r="FA1078" s="206"/>
      <c r="FB1078" s="206"/>
      <c r="FC1078" s="206"/>
      <c r="FD1078" s="206"/>
      <c r="FE1078" s="206"/>
      <c r="FF1078" s="206"/>
      <c r="FG1078" s="206"/>
      <c r="FH1078" s="206"/>
      <c r="FI1078" s="206"/>
      <c r="FJ1078" s="206"/>
      <c r="FK1078" s="206"/>
      <c r="FL1078" s="206"/>
      <c r="FM1078" s="206"/>
      <c r="FN1078" s="206"/>
      <c r="FO1078" s="206"/>
      <c r="FP1078" s="206"/>
      <c r="FQ1078" s="206"/>
      <c r="FR1078" s="206"/>
      <c r="FS1078" s="206"/>
      <c r="FT1078" s="206"/>
      <c r="FU1078" s="206"/>
      <c r="FV1078" s="206"/>
      <c r="FW1078" s="206"/>
      <c r="FX1078" s="206"/>
      <c r="FY1078" s="206"/>
      <c r="FZ1078" s="206"/>
      <c r="GA1078" s="206"/>
      <c r="GB1078" s="206"/>
      <c r="GC1078" s="206"/>
      <c r="GD1078" s="206"/>
      <c r="GE1078" s="206"/>
      <c r="GF1078" s="206"/>
      <c r="GG1078" s="206"/>
      <c r="GH1078" s="206"/>
      <c r="GI1078" s="206"/>
      <c r="GJ1078" s="206"/>
      <c r="GK1078" s="206"/>
      <c r="GL1078" s="206"/>
      <c r="GM1078" s="206"/>
      <c r="GN1078" s="206"/>
      <c r="GO1078" s="206"/>
      <c r="GP1078" s="206"/>
      <c r="GQ1078" s="206"/>
      <c r="GR1078" s="206"/>
      <c r="GS1078" s="206"/>
      <c r="GT1078" s="206"/>
      <c r="GU1078" s="206"/>
      <c r="GV1078" s="206"/>
      <c r="GW1078" s="206"/>
      <c r="GX1078" s="206"/>
      <c r="GY1078" s="206"/>
      <c r="GZ1078" s="206"/>
      <c r="HA1078" s="206"/>
      <c r="HB1078" s="206"/>
      <c r="HC1078" s="206"/>
      <c r="HD1078" s="206"/>
      <c r="HE1078" s="206"/>
      <c r="HF1078" s="206"/>
      <c r="HG1078" s="206"/>
      <c r="HH1078" s="206"/>
      <c r="HI1078" s="206"/>
      <c r="HJ1078" s="206"/>
      <c r="HK1078" s="206"/>
      <c r="HL1078" s="206"/>
      <c r="HM1078" s="206"/>
      <c r="HN1078" s="206"/>
      <c r="HO1078" s="206"/>
      <c r="HP1078" s="206"/>
      <c r="HQ1078" s="206"/>
      <c r="HR1078" s="206"/>
      <c r="HS1078" s="206"/>
      <c r="HT1078" s="206"/>
      <c r="HU1078" s="206"/>
      <c r="HV1078" s="206"/>
      <c r="HW1078" s="206"/>
      <c r="HX1078" s="127"/>
      <c r="HY1078" s="127"/>
      <c r="HZ1078" s="127"/>
      <c r="IA1078" s="127"/>
      <c r="IB1078" s="127"/>
    </row>
    <row r="1079" spans="1:236" ht="12.75" customHeight="1" x14ac:dyDescent="0.2">
      <c r="A1079" s="206"/>
      <c r="B1079" s="206"/>
      <c r="C1079" s="206"/>
      <c r="D1079" s="206"/>
      <c r="E1079" s="204"/>
      <c r="F1079" s="198"/>
      <c r="G1079" s="198"/>
      <c r="H1079" s="198"/>
      <c r="I1079" s="209"/>
      <c r="J1079" s="209"/>
      <c r="K1079" s="187"/>
      <c r="L1079" s="212"/>
      <c r="M1079" s="212"/>
      <c r="N1079" s="212"/>
      <c r="O1079" s="212"/>
      <c r="P1079" s="212"/>
      <c r="Q1079" s="212"/>
      <c r="R1079" s="212"/>
      <c r="S1079" s="212"/>
      <c r="T1079" s="212"/>
      <c r="U1079" s="212"/>
      <c r="V1079" s="212"/>
      <c r="W1079" s="212"/>
      <c r="X1079" s="212"/>
      <c r="Y1079" s="206"/>
      <c r="Z1079" s="206"/>
      <c r="AA1079" s="206"/>
      <c r="AB1079" s="206"/>
      <c r="AC1079" s="206"/>
      <c r="AD1079" s="206"/>
      <c r="AE1079" s="206"/>
      <c r="AF1079" s="206"/>
      <c r="AG1079" s="206"/>
      <c r="AH1079" s="206"/>
      <c r="AI1079" s="206"/>
      <c r="AJ1079" s="206"/>
      <c r="AK1079" s="206"/>
      <c r="AL1079" s="206"/>
      <c r="AM1079" s="206"/>
      <c r="AN1079" s="206"/>
      <c r="AO1079" s="206"/>
      <c r="AP1079" s="206"/>
      <c r="AQ1079" s="206"/>
      <c r="AR1079" s="206"/>
      <c r="AS1079" s="206"/>
      <c r="AT1079" s="206"/>
      <c r="AU1079" s="206"/>
      <c r="AV1079" s="206"/>
      <c r="AW1079" s="206"/>
      <c r="AX1079" s="206"/>
      <c r="AY1079" s="206"/>
      <c r="AZ1079" s="206"/>
      <c r="BA1079" s="206"/>
      <c r="BB1079" s="206"/>
      <c r="BC1079" s="206"/>
      <c r="BD1079" s="206"/>
      <c r="BE1079" s="206"/>
      <c r="BF1079" s="206"/>
      <c r="BG1079" s="206"/>
      <c r="BH1079" s="206"/>
      <c r="BI1079" s="206"/>
      <c r="BJ1079" s="206"/>
      <c r="BK1079" s="206"/>
      <c r="BL1079" s="206"/>
      <c r="BM1079" s="206"/>
      <c r="BN1079" s="206"/>
      <c r="BO1079" s="206"/>
      <c r="BP1079" s="206"/>
      <c r="BQ1079" s="206"/>
      <c r="BR1079" s="206"/>
      <c r="BS1079" s="206"/>
      <c r="BT1079" s="206"/>
      <c r="BU1079" s="206"/>
      <c r="BV1079" s="206"/>
      <c r="BW1079" s="206"/>
      <c r="BX1079" s="206"/>
      <c r="BY1079" s="206"/>
      <c r="BZ1079" s="206"/>
      <c r="CA1079" s="206"/>
      <c r="CB1079" s="206"/>
      <c r="CC1079" s="206"/>
      <c r="CD1079" s="206"/>
      <c r="CE1079" s="206"/>
      <c r="CF1079" s="206"/>
      <c r="CG1079" s="206"/>
      <c r="CH1079" s="206"/>
      <c r="CI1079" s="206"/>
      <c r="CJ1079" s="206"/>
      <c r="CK1079" s="206"/>
      <c r="CL1079" s="206"/>
      <c r="CM1079" s="206"/>
      <c r="CN1079" s="206"/>
      <c r="CO1079" s="206"/>
      <c r="CP1079" s="206"/>
      <c r="CQ1079" s="206"/>
      <c r="CR1079" s="206"/>
      <c r="CS1079" s="206"/>
      <c r="CT1079" s="206"/>
      <c r="CU1079" s="206"/>
      <c r="CV1079" s="206"/>
      <c r="CW1079" s="206"/>
      <c r="CX1079" s="206"/>
      <c r="CY1079" s="206"/>
      <c r="CZ1079" s="206"/>
      <c r="DA1079" s="206"/>
      <c r="DB1079" s="206"/>
      <c r="DC1079" s="206"/>
      <c r="DD1079" s="206"/>
      <c r="DE1079" s="206"/>
      <c r="DF1079" s="206"/>
      <c r="DG1079" s="206"/>
      <c r="DH1079" s="206"/>
      <c r="DI1079" s="206"/>
      <c r="DJ1079" s="206"/>
      <c r="DK1079" s="206"/>
      <c r="DL1079" s="206"/>
      <c r="DM1079" s="206"/>
      <c r="DN1079" s="206"/>
      <c r="DO1079" s="206"/>
      <c r="DP1079" s="206"/>
      <c r="DQ1079" s="206"/>
      <c r="DR1079" s="206"/>
      <c r="DS1079" s="206"/>
      <c r="DT1079" s="206"/>
      <c r="DU1079" s="206"/>
      <c r="DV1079" s="206"/>
      <c r="DW1079" s="206"/>
      <c r="DX1079" s="206"/>
      <c r="DY1079" s="206"/>
      <c r="DZ1079" s="206"/>
      <c r="EA1079" s="206"/>
      <c r="EB1079" s="206"/>
      <c r="EC1079" s="206"/>
      <c r="ED1079" s="206"/>
      <c r="EE1079" s="206"/>
      <c r="EF1079" s="206"/>
      <c r="EG1079" s="206"/>
      <c r="EH1079" s="206"/>
      <c r="EI1079" s="206"/>
      <c r="EJ1079" s="206"/>
      <c r="EK1079" s="206"/>
      <c r="EL1079" s="206"/>
      <c r="EM1079" s="206"/>
      <c r="EN1079" s="206"/>
      <c r="EO1079" s="206"/>
      <c r="EP1079" s="206"/>
      <c r="EQ1079" s="206"/>
      <c r="ER1079" s="206"/>
      <c r="ES1079" s="206"/>
      <c r="ET1079" s="206"/>
      <c r="EU1079" s="206"/>
      <c r="EV1079" s="206"/>
      <c r="EW1079" s="206"/>
      <c r="EX1079" s="206"/>
      <c r="EY1079" s="206"/>
      <c r="EZ1079" s="206"/>
      <c r="FA1079" s="206"/>
      <c r="FB1079" s="206"/>
      <c r="FC1079" s="206"/>
      <c r="FD1079" s="206"/>
      <c r="FE1079" s="206"/>
      <c r="FF1079" s="206"/>
      <c r="FG1079" s="206"/>
      <c r="FH1079" s="206"/>
      <c r="FI1079" s="206"/>
      <c r="FJ1079" s="206"/>
      <c r="FK1079" s="206"/>
      <c r="FL1079" s="206"/>
      <c r="FM1079" s="206"/>
      <c r="FN1079" s="206"/>
      <c r="FO1079" s="206"/>
      <c r="FP1079" s="206"/>
      <c r="FQ1079" s="206"/>
      <c r="FR1079" s="206"/>
      <c r="FS1079" s="206"/>
      <c r="FT1079" s="206"/>
      <c r="FU1079" s="206"/>
      <c r="FV1079" s="206"/>
      <c r="FW1079" s="206"/>
      <c r="FX1079" s="206"/>
      <c r="FY1079" s="206"/>
      <c r="FZ1079" s="206"/>
      <c r="GA1079" s="206"/>
      <c r="GB1079" s="206"/>
      <c r="GC1079" s="206"/>
      <c r="GD1079" s="206"/>
      <c r="GE1079" s="206"/>
      <c r="GF1079" s="206"/>
      <c r="GG1079" s="206"/>
      <c r="GH1079" s="206"/>
      <c r="GI1079" s="206"/>
      <c r="GJ1079" s="206"/>
      <c r="GK1079" s="206"/>
      <c r="GL1079" s="206"/>
      <c r="GM1079" s="206"/>
      <c r="GN1079" s="206"/>
      <c r="GO1079" s="206"/>
      <c r="GP1079" s="206"/>
      <c r="GQ1079" s="206"/>
      <c r="GR1079" s="206"/>
      <c r="GS1079" s="206"/>
      <c r="GT1079" s="206"/>
      <c r="GU1079" s="206"/>
      <c r="GV1079" s="206"/>
      <c r="GW1079" s="206"/>
      <c r="GX1079" s="206"/>
      <c r="GY1079" s="206"/>
      <c r="GZ1079" s="206"/>
      <c r="HA1079" s="206"/>
      <c r="HB1079" s="206"/>
      <c r="HC1079" s="206"/>
      <c r="HD1079" s="206"/>
      <c r="HE1079" s="206"/>
      <c r="HF1079" s="206"/>
      <c r="HG1079" s="206"/>
      <c r="HH1079" s="206"/>
      <c r="HI1079" s="206"/>
      <c r="HJ1079" s="206"/>
      <c r="HK1079" s="206"/>
      <c r="HL1079" s="206"/>
      <c r="HM1079" s="206"/>
      <c r="HN1079" s="206"/>
      <c r="HO1079" s="206"/>
      <c r="HP1079" s="206"/>
      <c r="HQ1079" s="206"/>
      <c r="HR1079" s="206"/>
      <c r="HS1079" s="206"/>
      <c r="HT1079" s="206"/>
      <c r="HU1079" s="206"/>
      <c r="HV1079" s="206"/>
      <c r="HW1079" s="206"/>
      <c r="HX1079" s="127"/>
      <c r="HY1079" s="127"/>
      <c r="HZ1079" s="127"/>
      <c r="IA1079" s="127"/>
      <c r="IB1079" s="127"/>
    </row>
    <row r="1080" spans="1:236" ht="12.75" customHeight="1" x14ac:dyDescent="0.2">
      <c r="A1080" s="206"/>
      <c r="B1080" s="206"/>
      <c r="C1080" s="206"/>
      <c r="D1080" s="206"/>
      <c r="E1080" s="204"/>
      <c r="F1080" s="198"/>
      <c r="G1080" s="198"/>
      <c r="H1080" s="198"/>
      <c r="I1080" s="209"/>
      <c r="J1080" s="209"/>
      <c r="K1080" s="187"/>
      <c r="L1080" s="212"/>
      <c r="M1080" s="212"/>
      <c r="N1080" s="212"/>
      <c r="O1080" s="212"/>
      <c r="P1080" s="212"/>
      <c r="Q1080" s="212"/>
      <c r="R1080" s="212"/>
      <c r="S1080" s="212"/>
      <c r="T1080" s="212"/>
      <c r="U1080" s="212"/>
      <c r="V1080" s="212"/>
      <c r="W1080" s="212"/>
      <c r="X1080" s="212"/>
      <c r="Y1080" s="206"/>
      <c r="Z1080" s="206"/>
      <c r="AA1080" s="206"/>
      <c r="AB1080" s="206"/>
      <c r="AC1080" s="206"/>
      <c r="AD1080" s="206"/>
      <c r="AE1080" s="206"/>
      <c r="AF1080" s="206"/>
      <c r="AG1080" s="206"/>
      <c r="AH1080" s="206"/>
      <c r="AI1080" s="206"/>
      <c r="AJ1080" s="206"/>
      <c r="AK1080" s="206"/>
      <c r="AL1080" s="206"/>
      <c r="AM1080" s="206"/>
      <c r="AN1080" s="206"/>
      <c r="AO1080" s="206"/>
      <c r="AP1080" s="206"/>
      <c r="AQ1080" s="206"/>
      <c r="AR1080" s="206"/>
      <c r="AS1080" s="206"/>
      <c r="AT1080" s="206"/>
      <c r="AU1080" s="206"/>
      <c r="AV1080" s="206"/>
      <c r="AW1080" s="206"/>
      <c r="AX1080" s="206"/>
      <c r="AY1080" s="206"/>
      <c r="AZ1080" s="206"/>
      <c r="BA1080" s="206"/>
      <c r="BB1080" s="206"/>
      <c r="BC1080" s="206"/>
      <c r="BD1080" s="206"/>
      <c r="BE1080" s="206"/>
      <c r="BF1080" s="206"/>
      <c r="BG1080" s="206"/>
      <c r="BH1080" s="206"/>
      <c r="BI1080" s="206"/>
      <c r="BJ1080" s="206"/>
      <c r="BK1080" s="206"/>
      <c r="BL1080" s="206"/>
      <c r="BM1080" s="206"/>
      <c r="BN1080" s="206"/>
      <c r="BO1080" s="206"/>
      <c r="BP1080" s="206"/>
      <c r="BQ1080" s="206"/>
      <c r="BR1080" s="206"/>
      <c r="BS1080" s="206"/>
      <c r="BT1080" s="206"/>
      <c r="BU1080" s="206"/>
      <c r="BV1080" s="206"/>
      <c r="BW1080" s="206"/>
      <c r="BX1080" s="206"/>
      <c r="BY1080" s="206"/>
      <c r="BZ1080" s="206"/>
      <c r="CA1080" s="206"/>
      <c r="CB1080" s="206"/>
      <c r="CC1080" s="206"/>
      <c r="CD1080" s="206"/>
      <c r="CE1080" s="206"/>
      <c r="CF1080" s="206"/>
      <c r="CG1080" s="206"/>
      <c r="CH1080" s="206"/>
      <c r="CI1080" s="206"/>
      <c r="CJ1080" s="206"/>
      <c r="CK1080" s="206"/>
      <c r="CL1080" s="206"/>
      <c r="CM1080" s="206"/>
      <c r="CN1080" s="206"/>
      <c r="CO1080" s="206"/>
      <c r="CP1080" s="206"/>
      <c r="CQ1080" s="206"/>
      <c r="CR1080" s="206"/>
      <c r="CS1080" s="206"/>
      <c r="CT1080" s="206"/>
      <c r="CU1080" s="206"/>
      <c r="CV1080" s="206"/>
      <c r="CW1080" s="206"/>
      <c r="CX1080" s="206"/>
      <c r="CY1080" s="206"/>
      <c r="CZ1080" s="206"/>
      <c r="DA1080" s="206"/>
      <c r="DB1080" s="206"/>
      <c r="DC1080" s="206"/>
      <c r="DD1080" s="206"/>
      <c r="DE1080" s="206"/>
      <c r="DF1080" s="206"/>
      <c r="DG1080" s="206"/>
      <c r="DH1080" s="206"/>
      <c r="DI1080" s="206"/>
      <c r="DJ1080" s="206"/>
      <c r="DK1080" s="206"/>
      <c r="DL1080" s="206"/>
      <c r="DM1080" s="206"/>
      <c r="DN1080" s="206"/>
      <c r="DO1080" s="206"/>
      <c r="DP1080" s="206"/>
      <c r="DQ1080" s="206"/>
      <c r="DR1080" s="206"/>
      <c r="DS1080" s="206"/>
      <c r="DT1080" s="206"/>
      <c r="DU1080" s="206"/>
      <c r="DV1080" s="206"/>
      <c r="DW1080" s="206"/>
      <c r="DX1080" s="206"/>
      <c r="DY1080" s="206"/>
      <c r="DZ1080" s="206"/>
      <c r="EA1080" s="206"/>
      <c r="EB1080" s="206"/>
      <c r="EC1080" s="206"/>
      <c r="ED1080" s="206"/>
      <c r="EE1080" s="206"/>
      <c r="EF1080" s="206"/>
      <c r="EG1080" s="206"/>
      <c r="EH1080" s="206"/>
      <c r="EI1080" s="206"/>
      <c r="EJ1080" s="206"/>
      <c r="EK1080" s="206"/>
      <c r="EL1080" s="206"/>
      <c r="EM1080" s="206"/>
      <c r="EN1080" s="206"/>
      <c r="EO1080" s="206"/>
      <c r="EP1080" s="206"/>
      <c r="EQ1080" s="206"/>
      <c r="ER1080" s="206"/>
      <c r="ES1080" s="206"/>
      <c r="ET1080" s="206"/>
      <c r="EU1080" s="206"/>
      <c r="EV1080" s="206"/>
      <c r="EW1080" s="206"/>
      <c r="EX1080" s="206"/>
      <c r="EY1080" s="206"/>
      <c r="EZ1080" s="206"/>
      <c r="FA1080" s="206"/>
      <c r="FB1080" s="206"/>
      <c r="FC1080" s="206"/>
      <c r="FD1080" s="206"/>
      <c r="FE1080" s="206"/>
      <c r="FF1080" s="206"/>
      <c r="FG1080" s="206"/>
      <c r="FH1080" s="206"/>
      <c r="FI1080" s="206"/>
      <c r="FJ1080" s="206"/>
      <c r="FK1080" s="206"/>
      <c r="FL1080" s="206"/>
      <c r="FM1080" s="206"/>
      <c r="FN1080" s="206"/>
      <c r="FO1080" s="206"/>
      <c r="FP1080" s="206"/>
      <c r="FQ1080" s="206"/>
      <c r="FR1080" s="206"/>
      <c r="FS1080" s="206"/>
      <c r="FT1080" s="206"/>
      <c r="FU1080" s="206"/>
      <c r="FV1080" s="206"/>
      <c r="FW1080" s="206"/>
      <c r="FX1080" s="206"/>
      <c r="FY1080" s="206"/>
      <c r="FZ1080" s="206"/>
      <c r="GA1080" s="206"/>
      <c r="GB1080" s="206"/>
      <c r="GC1080" s="206"/>
      <c r="GD1080" s="206"/>
      <c r="GE1080" s="206"/>
      <c r="GF1080" s="206"/>
      <c r="GG1080" s="206"/>
      <c r="GH1080" s="206"/>
      <c r="GI1080" s="206"/>
      <c r="GJ1080" s="206"/>
      <c r="GK1080" s="206"/>
      <c r="GL1080" s="206"/>
      <c r="GM1080" s="206"/>
      <c r="GN1080" s="206"/>
      <c r="GO1080" s="206"/>
      <c r="GP1080" s="206"/>
      <c r="GQ1080" s="206"/>
      <c r="GR1080" s="206"/>
      <c r="GS1080" s="206"/>
      <c r="GT1080" s="206"/>
      <c r="GU1080" s="206"/>
      <c r="GV1080" s="206"/>
      <c r="GW1080" s="206"/>
      <c r="GX1080" s="206"/>
      <c r="GY1080" s="206"/>
      <c r="GZ1080" s="206"/>
      <c r="HA1080" s="206"/>
      <c r="HB1080" s="206"/>
      <c r="HC1080" s="206"/>
      <c r="HD1080" s="206"/>
      <c r="HE1080" s="206"/>
      <c r="HF1080" s="206"/>
      <c r="HG1080" s="206"/>
      <c r="HH1080" s="206"/>
      <c r="HI1080" s="206"/>
      <c r="HJ1080" s="206"/>
      <c r="HK1080" s="206"/>
      <c r="HL1080" s="206"/>
      <c r="HM1080" s="206"/>
      <c r="HN1080" s="206"/>
      <c r="HO1080" s="206"/>
      <c r="HP1080" s="206"/>
      <c r="HQ1080" s="206"/>
      <c r="HR1080" s="206"/>
      <c r="HS1080" s="206"/>
      <c r="HT1080" s="206"/>
      <c r="HU1080" s="206"/>
      <c r="HV1080" s="206"/>
      <c r="HW1080" s="206"/>
      <c r="HX1080" s="127"/>
      <c r="HY1080" s="127"/>
      <c r="HZ1080" s="127"/>
      <c r="IA1080" s="127"/>
      <c r="IB1080" s="127"/>
    </row>
    <row r="1081" spans="1:236" ht="12.75" customHeight="1" x14ac:dyDescent="0.2">
      <c r="A1081" s="206"/>
      <c r="B1081" s="206"/>
      <c r="C1081" s="206"/>
      <c r="D1081" s="206"/>
      <c r="E1081" s="204"/>
      <c r="F1081" s="198"/>
      <c r="G1081" s="198"/>
      <c r="H1081" s="198"/>
      <c r="I1081" s="209"/>
      <c r="J1081" s="209"/>
      <c r="K1081" s="187"/>
      <c r="L1081" s="212"/>
      <c r="M1081" s="212"/>
      <c r="N1081" s="212"/>
      <c r="O1081" s="212"/>
      <c r="P1081" s="212"/>
      <c r="Q1081" s="212"/>
      <c r="R1081" s="212"/>
      <c r="S1081" s="212"/>
      <c r="T1081" s="212"/>
      <c r="U1081" s="212"/>
      <c r="V1081" s="212"/>
      <c r="W1081" s="212"/>
      <c r="X1081" s="212"/>
      <c r="Y1081" s="206"/>
      <c r="Z1081" s="206"/>
      <c r="AA1081" s="206"/>
      <c r="AB1081" s="206"/>
      <c r="AC1081" s="206"/>
      <c r="AD1081" s="206"/>
      <c r="AE1081" s="206"/>
      <c r="AF1081" s="206"/>
      <c r="AG1081" s="206"/>
      <c r="AH1081" s="206"/>
      <c r="AI1081" s="206"/>
      <c r="AJ1081" s="206"/>
      <c r="AK1081" s="206"/>
      <c r="AL1081" s="206"/>
      <c r="AM1081" s="206"/>
      <c r="AN1081" s="206"/>
      <c r="AO1081" s="206"/>
      <c r="AP1081" s="206"/>
      <c r="AQ1081" s="206"/>
      <c r="AR1081" s="206"/>
      <c r="AS1081" s="206"/>
      <c r="AT1081" s="206"/>
      <c r="AU1081" s="206"/>
      <c r="AV1081" s="206"/>
      <c r="AW1081" s="206"/>
      <c r="AX1081" s="206"/>
      <c r="AY1081" s="206"/>
      <c r="AZ1081" s="206"/>
      <c r="BA1081" s="206"/>
      <c r="BB1081" s="206"/>
      <c r="BC1081" s="206"/>
      <c r="BD1081" s="206"/>
      <c r="BE1081" s="206"/>
      <c r="BF1081" s="206"/>
      <c r="BG1081" s="206"/>
      <c r="BH1081" s="206"/>
      <c r="BI1081" s="206"/>
      <c r="BJ1081" s="206"/>
      <c r="BK1081" s="206"/>
      <c r="BL1081" s="206"/>
      <c r="BM1081" s="206"/>
      <c r="BN1081" s="206"/>
      <c r="BO1081" s="206"/>
      <c r="BP1081" s="206"/>
      <c r="BQ1081" s="206"/>
      <c r="BR1081" s="206"/>
      <c r="BS1081" s="206"/>
      <c r="BT1081" s="206"/>
      <c r="BU1081" s="206"/>
      <c r="BV1081" s="206"/>
      <c r="BW1081" s="206"/>
      <c r="BX1081" s="206"/>
      <c r="BY1081" s="206"/>
      <c r="BZ1081" s="206"/>
      <c r="CA1081" s="206"/>
      <c r="CB1081" s="206"/>
      <c r="CC1081" s="206"/>
      <c r="CD1081" s="206"/>
      <c r="CE1081" s="206"/>
      <c r="CF1081" s="206"/>
      <c r="CG1081" s="206"/>
      <c r="CH1081" s="206"/>
      <c r="CI1081" s="206"/>
      <c r="CJ1081" s="206"/>
      <c r="CK1081" s="206"/>
      <c r="CL1081" s="206"/>
      <c r="CM1081" s="206"/>
      <c r="CN1081" s="206"/>
      <c r="CO1081" s="206"/>
      <c r="CP1081" s="206"/>
      <c r="CQ1081" s="206"/>
      <c r="CR1081" s="206"/>
      <c r="CS1081" s="206"/>
      <c r="CT1081" s="206"/>
      <c r="CU1081" s="206"/>
      <c r="CV1081" s="206"/>
      <c r="CW1081" s="206"/>
      <c r="CX1081" s="206"/>
      <c r="CY1081" s="206"/>
      <c r="CZ1081" s="206"/>
      <c r="DA1081" s="206"/>
      <c r="DB1081" s="206"/>
      <c r="DC1081" s="206"/>
      <c r="DD1081" s="206"/>
      <c r="DE1081" s="206"/>
      <c r="DF1081" s="206"/>
      <c r="DG1081" s="206"/>
      <c r="DH1081" s="206"/>
      <c r="DI1081" s="206"/>
      <c r="DJ1081" s="206"/>
      <c r="DK1081" s="206"/>
      <c r="DL1081" s="206"/>
      <c r="DM1081" s="206"/>
      <c r="DN1081" s="206"/>
      <c r="DO1081" s="206"/>
      <c r="DP1081" s="206"/>
      <c r="DQ1081" s="206"/>
      <c r="DR1081" s="206"/>
      <c r="DS1081" s="206"/>
      <c r="DT1081" s="206"/>
      <c r="DU1081" s="206"/>
      <c r="DV1081" s="206"/>
      <c r="DW1081" s="206"/>
      <c r="DX1081" s="206"/>
      <c r="DY1081" s="206"/>
      <c r="DZ1081" s="206"/>
      <c r="EA1081" s="206"/>
      <c r="EB1081" s="206"/>
      <c r="EC1081" s="206"/>
      <c r="ED1081" s="206"/>
      <c r="EE1081" s="206"/>
      <c r="EF1081" s="206"/>
      <c r="EG1081" s="206"/>
      <c r="EH1081" s="206"/>
      <c r="EI1081" s="206"/>
      <c r="EJ1081" s="206"/>
      <c r="EK1081" s="206"/>
      <c r="EL1081" s="206"/>
      <c r="EM1081" s="206"/>
      <c r="EN1081" s="206"/>
      <c r="EO1081" s="206"/>
      <c r="EP1081" s="206"/>
      <c r="EQ1081" s="206"/>
      <c r="ER1081" s="206"/>
      <c r="ES1081" s="206"/>
      <c r="ET1081" s="206"/>
      <c r="EU1081" s="206"/>
      <c r="EV1081" s="206"/>
      <c r="EW1081" s="206"/>
      <c r="EX1081" s="206"/>
      <c r="EY1081" s="206"/>
      <c r="EZ1081" s="206"/>
      <c r="FA1081" s="206"/>
      <c r="FB1081" s="206"/>
      <c r="FC1081" s="206"/>
      <c r="FD1081" s="206"/>
      <c r="FE1081" s="206"/>
      <c r="FF1081" s="206"/>
      <c r="FG1081" s="206"/>
      <c r="FH1081" s="206"/>
      <c r="FI1081" s="206"/>
      <c r="FJ1081" s="206"/>
      <c r="FK1081" s="206"/>
      <c r="FL1081" s="206"/>
      <c r="FM1081" s="206"/>
      <c r="FN1081" s="206"/>
      <c r="FO1081" s="206"/>
      <c r="FP1081" s="206"/>
      <c r="FQ1081" s="206"/>
      <c r="FR1081" s="206"/>
      <c r="FS1081" s="206"/>
      <c r="FT1081" s="206"/>
      <c r="FU1081" s="206"/>
      <c r="FV1081" s="206"/>
      <c r="FW1081" s="206"/>
      <c r="FX1081" s="206"/>
      <c r="FY1081" s="206"/>
      <c r="FZ1081" s="206"/>
      <c r="GA1081" s="206"/>
      <c r="GB1081" s="206"/>
      <c r="GC1081" s="206"/>
      <c r="GD1081" s="206"/>
      <c r="GE1081" s="206"/>
      <c r="GF1081" s="206"/>
      <c r="GG1081" s="206"/>
      <c r="GH1081" s="206"/>
      <c r="GI1081" s="206"/>
      <c r="GJ1081" s="206"/>
      <c r="GK1081" s="206"/>
      <c r="GL1081" s="206"/>
      <c r="GM1081" s="206"/>
      <c r="GN1081" s="206"/>
      <c r="GO1081" s="206"/>
      <c r="GP1081" s="206"/>
      <c r="GQ1081" s="206"/>
      <c r="GR1081" s="206"/>
      <c r="GS1081" s="206"/>
      <c r="GT1081" s="206"/>
      <c r="GU1081" s="206"/>
      <c r="GV1081" s="206"/>
      <c r="GW1081" s="206"/>
      <c r="GX1081" s="206"/>
      <c r="GY1081" s="206"/>
      <c r="GZ1081" s="206"/>
      <c r="HA1081" s="206"/>
      <c r="HB1081" s="206"/>
      <c r="HC1081" s="206"/>
      <c r="HD1081" s="206"/>
      <c r="HE1081" s="206"/>
      <c r="HF1081" s="206"/>
      <c r="HG1081" s="206"/>
      <c r="HH1081" s="206"/>
      <c r="HI1081" s="206"/>
      <c r="HJ1081" s="206"/>
      <c r="HK1081" s="206"/>
      <c r="HL1081" s="206"/>
      <c r="HM1081" s="206"/>
      <c r="HN1081" s="206"/>
      <c r="HO1081" s="206"/>
      <c r="HP1081" s="206"/>
      <c r="HQ1081" s="206"/>
      <c r="HR1081" s="206"/>
      <c r="HS1081" s="206"/>
      <c r="HT1081" s="206"/>
      <c r="HU1081" s="206"/>
      <c r="HV1081" s="206"/>
      <c r="HW1081" s="206"/>
      <c r="HX1081" s="127"/>
      <c r="HY1081" s="127"/>
      <c r="HZ1081" s="127"/>
      <c r="IA1081" s="127"/>
      <c r="IB1081" s="127"/>
    </row>
    <row r="1082" spans="1:236" ht="12.75" customHeight="1" x14ac:dyDescent="0.2">
      <c r="A1082" s="206"/>
      <c r="B1082" s="206"/>
      <c r="C1082" s="206"/>
      <c r="D1082" s="206"/>
      <c r="E1082" s="204"/>
      <c r="F1082" s="198"/>
      <c r="G1082" s="198"/>
      <c r="H1082" s="198"/>
      <c r="I1082" s="209"/>
      <c r="J1082" s="209"/>
      <c r="K1082" s="187"/>
      <c r="L1082" s="212"/>
      <c r="M1082" s="212"/>
      <c r="N1082" s="212"/>
      <c r="O1082" s="212"/>
      <c r="P1082" s="212"/>
      <c r="Q1082" s="212"/>
      <c r="R1082" s="212"/>
      <c r="S1082" s="212"/>
      <c r="T1082" s="212"/>
      <c r="U1082" s="212"/>
      <c r="V1082" s="212"/>
      <c r="W1082" s="212"/>
      <c r="X1082" s="212"/>
      <c r="Y1082" s="206"/>
      <c r="Z1082" s="206"/>
      <c r="AA1082" s="206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06"/>
      <c r="AM1082" s="206"/>
      <c r="AN1082" s="206"/>
      <c r="AO1082" s="206"/>
      <c r="AP1082" s="206"/>
      <c r="AQ1082" s="206"/>
      <c r="AR1082" s="206"/>
      <c r="AS1082" s="206"/>
      <c r="AT1082" s="206"/>
      <c r="AU1082" s="206"/>
      <c r="AV1082" s="206"/>
      <c r="AW1082" s="206"/>
      <c r="AX1082" s="206"/>
      <c r="AY1082" s="206"/>
      <c r="AZ1082" s="206"/>
      <c r="BA1082" s="206"/>
      <c r="BB1082" s="206"/>
      <c r="BC1082" s="206"/>
      <c r="BD1082" s="206"/>
      <c r="BE1082" s="206"/>
      <c r="BF1082" s="206"/>
      <c r="BG1082" s="206"/>
      <c r="BH1082" s="206"/>
      <c r="BI1082" s="206"/>
      <c r="BJ1082" s="206"/>
      <c r="BK1082" s="206"/>
      <c r="BL1082" s="206"/>
      <c r="BM1082" s="206"/>
      <c r="BN1082" s="206"/>
      <c r="BO1082" s="206"/>
      <c r="BP1082" s="206"/>
      <c r="BQ1082" s="206"/>
      <c r="BR1082" s="206"/>
      <c r="BS1082" s="206"/>
      <c r="BT1082" s="206"/>
      <c r="BU1082" s="206"/>
      <c r="BV1082" s="206"/>
      <c r="BW1082" s="206"/>
      <c r="BX1082" s="206"/>
      <c r="BY1082" s="206"/>
      <c r="BZ1082" s="206"/>
      <c r="CA1082" s="206"/>
      <c r="CB1082" s="206"/>
      <c r="CC1082" s="206"/>
      <c r="CD1082" s="206"/>
      <c r="CE1082" s="206"/>
      <c r="CF1082" s="206"/>
      <c r="CG1082" s="206"/>
      <c r="CH1082" s="206"/>
      <c r="CI1082" s="206"/>
      <c r="CJ1082" s="206"/>
      <c r="CK1082" s="206"/>
      <c r="CL1082" s="206"/>
      <c r="CM1082" s="206"/>
      <c r="CN1082" s="206"/>
      <c r="CO1082" s="206"/>
      <c r="CP1082" s="206"/>
      <c r="CQ1082" s="206"/>
      <c r="CR1082" s="206"/>
      <c r="CS1082" s="206"/>
      <c r="CT1082" s="206"/>
      <c r="CU1082" s="206"/>
      <c r="CV1082" s="206"/>
      <c r="CW1082" s="206"/>
      <c r="CX1082" s="206"/>
      <c r="CY1082" s="206"/>
      <c r="CZ1082" s="206"/>
      <c r="DA1082" s="206"/>
      <c r="DB1082" s="206"/>
      <c r="DC1082" s="206"/>
      <c r="DD1082" s="206"/>
      <c r="DE1082" s="206"/>
      <c r="DF1082" s="206"/>
      <c r="DG1082" s="206"/>
      <c r="DH1082" s="206"/>
      <c r="DI1082" s="206"/>
      <c r="DJ1082" s="206"/>
      <c r="DK1082" s="206"/>
      <c r="DL1082" s="206"/>
      <c r="DM1082" s="206"/>
      <c r="DN1082" s="206"/>
      <c r="DO1082" s="206"/>
      <c r="DP1082" s="206"/>
      <c r="DQ1082" s="206"/>
      <c r="DR1082" s="206"/>
      <c r="DS1082" s="206"/>
      <c r="DT1082" s="206"/>
      <c r="DU1082" s="206"/>
      <c r="DV1082" s="206"/>
      <c r="DW1082" s="206"/>
      <c r="DX1082" s="206"/>
      <c r="DY1082" s="206"/>
      <c r="DZ1082" s="206"/>
      <c r="EA1082" s="206"/>
      <c r="EB1082" s="206"/>
      <c r="EC1082" s="206"/>
      <c r="ED1082" s="206"/>
      <c r="EE1082" s="206"/>
      <c r="EF1082" s="206"/>
      <c r="EG1082" s="206"/>
      <c r="EH1082" s="206"/>
      <c r="EI1082" s="206"/>
      <c r="EJ1082" s="206"/>
      <c r="EK1082" s="206"/>
      <c r="EL1082" s="206"/>
      <c r="EM1082" s="206"/>
      <c r="EN1082" s="206"/>
      <c r="EO1082" s="206"/>
      <c r="EP1082" s="206"/>
      <c r="EQ1082" s="206"/>
      <c r="ER1082" s="206"/>
      <c r="ES1082" s="206"/>
      <c r="ET1082" s="206"/>
      <c r="EU1082" s="206"/>
      <c r="EV1082" s="206"/>
      <c r="EW1082" s="206"/>
      <c r="EX1082" s="206"/>
      <c r="EY1082" s="206"/>
      <c r="EZ1082" s="206"/>
      <c r="FA1082" s="206"/>
      <c r="FB1082" s="206"/>
      <c r="FC1082" s="206"/>
      <c r="FD1082" s="206"/>
      <c r="FE1082" s="206"/>
      <c r="FF1082" s="206"/>
      <c r="FG1082" s="206"/>
      <c r="FH1082" s="206"/>
      <c r="FI1082" s="206"/>
      <c r="FJ1082" s="206"/>
      <c r="FK1082" s="206"/>
      <c r="FL1082" s="206"/>
      <c r="FM1082" s="206"/>
      <c r="FN1082" s="206"/>
      <c r="FO1082" s="206"/>
      <c r="FP1082" s="206"/>
      <c r="FQ1082" s="206"/>
      <c r="FR1082" s="206"/>
      <c r="FS1082" s="206"/>
      <c r="FT1082" s="206"/>
      <c r="FU1082" s="206"/>
      <c r="FV1082" s="206"/>
      <c r="FW1082" s="206"/>
      <c r="FX1082" s="206"/>
      <c r="FY1082" s="206"/>
      <c r="FZ1082" s="206"/>
      <c r="GA1082" s="206"/>
      <c r="GB1082" s="206"/>
      <c r="GC1082" s="206"/>
      <c r="GD1082" s="206"/>
      <c r="GE1082" s="206"/>
      <c r="GF1082" s="206"/>
      <c r="GG1082" s="206"/>
      <c r="GH1082" s="206"/>
      <c r="GI1082" s="206"/>
      <c r="GJ1082" s="206"/>
      <c r="GK1082" s="206"/>
      <c r="GL1082" s="206"/>
      <c r="GM1082" s="206"/>
      <c r="GN1082" s="206"/>
      <c r="GO1082" s="206"/>
      <c r="GP1082" s="206"/>
      <c r="GQ1082" s="206"/>
      <c r="GR1082" s="206"/>
      <c r="GS1082" s="206"/>
      <c r="GT1082" s="206"/>
      <c r="GU1082" s="206"/>
      <c r="GV1082" s="206"/>
      <c r="GW1082" s="206"/>
      <c r="GX1082" s="206"/>
      <c r="GY1082" s="206"/>
      <c r="GZ1082" s="206"/>
      <c r="HA1082" s="206"/>
      <c r="HB1082" s="206"/>
      <c r="HC1082" s="206"/>
      <c r="HD1082" s="206"/>
      <c r="HE1082" s="206"/>
      <c r="HF1082" s="206"/>
      <c r="HG1082" s="206"/>
      <c r="HH1082" s="206"/>
      <c r="HI1082" s="206"/>
      <c r="HJ1082" s="206"/>
      <c r="HK1082" s="206"/>
      <c r="HL1082" s="206"/>
      <c r="HM1082" s="206"/>
      <c r="HN1082" s="206"/>
      <c r="HO1082" s="206"/>
      <c r="HP1082" s="206"/>
      <c r="HQ1082" s="206"/>
      <c r="HR1082" s="206"/>
      <c r="HS1082" s="206"/>
      <c r="HT1082" s="206"/>
      <c r="HU1082" s="206"/>
      <c r="HV1082" s="206"/>
      <c r="HW1082" s="206"/>
      <c r="HX1082" s="127"/>
      <c r="HY1082" s="127"/>
      <c r="HZ1082" s="127"/>
      <c r="IA1082" s="127"/>
      <c r="IB1082" s="127"/>
    </row>
    <row r="1083" spans="1:236" ht="12.75" customHeight="1" x14ac:dyDescent="0.2">
      <c r="A1083" s="206"/>
      <c r="B1083" s="206"/>
      <c r="C1083" s="206"/>
      <c r="D1083" s="206"/>
      <c r="E1083" s="204"/>
      <c r="F1083" s="198"/>
      <c r="G1083" s="198"/>
      <c r="H1083" s="198"/>
      <c r="I1083" s="209"/>
      <c r="J1083" s="209"/>
      <c r="K1083" s="187"/>
      <c r="L1083" s="212"/>
      <c r="M1083" s="212"/>
      <c r="N1083" s="212"/>
      <c r="O1083" s="212"/>
      <c r="P1083" s="212"/>
      <c r="Q1083" s="212"/>
      <c r="R1083" s="212"/>
      <c r="S1083" s="212"/>
      <c r="T1083" s="212"/>
      <c r="U1083" s="212"/>
      <c r="V1083" s="212"/>
      <c r="W1083" s="212"/>
      <c r="X1083" s="212"/>
      <c r="Y1083" s="206"/>
      <c r="Z1083" s="206"/>
      <c r="AA1083" s="206"/>
      <c r="AB1083" s="206"/>
      <c r="AC1083" s="206"/>
      <c r="AD1083" s="206"/>
      <c r="AE1083" s="206"/>
      <c r="AF1083" s="206"/>
      <c r="AG1083" s="206"/>
      <c r="AH1083" s="206"/>
      <c r="AI1083" s="206"/>
      <c r="AJ1083" s="206"/>
      <c r="AK1083" s="206"/>
      <c r="AL1083" s="206"/>
      <c r="AM1083" s="206"/>
      <c r="AN1083" s="206"/>
      <c r="AO1083" s="206"/>
      <c r="AP1083" s="206"/>
      <c r="AQ1083" s="206"/>
      <c r="AR1083" s="206"/>
      <c r="AS1083" s="206"/>
      <c r="AT1083" s="206"/>
      <c r="AU1083" s="206"/>
      <c r="AV1083" s="206"/>
      <c r="AW1083" s="206"/>
      <c r="AX1083" s="206"/>
      <c r="AY1083" s="206"/>
      <c r="AZ1083" s="206"/>
      <c r="BA1083" s="206"/>
      <c r="BB1083" s="206"/>
      <c r="BC1083" s="206"/>
      <c r="BD1083" s="206"/>
      <c r="BE1083" s="206"/>
      <c r="BF1083" s="206"/>
      <c r="BG1083" s="206"/>
      <c r="BH1083" s="206"/>
      <c r="BI1083" s="206"/>
      <c r="BJ1083" s="206"/>
      <c r="BK1083" s="206"/>
      <c r="BL1083" s="206"/>
      <c r="BM1083" s="206"/>
      <c r="BN1083" s="206"/>
      <c r="BO1083" s="206"/>
      <c r="BP1083" s="206"/>
      <c r="BQ1083" s="206"/>
      <c r="BR1083" s="206"/>
      <c r="BS1083" s="206"/>
      <c r="BT1083" s="206"/>
      <c r="BU1083" s="206"/>
      <c r="BV1083" s="206"/>
      <c r="BW1083" s="206"/>
      <c r="BX1083" s="206"/>
      <c r="BY1083" s="206"/>
      <c r="BZ1083" s="206"/>
      <c r="CA1083" s="206"/>
      <c r="CB1083" s="206"/>
      <c r="CC1083" s="206"/>
      <c r="CD1083" s="206"/>
      <c r="CE1083" s="206"/>
      <c r="CF1083" s="206"/>
      <c r="CG1083" s="206"/>
      <c r="CH1083" s="206"/>
      <c r="CI1083" s="206"/>
      <c r="CJ1083" s="206"/>
      <c r="CK1083" s="206"/>
      <c r="CL1083" s="206"/>
      <c r="CM1083" s="206"/>
      <c r="CN1083" s="206"/>
      <c r="CO1083" s="206"/>
      <c r="CP1083" s="206"/>
      <c r="CQ1083" s="206"/>
      <c r="CR1083" s="206"/>
      <c r="CS1083" s="206"/>
      <c r="CT1083" s="206"/>
      <c r="CU1083" s="206"/>
      <c r="CV1083" s="206"/>
      <c r="CW1083" s="206"/>
      <c r="CX1083" s="206"/>
      <c r="CY1083" s="206"/>
      <c r="CZ1083" s="206"/>
      <c r="DA1083" s="206"/>
      <c r="DB1083" s="206"/>
      <c r="DC1083" s="206"/>
      <c r="DD1083" s="206"/>
      <c r="DE1083" s="206"/>
      <c r="DF1083" s="206"/>
      <c r="DG1083" s="206"/>
      <c r="DH1083" s="206"/>
      <c r="DI1083" s="206"/>
      <c r="DJ1083" s="206"/>
      <c r="DK1083" s="206"/>
      <c r="DL1083" s="206"/>
      <c r="DM1083" s="206"/>
      <c r="DN1083" s="206"/>
      <c r="DO1083" s="206"/>
      <c r="DP1083" s="206"/>
      <c r="DQ1083" s="206"/>
      <c r="DR1083" s="206"/>
      <c r="DS1083" s="206"/>
      <c r="DT1083" s="206"/>
      <c r="DU1083" s="206"/>
      <c r="DV1083" s="206"/>
      <c r="DW1083" s="206"/>
      <c r="DX1083" s="206"/>
      <c r="DY1083" s="206"/>
      <c r="DZ1083" s="206"/>
      <c r="EA1083" s="206"/>
      <c r="EB1083" s="206"/>
      <c r="EC1083" s="206"/>
      <c r="ED1083" s="206"/>
      <c r="EE1083" s="206"/>
      <c r="EF1083" s="206"/>
      <c r="EG1083" s="206"/>
      <c r="EH1083" s="206"/>
      <c r="EI1083" s="206"/>
      <c r="EJ1083" s="206"/>
      <c r="EK1083" s="206"/>
      <c r="EL1083" s="206"/>
      <c r="EM1083" s="206"/>
      <c r="EN1083" s="206"/>
      <c r="EO1083" s="206"/>
      <c r="EP1083" s="206"/>
      <c r="EQ1083" s="206"/>
      <c r="ER1083" s="206"/>
      <c r="ES1083" s="206"/>
      <c r="ET1083" s="206"/>
      <c r="EU1083" s="206"/>
      <c r="EV1083" s="206"/>
      <c r="EW1083" s="206"/>
      <c r="EX1083" s="206"/>
      <c r="EY1083" s="206"/>
      <c r="EZ1083" s="206"/>
      <c r="FA1083" s="206"/>
      <c r="FB1083" s="206"/>
      <c r="FC1083" s="206"/>
      <c r="FD1083" s="206"/>
      <c r="FE1083" s="206"/>
      <c r="FF1083" s="206"/>
      <c r="FG1083" s="206"/>
      <c r="FH1083" s="206"/>
      <c r="FI1083" s="206"/>
      <c r="FJ1083" s="206"/>
      <c r="FK1083" s="206"/>
      <c r="FL1083" s="206"/>
      <c r="FM1083" s="206"/>
      <c r="FN1083" s="206"/>
      <c r="FO1083" s="206"/>
      <c r="FP1083" s="206"/>
      <c r="FQ1083" s="206"/>
      <c r="FR1083" s="206"/>
      <c r="FS1083" s="206"/>
      <c r="FT1083" s="206"/>
      <c r="FU1083" s="206"/>
      <c r="FV1083" s="206"/>
      <c r="FW1083" s="206"/>
      <c r="FX1083" s="206"/>
      <c r="FY1083" s="206"/>
      <c r="FZ1083" s="206"/>
      <c r="GA1083" s="206"/>
      <c r="GB1083" s="206"/>
      <c r="GC1083" s="206"/>
      <c r="GD1083" s="206"/>
      <c r="GE1083" s="206"/>
      <c r="GF1083" s="206"/>
      <c r="GG1083" s="206"/>
      <c r="GH1083" s="206"/>
      <c r="GI1083" s="206"/>
      <c r="GJ1083" s="206"/>
      <c r="GK1083" s="206"/>
      <c r="GL1083" s="206"/>
      <c r="GM1083" s="206"/>
      <c r="GN1083" s="206"/>
      <c r="GO1083" s="206"/>
      <c r="GP1083" s="206"/>
      <c r="GQ1083" s="206"/>
      <c r="GR1083" s="206"/>
      <c r="GS1083" s="206"/>
      <c r="GT1083" s="206"/>
      <c r="GU1083" s="206"/>
      <c r="GV1083" s="206"/>
      <c r="GW1083" s="206"/>
      <c r="GX1083" s="206"/>
      <c r="GY1083" s="206"/>
      <c r="GZ1083" s="206"/>
      <c r="HA1083" s="206"/>
      <c r="HB1083" s="206"/>
      <c r="HC1083" s="206"/>
      <c r="HD1083" s="206"/>
      <c r="HE1083" s="206"/>
      <c r="HF1083" s="206"/>
      <c r="HG1083" s="206"/>
      <c r="HH1083" s="206"/>
      <c r="HI1083" s="206"/>
      <c r="HJ1083" s="206"/>
      <c r="HK1083" s="206"/>
      <c r="HL1083" s="206"/>
      <c r="HM1083" s="206"/>
      <c r="HN1083" s="206"/>
      <c r="HO1083" s="206"/>
      <c r="HP1083" s="206"/>
      <c r="HQ1083" s="206"/>
      <c r="HR1083" s="206"/>
      <c r="HS1083" s="206"/>
      <c r="HT1083" s="206"/>
      <c r="HU1083" s="206"/>
      <c r="HV1083" s="206"/>
      <c r="HW1083" s="206"/>
      <c r="HX1083" s="127"/>
      <c r="HY1083" s="127"/>
      <c r="HZ1083" s="127"/>
      <c r="IA1083" s="127"/>
      <c r="IB1083" s="127"/>
    </row>
    <row r="1084" spans="1:236" ht="12.75" customHeight="1" x14ac:dyDescent="0.2">
      <c r="A1084" s="206"/>
      <c r="B1084" s="206"/>
      <c r="C1084" s="206"/>
      <c r="D1084" s="206"/>
      <c r="E1084" s="204"/>
      <c r="F1084" s="198"/>
      <c r="G1084" s="198"/>
      <c r="H1084" s="198"/>
      <c r="I1084" s="209"/>
      <c r="J1084" s="209"/>
      <c r="K1084" s="187"/>
      <c r="L1084" s="212"/>
      <c r="M1084" s="212"/>
      <c r="N1084" s="212"/>
      <c r="O1084" s="212"/>
      <c r="P1084" s="212"/>
      <c r="Q1084" s="212"/>
      <c r="R1084" s="212"/>
      <c r="S1084" s="212"/>
      <c r="T1084" s="212"/>
      <c r="U1084" s="212"/>
      <c r="V1084" s="212"/>
      <c r="W1084" s="212"/>
      <c r="X1084" s="212"/>
      <c r="Y1084" s="206"/>
      <c r="Z1084" s="206"/>
      <c r="AA1084" s="206"/>
      <c r="AB1084" s="206"/>
      <c r="AC1084" s="206"/>
      <c r="AD1084" s="206"/>
      <c r="AE1084" s="206"/>
      <c r="AF1084" s="206"/>
      <c r="AG1084" s="206"/>
      <c r="AH1084" s="206"/>
      <c r="AI1084" s="206"/>
      <c r="AJ1084" s="206"/>
      <c r="AK1084" s="206"/>
      <c r="AL1084" s="206"/>
      <c r="AM1084" s="206"/>
      <c r="AN1084" s="206"/>
      <c r="AO1084" s="206"/>
      <c r="AP1084" s="206"/>
      <c r="AQ1084" s="206"/>
      <c r="AR1084" s="206"/>
      <c r="AS1084" s="206"/>
      <c r="AT1084" s="206"/>
      <c r="AU1084" s="206"/>
      <c r="AV1084" s="206"/>
      <c r="AW1084" s="206"/>
      <c r="AX1084" s="206"/>
      <c r="AY1084" s="206"/>
      <c r="AZ1084" s="206"/>
      <c r="BA1084" s="206"/>
      <c r="BB1084" s="206"/>
      <c r="BC1084" s="206"/>
      <c r="BD1084" s="206"/>
      <c r="BE1084" s="206"/>
      <c r="BF1084" s="206"/>
      <c r="BG1084" s="206"/>
      <c r="BH1084" s="206"/>
      <c r="BI1084" s="206"/>
      <c r="BJ1084" s="206"/>
      <c r="BK1084" s="206"/>
      <c r="BL1084" s="206"/>
      <c r="BM1084" s="206"/>
      <c r="BN1084" s="206"/>
      <c r="BO1084" s="206"/>
      <c r="BP1084" s="206"/>
      <c r="BQ1084" s="206"/>
      <c r="BR1084" s="206"/>
      <c r="BS1084" s="206"/>
      <c r="BT1084" s="206"/>
      <c r="BU1084" s="206"/>
      <c r="BV1084" s="206"/>
      <c r="BW1084" s="206"/>
      <c r="BX1084" s="206"/>
      <c r="BY1084" s="206"/>
      <c r="BZ1084" s="206"/>
      <c r="CA1084" s="206"/>
      <c r="CB1084" s="206"/>
      <c r="CC1084" s="206"/>
      <c r="CD1084" s="206"/>
      <c r="CE1084" s="206"/>
      <c r="CF1084" s="206"/>
      <c r="CG1084" s="206"/>
      <c r="CH1084" s="206"/>
      <c r="CI1084" s="206"/>
      <c r="CJ1084" s="206"/>
      <c r="CK1084" s="206"/>
      <c r="CL1084" s="206"/>
      <c r="CM1084" s="206"/>
      <c r="CN1084" s="206"/>
      <c r="CO1084" s="206"/>
      <c r="CP1084" s="206"/>
      <c r="CQ1084" s="206"/>
      <c r="CR1084" s="206"/>
      <c r="CS1084" s="206"/>
      <c r="CT1084" s="206"/>
      <c r="CU1084" s="206"/>
      <c r="CV1084" s="206"/>
      <c r="CW1084" s="206"/>
      <c r="CX1084" s="206"/>
      <c r="CY1084" s="206"/>
      <c r="CZ1084" s="206"/>
      <c r="DA1084" s="206"/>
      <c r="DB1084" s="206"/>
      <c r="DC1084" s="206"/>
      <c r="DD1084" s="206"/>
      <c r="DE1084" s="206"/>
      <c r="DF1084" s="206"/>
      <c r="DG1084" s="206"/>
      <c r="DH1084" s="206"/>
      <c r="DI1084" s="206"/>
      <c r="DJ1084" s="206"/>
      <c r="DK1084" s="206"/>
      <c r="DL1084" s="206"/>
      <c r="DM1084" s="206"/>
      <c r="DN1084" s="206"/>
      <c r="DO1084" s="206"/>
      <c r="DP1084" s="206"/>
      <c r="DQ1084" s="206"/>
      <c r="DR1084" s="206"/>
      <c r="DS1084" s="206"/>
      <c r="DT1084" s="206"/>
      <c r="DU1084" s="206"/>
      <c r="DV1084" s="206"/>
      <c r="DW1084" s="206"/>
      <c r="DX1084" s="206"/>
      <c r="DY1084" s="206"/>
      <c r="DZ1084" s="206"/>
      <c r="EA1084" s="206"/>
      <c r="EB1084" s="206"/>
      <c r="EC1084" s="206"/>
      <c r="ED1084" s="206"/>
      <c r="EE1084" s="206"/>
      <c r="EF1084" s="206"/>
      <c r="EG1084" s="206"/>
      <c r="EH1084" s="206"/>
      <c r="EI1084" s="206"/>
      <c r="EJ1084" s="206"/>
      <c r="EK1084" s="206"/>
      <c r="EL1084" s="206"/>
      <c r="EM1084" s="206"/>
      <c r="EN1084" s="206"/>
      <c r="EO1084" s="206"/>
      <c r="EP1084" s="206"/>
      <c r="EQ1084" s="206"/>
      <c r="ER1084" s="206"/>
      <c r="ES1084" s="206"/>
      <c r="ET1084" s="206"/>
      <c r="EU1084" s="206"/>
      <c r="EV1084" s="206"/>
      <c r="EW1084" s="206"/>
      <c r="EX1084" s="206"/>
      <c r="EY1084" s="206"/>
      <c r="EZ1084" s="206"/>
      <c r="FA1084" s="206"/>
      <c r="FB1084" s="206"/>
      <c r="FC1084" s="206"/>
      <c r="FD1084" s="206"/>
      <c r="FE1084" s="206"/>
      <c r="FF1084" s="206"/>
      <c r="FG1084" s="206"/>
      <c r="FH1084" s="206"/>
      <c r="FI1084" s="206"/>
      <c r="FJ1084" s="206"/>
      <c r="FK1084" s="206"/>
      <c r="FL1084" s="206"/>
      <c r="FM1084" s="206"/>
      <c r="FN1084" s="206"/>
      <c r="FO1084" s="206"/>
      <c r="FP1084" s="206"/>
      <c r="FQ1084" s="206"/>
      <c r="FR1084" s="206"/>
      <c r="FS1084" s="206"/>
      <c r="FT1084" s="206"/>
      <c r="FU1084" s="206"/>
      <c r="FV1084" s="206"/>
      <c r="FW1084" s="206"/>
      <c r="FX1084" s="206"/>
      <c r="FY1084" s="206"/>
      <c r="FZ1084" s="206"/>
      <c r="GA1084" s="206"/>
      <c r="GB1084" s="206"/>
      <c r="GC1084" s="206"/>
      <c r="GD1084" s="206"/>
      <c r="GE1084" s="206"/>
      <c r="GF1084" s="206"/>
      <c r="GG1084" s="206"/>
      <c r="GH1084" s="206"/>
      <c r="GI1084" s="206"/>
      <c r="GJ1084" s="206"/>
      <c r="GK1084" s="206"/>
      <c r="GL1084" s="206"/>
      <c r="GM1084" s="206"/>
      <c r="GN1084" s="206"/>
      <c r="GO1084" s="206"/>
      <c r="GP1084" s="206"/>
      <c r="GQ1084" s="206"/>
      <c r="GR1084" s="206"/>
      <c r="GS1084" s="206"/>
      <c r="GT1084" s="206"/>
      <c r="GU1084" s="206"/>
      <c r="GV1084" s="206"/>
      <c r="GW1084" s="206"/>
      <c r="GX1084" s="206"/>
      <c r="GY1084" s="206"/>
      <c r="GZ1084" s="206"/>
      <c r="HA1084" s="206"/>
      <c r="HB1084" s="206"/>
      <c r="HC1084" s="206"/>
      <c r="HD1084" s="206"/>
      <c r="HE1084" s="206"/>
      <c r="HF1084" s="206"/>
      <c r="HG1084" s="206"/>
      <c r="HH1084" s="206"/>
      <c r="HI1084" s="206"/>
      <c r="HJ1084" s="206"/>
      <c r="HK1084" s="206"/>
      <c r="HL1084" s="206"/>
      <c r="HM1084" s="206"/>
      <c r="HN1084" s="206"/>
      <c r="HO1084" s="206"/>
      <c r="HP1084" s="206"/>
      <c r="HQ1084" s="206"/>
      <c r="HR1084" s="206"/>
      <c r="HS1084" s="206"/>
      <c r="HT1084" s="206"/>
      <c r="HU1084" s="206"/>
      <c r="HV1084" s="206"/>
      <c r="HW1084" s="206"/>
      <c r="HX1084" s="127"/>
      <c r="HY1084" s="127"/>
      <c r="HZ1084" s="127"/>
      <c r="IA1084" s="127"/>
      <c r="IB1084" s="127"/>
    </row>
    <row r="1085" spans="1:236" ht="12.75" customHeight="1" x14ac:dyDescent="0.2">
      <c r="A1085" s="206"/>
      <c r="B1085" s="206"/>
      <c r="C1085" s="206"/>
      <c r="D1085" s="206"/>
      <c r="E1085" s="204"/>
      <c r="F1085" s="198"/>
      <c r="G1085" s="198"/>
      <c r="H1085" s="198"/>
      <c r="I1085" s="209"/>
      <c r="J1085" s="209"/>
      <c r="K1085" s="187"/>
      <c r="L1085" s="212"/>
      <c r="M1085" s="212"/>
      <c r="N1085" s="212"/>
      <c r="O1085" s="212"/>
      <c r="P1085" s="212"/>
      <c r="Q1085" s="212"/>
      <c r="R1085" s="212"/>
      <c r="S1085" s="212"/>
      <c r="T1085" s="212"/>
      <c r="U1085" s="212"/>
      <c r="V1085" s="212"/>
      <c r="W1085" s="212"/>
      <c r="X1085" s="212"/>
      <c r="Y1085" s="206"/>
      <c r="Z1085" s="206"/>
      <c r="AA1085" s="206"/>
      <c r="AB1085" s="206"/>
      <c r="AC1085" s="206"/>
      <c r="AD1085" s="206"/>
      <c r="AE1085" s="206"/>
      <c r="AF1085" s="206"/>
      <c r="AG1085" s="206"/>
      <c r="AH1085" s="206"/>
      <c r="AI1085" s="206"/>
      <c r="AJ1085" s="206"/>
      <c r="AK1085" s="206"/>
      <c r="AL1085" s="206"/>
      <c r="AM1085" s="206"/>
      <c r="AN1085" s="206"/>
      <c r="AO1085" s="206"/>
      <c r="AP1085" s="206"/>
      <c r="AQ1085" s="206"/>
      <c r="AR1085" s="206"/>
      <c r="AS1085" s="206"/>
      <c r="AT1085" s="206"/>
      <c r="AU1085" s="206"/>
      <c r="AV1085" s="206"/>
      <c r="AW1085" s="206"/>
      <c r="AX1085" s="206"/>
      <c r="AY1085" s="206"/>
      <c r="AZ1085" s="206"/>
      <c r="BA1085" s="206"/>
      <c r="BB1085" s="206"/>
      <c r="BC1085" s="206"/>
      <c r="BD1085" s="206"/>
      <c r="BE1085" s="206"/>
      <c r="BF1085" s="206"/>
      <c r="BG1085" s="206"/>
      <c r="BH1085" s="206"/>
      <c r="BI1085" s="206"/>
      <c r="BJ1085" s="206"/>
      <c r="BK1085" s="206"/>
      <c r="BL1085" s="206"/>
      <c r="BM1085" s="206"/>
      <c r="BN1085" s="206"/>
      <c r="BO1085" s="206"/>
      <c r="BP1085" s="206"/>
      <c r="BQ1085" s="206"/>
      <c r="BR1085" s="206"/>
      <c r="BS1085" s="206"/>
      <c r="BT1085" s="206"/>
      <c r="BU1085" s="206"/>
      <c r="BV1085" s="206"/>
      <c r="BW1085" s="206"/>
      <c r="BX1085" s="206"/>
      <c r="BY1085" s="206"/>
      <c r="BZ1085" s="206"/>
      <c r="CA1085" s="206"/>
      <c r="CB1085" s="206"/>
      <c r="CC1085" s="206"/>
      <c r="CD1085" s="206"/>
      <c r="CE1085" s="206"/>
      <c r="CF1085" s="206"/>
      <c r="CG1085" s="206"/>
      <c r="CH1085" s="206"/>
      <c r="CI1085" s="206"/>
      <c r="CJ1085" s="206"/>
      <c r="CK1085" s="206"/>
      <c r="CL1085" s="206"/>
      <c r="CM1085" s="206"/>
      <c r="CN1085" s="206"/>
      <c r="CO1085" s="206"/>
      <c r="CP1085" s="206"/>
      <c r="CQ1085" s="206"/>
      <c r="CR1085" s="206"/>
      <c r="CS1085" s="206"/>
      <c r="CT1085" s="206"/>
      <c r="CU1085" s="206"/>
      <c r="CV1085" s="206"/>
      <c r="CW1085" s="206"/>
      <c r="CX1085" s="206"/>
      <c r="CY1085" s="206"/>
      <c r="CZ1085" s="206"/>
      <c r="DA1085" s="206"/>
      <c r="DB1085" s="206"/>
      <c r="DC1085" s="206"/>
      <c r="DD1085" s="206"/>
      <c r="DE1085" s="206"/>
      <c r="DF1085" s="206"/>
      <c r="DG1085" s="206"/>
      <c r="DH1085" s="206"/>
      <c r="DI1085" s="206"/>
      <c r="DJ1085" s="206"/>
      <c r="DK1085" s="206"/>
      <c r="DL1085" s="206"/>
      <c r="DM1085" s="206"/>
      <c r="DN1085" s="206"/>
      <c r="DO1085" s="206"/>
      <c r="DP1085" s="206"/>
      <c r="DQ1085" s="206"/>
      <c r="DR1085" s="206"/>
      <c r="DS1085" s="206"/>
      <c r="DT1085" s="206"/>
      <c r="DU1085" s="206"/>
      <c r="DV1085" s="206"/>
      <c r="DW1085" s="206"/>
      <c r="DX1085" s="206"/>
      <c r="DY1085" s="206"/>
      <c r="DZ1085" s="206"/>
      <c r="EA1085" s="206"/>
      <c r="EB1085" s="206"/>
      <c r="EC1085" s="206"/>
      <c r="ED1085" s="206"/>
      <c r="EE1085" s="206"/>
      <c r="EF1085" s="206"/>
      <c r="EG1085" s="206"/>
      <c r="EH1085" s="206"/>
      <c r="EI1085" s="206"/>
      <c r="EJ1085" s="206"/>
      <c r="EK1085" s="206"/>
      <c r="EL1085" s="206"/>
      <c r="EM1085" s="206"/>
      <c r="EN1085" s="206"/>
      <c r="EO1085" s="206"/>
      <c r="EP1085" s="206"/>
      <c r="EQ1085" s="206"/>
      <c r="ER1085" s="206"/>
      <c r="ES1085" s="206"/>
      <c r="ET1085" s="206"/>
      <c r="EU1085" s="206"/>
      <c r="EV1085" s="206"/>
      <c r="EW1085" s="206"/>
      <c r="EX1085" s="206"/>
      <c r="EY1085" s="206"/>
      <c r="EZ1085" s="206"/>
      <c r="FA1085" s="206"/>
      <c r="FB1085" s="206"/>
      <c r="FC1085" s="206"/>
      <c r="FD1085" s="206"/>
      <c r="FE1085" s="206"/>
      <c r="FF1085" s="206"/>
      <c r="FG1085" s="206"/>
      <c r="FH1085" s="206"/>
      <c r="FI1085" s="206"/>
      <c r="FJ1085" s="206"/>
      <c r="FK1085" s="206"/>
      <c r="FL1085" s="206"/>
      <c r="FM1085" s="206"/>
      <c r="FN1085" s="206"/>
      <c r="FO1085" s="206"/>
      <c r="FP1085" s="206"/>
      <c r="FQ1085" s="206"/>
      <c r="FR1085" s="206"/>
      <c r="FS1085" s="206"/>
      <c r="FT1085" s="206"/>
      <c r="FU1085" s="206"/>
      <c r="FV1085" s="206"/>
      <c r="FW1085" s="206"/>
      <c r="FX1085" s="206"/>
      <c r="FY1085" s="206"/>
      <c r="FZ1085" s="206"/>
      <c r="GA1085" s="206"/>
      <c r="GB1085" s="206"/>
      <c r="GC1085" s="206"/>
      <c r="GD1085" s="206"/>
      <c r="GE1085" s="206"/>
      <c r="GF1085" s="206"/>
      <c r="GG1085" s="206"/>
      <c r="GH1085" s="206"/>
      <c r="GI1085" s="206"/>
      <c r="GJ1085" s="206"/>
      <c r="GK1085" s="206"/>
      <c r="GL1085" s="206"/>
      <c r="GM1085" s="206"/>
      <c r="GN1085" s="206"/>
      <c r="GO1085" s="206"/>
      <c r="GP1085" s="206"/>
      <c r="GQ1085" s="206"/>
      <c r="GR1085" s="206"/>
      <c r="GS1085" s="206"/>
      <c r="GT1085" s="206"/>
      <c r="GU1085" s="206"/>
      <c r="GV1085" s="206"/>
      <c r="GW1085" s="206"/>
      <c r="GX1085" s="206"/>
      <c r="GY1085" s="206"/>
      <c r="GZ1085" s="206"/>
      <c r="HA1085" s="206"/>
      <c r="HB1085" s="206"/>
      <c r="HC1085" s="206"/>
      <c r="HD1085" s="206"/>
      <c r="HE1085" s="206"/>
      <c r="HF1085" s="206"/>
      <c r="HG1085" s="206"/>
      <c r="HH1085" s="206"/>
      <c r="HI1085" s="206"/>
      <c r="HJ1085" s="206"/>
      <c r="HK1085" s="206"/>
      <c r="HL1085" s="206"/>
      <c r="HM1085" s="206"/>
      <c r="HN1085" s="206"/>
      <c r="HO1085" s="206"/>
      <c r="HP1085" s="206"/>
      <c r="HQ1085" s="206"/>
      <c r="HR1085" s="206"/>
      <c r="HS1085" s="206"/>
      <c r="HT1085" s="206"/>
      <c r="HU1085" s="206"/>
      <c r="HV1085" s="206"/>
      <c r="HW1085" s="206"/>
      <c r="HX1085" s="127"/>
      <c r="HY1085" s="127"/>
      <c r="HZ1085" s="127"/>
      <c r="IA1085" s="127"/>
      <c r="IB1085" s="127"/>
    </row>
    <row r="1086" spans="1:236" ht="12.75" customHeight="1" x14ac:dyDescent="0.2">
      <c r="A1086" s="206"/>
      <c r="B1086" s="206"/>
      <c r="C1086" s="206"/>
      <c r="D1086" s="206"/>
      <c r="E1086" s="204"/>
      <c r="F1086" s="198"/>
      <c r="G1086" s="198"/>
      <c r="H1086" s="198"/>
      <c r="I1086" s="209"/>
      <c r="J1086" s="209"/>
      <c r="K1086" s="187"/>
      <c r="L1086" s="212"/>
      <c r="M1086" s="212"/>
      <c r="N1086" s="212"/>
      <c r="O1086" s="212"/>
      <c r="P1086" s="212"/>
      <c r="Q1086" s="212"/>
      <c r="R1086" s="212"/>
      <c r="S1086" s="212"/>
      <c r="T1086" s="212"/>
      <c r="U1086" s="212"/>
      <c r="V1086" s="212"/>
      <c r="W1086" s="212"/>
      <c r="X1086" s="212"/>
      <c r="Y1086" s="206"/>
      <c r="Z1086" s="206"/>
      <c r="AA1086" s="206"/>
      <c r="AB1086" s="206"/>
      <c r="AC1086" s="206"/>
      <c r="AD1086" s="206"/>
      <c r="AE1086" s="206"/>
      <c r="AF1086" s="206"/>
      <c r="AG1086" s="206"/>
      <c r="AH1086" s="206"/>
      <c r="AI1086" s="206"/>
      <c r="AJ1086" s="206"/>
      <c r="AK1086" s="206"/>
      <c r="AL1086" s="206"/>
      <c r="AM1086" s="206"/>
      <c r="AN1086" s="206"/>
      <c r="AO1086" s="206"/>
      <c r="AP1086" s="206"/>
      <c r="AQ1086" s="206"/>
      <c r="AR1086" s="206"/>
      <c r="AS1086" s="206"/>
      <c r="AT1086" s="206"/>
      <c r="AU1086" s="206"/>
      <c r="AV1086" s="206"/>
      <c r="AW1086" s="206"/>
      <c r="AX1086" s="206"/>
      <c r="AY1086" s="206"/>
      <c r="AZ1086" s="206"/>
      <c r="BA1086" s="206"/>
      <c r="BB1086" s="206"/>
      <c r="BC1086" s="206"/>
      <c r="BD1086" s="206"/>
      <c r="BE1086" s="206"/>
      <c r="BF1086" s="206"/>
      <c r="BG1086" s="206"/>
      <c r="BH1086" s="206"/>
      <c r="BI1086" s="206"/>
      <c r="BJ1086" s="206"/>
      <c r="BK1086" s="206"/>
      <c r="BL1086" s="206"/>
      <c r="BM1086" s="206"/>
      <c r="BN1086" s="206"/>
      <c r="BO1086" s="206"/>
      <c r="BP1086" s="206"/>
      <c r="BQ1086" s="206"/>
      <c r="BR1086" s="206"/>
      <c r="BS1086" s="206"/>
      <c r="BT1086" s="206"/>
      <c r="BU1086" s="206"/>
      <c r="BV1086" s="206"/>
      <c r="BW1086" s="206"/>
      <c r="BX1086" s="206"/>
      <c r="BY1086" s="206"/>
      <c r="BZ1086" s="206"/>
      <c r="CA1086" s="206"/>
      <c r="CB1086" s="206"/>
      <c r="CC1086" s="206"/>
      <c r="CD1086" s="206"/>
      <c r="CE1086" s="206"/>
      <c r="CF1086" s="206"/>
      <c r="CG1086" s="206"/>
      <c r="CH1086" s="206"/>
      <c r="CI1086" s="206"/>
      <c r="CJ1086" s="206"/>
      <c r="CK1086" s="206"/>
      <c r="CL1086" s="206"/>
      <c r="CM1086" s="206"/>
      <c r="CN1086" s="206"/>
      <c r="CO1086" s="206"/>
      <c r="CP1086" s="206"/>
      <c r="CQ1086" s="206"/>
      <c r="CR1086" s="206"/>
      <c r="CS1086" s="206"/>
      <c r="CT1086" s="206"/>
      <c r="CU1086" s="206"/>
      <c r="CV1086" s="206"/>
      <c r="CW1086" s="206"/>
      <c r="CX1086" s="206"/>
      <c r="CY1086" s="206"/>
      <c r="CZ1086" s="206"/>
      <c r="DA1086" s="206"/>
      <c r="DB1086" s="206"/>
      <c r="DC1086" s="206"/>
      <c r="DD1086" s="206"/>
      <c r="DE1086" s="206"/>
      <c r="DF1086" s="206"/>
      <c r="DG1086" s="206"/>
      <c r="DH1086" s="206"/>
      <c r="DI1086" s="206"/>
      <c r="DJ1086" s="206"/>
      <c r="DK1086" s="206"/>
      <c r="DL1086" s="206"/>
      <c r="DM1086" s="206"/>
      <c r="DN1086" s="206"/>
      <c r="DO1086" s="206"/>
      <c r="DP1086" s="206"/>
      <c r="DQ1086" s="206"/>
      <c r="DR1086" s="206"/>
      <c r="DS1086" s="206"/>
      <c r="DT1086" s="206"/>
      <c r="DU1086" s="206"/>
      <c r="DV1086" s="206"/>
      <c r="DW1086" s="206"/>
      <c r="DX1086" s="206"/>
      <c r="DY1086" s="206"/>
      <c r="DZ1086" s="206"/>
      <c r="EA1086" s="206"/>
      <c r="EB1086" s="206"/>
      <c r="EC1086" s="206"/>
      <c r="ED1086" s="206"/>
      <c r="EE1086" s="206"/>
      <c r="EF1086" s="206"/>
      <c r="EG1086" s="206"/>
      <c r="EH1086" s="206"/>
      <c r="EI1086" s="206"/>
      <c r="EJ1086" s="206"/>
      <c r="EK1086" s="206"/>
      <c r="EL1086" s="206"/>
      <c r="EM1086" s="206"/>
      <c r="EN1086" s="206"/>
      <c r="EO1086" s="206"/>
      <c r="EP1086" s="206"/>
      <c r="EQ1086" s="206"/>
      <c r="ER1086" s="206"/>
      <c r="ES1086" s="206"/>
      <c r="ET1086" s="206"/>
      <c r="EU1086" s="206"/>
      <c r="EV1086" s="206"/>
      <c r="EW1086" s="206"/>
      <c r="EX1086" s="206"/>
      <c r="EY1086" s="206"/>
      <c r="EZ1086" s="206"/>
      <c r="FA1086" s="206"/>
      <c r="FB1086" s="206"/>
      <c r="FC1086" s="206"/>
      <c r="FD1086" s="206"/>
      <c r="FE1086" s="206"/>
      <c r="FF1086" s="206"/>
      <c r="FG1086" s="206"/>
      <c r="FH1086" s="206"/>
      <c r="FI1086" s="206"/>
      <c r="FJ1086" s="206"/>
      <c r="FK1086" s="206"/>
      <c r="FL1086" s="206"/>
      <c r="FM1086" s="206"/>
      <c r="FN1086" s="206"/>
      <c r="FO1086" s="206"/>
      <c r="FP1086" s="206"/>
      <c r="FQ1086" s="206"/>
      <c r="FR1086" s="206"/>
      <c r="FS1086" s="206"/>
      <c r="FT1086" s="206"/>
      <c r="FU1086" s="206"/>
      <c r="FV1086" s="206"/>
      <c r="FW1086" s="206"/>
      <c r="FX1086" s="206"/>
      <c r="FY1086" s="206"/>
      <c r="FZ1086" s="206"/>
      <c r="GA1086" s="206"/>
      <c r="GB1086" s="206"/>
      <c r="GC1086" s="206"/>
      <c r="GD1086" s="206"/>
      <c r="GE1086" s="206"/>
      <c r="GF1086" s="206"/>
      <c r="GG1086" s="206"/>
      <c r="GH1086" s="206"/>
      <c r="GI1086" s="206"/>
      <c r="GJ1086" s="206"/>
      <c r="GK1086" s="206"/>
      <c r="GL1086" s="206"/>
      <c r="GM1086" s="206"/>
      <c r="GN1086" s="206"/>
      <c r="GO1086" s="206"/>
      <c r="GP1086" s="206"/>
      <c r="GQ1086" s="206"/>
      <c r="GR1086" s="206"/>
      <c r="GS1086" s="206"/>
      <c r="GT1086" s="206"/>
      <c r="GU1086" s="206"/>
      <c r="GV1086" s="206"/>
      <c r="GW1086" s="206"/>
      <c r="GX1086" s="206"/>
      <c r="GY1086" s="206"/>
      <c r="GZ1086" s="206"/>
      <c r="HA1086" s="206"/>
      <c r="HB1086" s="206"/>
      <c r="HC1086" s="206"/>
      <c r="HD1086" s="206"/>
      <c r="HE1086" s="206"/>
      <c r="HF1086" s="206"/>
      <c r="HG1086" s="206"/>
      <c r="HH1086" s="206"/>
      <c r="HI1086" s="206"/>
      <c r="HJ1086" s="206"/>
      <c r="HK1086" s="206"/>
      <c r="HL1086" s="206"/>
      <c r="HM1086" s="206"/>
      <c r="HN1086" s="206"/>
      <c r="HO1086" s="206"/>
      <c r="HP1086" s="206"/>
      <c r="HQ1086" s="206"/>
      <c r="HR1086" s="206"/>
      <c r="HS1086" s="206"/>
      <c r="HT1086" s="206"/>
      <c r="HU1086" s="206"/>
      <c r="HV1086" s="206"/>
      <c r="HW1086" s="206"/>
      <c r="HX1086" s="127"/>
      <c r="HY1086" s="127"/>
      <c r="HZ1086" s="127"/>
      <c r="IA1086" s="127"/>
      <c r="IB1086" s="127"/>
    </row>
    <row r="1087" spans="1:236" ht="12.75" customHeight="1" x14ac:dyDescent="0.2">
      <c r="A1087" s="206"/>
      <c r="B1087" s="206"/>
      <c r="C1087" s="206"/>
      <c r="D1087" s="206"/>
      <c r="E1087" s="204"/>
      <c r="F1087" s="198"/>
      <c r="G1087" s="198"/>
      <c r="H1087" s="198"/>
      <c r="I1087" s="209"/>
      <c r="J1087" s="209"/>
      <c r="K1087" s="187"/>
      <c r="L1087" s="212"/>
      <c r="M1087" s="212"/>
      <c r="N1087" s="212"/>
      <c r="O1087" s="212"/>
      <c r="P1087" s="212"/>
      <c r="Q1087" s="212"/>
      <c r="R1087" s="212"/>
      <c r="S1087" s="212"/>
      <c r="T1087" s="212"/>
      <c r="U1087" s="212"/>
      <c r="V1087" s="212"/>
      <c r="W1087" s="212"/>
      <c r="X1087" s="212"/>
      <c r="Y1087" s="206"/>
      <c r="Z1087" s="206"/>
      <c r="AA1087" s="206"/>
      <c r="AB1087" s="206"/>
      <c r="AC1087" s="206"/>
      <c r="AD1087" s="206"/>
      <c r="AE1087" s="206"/>
      <c r="AF1087" s="206"/>
      <c r="AG1087" s="206"/>
      <c r="AH1087" s="206"/>
      <c r="AI1087" s="206"/>
      <c r="AJ1087" s="206"/>
      <c r="AK1087" s="206"/>
      <c r="AL1087" s="206"/>
      <c r="AM1087" s="206"/>
      <c r="AN1087" s="206"/>
      <c r="AO1087" s="206"/>
      <c r="AP1087" s="206"/>
      <c r="AQ1087" s="206"/>
      <c r="AR1087" s="206"/>
      <c r="AS1087" s="206"/>
      <c r="AT1087" s="206"/>
      <c r="AU1087" s="206"/>
      <c r="AV1087" s="206"/>
      <c r="AW1087" s="206"/>
      <c r="AX1087" s="206"/>
      <c r="AY1087" s="206"/>
      <c r="AZ1087" s="206"/>
      <c r="BA1087" s="206"/>
      <c r="BB1087" s="206"/>
      <c r="BC1087" s="206"/>
      <c r="BD1087" s="206"/>
      <c r="BE1087" s="206"/>
      <c r="BF1087" s="206"/>
      <c r="BG1087" s="206"/>
      <c r="BH1087" s="206"/>
      <c r="BI1087" s="206"/>
      <c r="BJ1087" s="206"/>
      <c r="BK1087" s="206"/>
      <c r="BL1087" s="206"/>
      <c r="BM1087" s="206"/>
      <c r="BN1087" s="206"/>
      <c r="BO1087" s="206"/>
      <c r="BP1087" s="206"/>
      <c r="BQ1087" s="206"/>
      <c r="BR1087" s="206"/>
      <c r="BS1087" s="206"/>
      <c r="BT1087" s="206"/>
      <c r="BU1087" s="206"/>
      <c r="BV1087" s="206"/>
      <c r="BW1087" s="206"/>
      <c r="BX1087" s="206"/>
      <c r="BY1087" s="206"/>
      <c r="BZ1087" s="206"/>
      <c r="CA1087" s="206"/>
      <c r="CB1087" s="206"/>
      <c r="CC1087" s="206"/>
      <c r="CD1087" s="206"/>
      <c r="CE1087" s="206"/>
      <c r="CF1087" s="206"/>
      <c r="CG1087" s="206"/>
      <c r="CH1087" s="206"/>
      <c r="CI1087" s="206"/>
      <c r="CJ1087" s="206"/>
      <c r="CK1087" s="206"/>
      <c r="CL1087" s="206"/>
      <c r="CM1087" s="206"/>
      <c r="CN1087" s="206"/>
      <c r="CO1087" s="206"/>
      <c r="CP1087" s="206"/>
      <c r="CQ1087" s="206"/>
      <c r="CR1087" s="206"/>
      <c r="CS1087" s="206"/>
      <c r="CT1087" s="206"/>
      <c r="CU1087" s="206"/>
      <c r="CV1087" s="206"/>
      <c r="CW1087" s="206"/>
      <c r="CX1087" s="206"/>
      <c r="CY1087" s="206"/>
      <c r="CZ1087" s="206"/>
      <c r="DA1087" s="206"/>
      <c r="DB1087" s="206"/>
      <c r="DC1087" s="206"/>
      <c r="DD1087" s="206"/>
      <c r="DE1087" s="206"/>
      <c r="DF1087" s="206"/>
      <c r="DG1087" s="206"/>
      <c r="DH1087" s="206"/>
      <c r="DI1087" s="206"/>
      <c r="DJ1087" s="206"/>
      <c r="DK1087" s="206"/>
      <c r="DL1087" s="206"/>
      <c r="DM1087" s="206"/>
      <c r="DN1087" s="206"/>
      <c r="DO1087" s="206"/>
      <c r="DP1087" s="206"/>
      <c r="DQ1087" s="206"/>
      <c r="DR1087" s="206"/>
      <c r="DS1087" s="206"/>
      <c r="DT1087" s="206"/>
      <c r="DU1087" s="206"/>
      <c r="DV1087" s="206"/>
      <c r="DW1087" s="206"/>
      <c r="DX1087" s="206"/>
      <c r="DY1087" s="206"/>
      <c r="DZ1087" s="206"/>
      <c r="EA1087" s="206"/>
      <c r="EB1087" s="206"/>
      <c r="EC1087" s="206"/>
      <c r="ED1087" s="206"/>
      <c r="EE1087" s="206"/>
      <c r="EF1087" s="206"/>
      <c r="EG1087" s="206"/>
      <c r="EH1087" s="206"/>
      <c r="EI1087" s="206"/>
      <c r="EJ1087" s="206"/>
      <c r="EK1087" s="206"/>
      <c r="EL1087" s="206"/>
      <c r="EM1087" s="206"/>
      <c r="EN1087" s="206"/>
      <c r="EO1087" s="206"/>
      <c r="EP1087" s="206"/>
      <c r="EQ1087" s="206"/>
      <c r="ER1087" s="206"/>
      <c r="ES1087" s="206"/>
      <c r="ET1087" s="206"/>
      <c r="EU1087" s="206"/>
      <c r="EV1087" s="206"/>
      <c r="EW1087" s="206"/>
      <c r="EX1087" s="206"/>
      <c r="EY1087" s="206"/>
      <c r="EZ1087" s="206"/>
      <c r="FA1087" s="206"/>
      <c r="FB1087" s="206"/>
      <c r="FC1087" s="206"/>
      <c r="FD1087" s="206"/>
      <c r="FE1087" s="206"/>
      <c r="FF1087" s="206"/>
      <c r="FG1087" s="206"/>
      <c r="FH1087" s="206"/>
      <c r="FI1087" s="206"/>
      <c r="FJ1087" s="206"/>
      <c r="FK1087" s="206"/>
      <c r="FL1087" s="206"/>
      <c r="FM1087" s="206"/>
      <c r="FN1087" s="206"/>
      <c r="FO1087" s="206"/>
      <c r="FP1087" s="206"/>
      <c r="FQ1087" s="206"/>
      <c r="FR1087" s="206"/>
      <c r="FS1087" s="206"/>
      <c r="FT1087" s="206"/>
      <c r="FU1087" s="206"/>
      <c r="FV1087" s="206"/>
      <c r="FW1087" s="206"/>
      <c r="FX1087" s="206"/>
      <c r="FY1087" s="206"/>
      <c r="FZ1087" s="206"/>
      <c r="GA1087" s="206"/>
      <c r="GB1087" s="206"/>
      <c r="GC1087" s="206"/>
      <c r="GD1087" s="206"/>
      <c r="GE1087" s="206"/>
      <c r="GF1087" s="206"/>
      <c r="GG1087" s="206"/>
      <c r="GH1087" s="206"/>
      <c r="GI1087" s="206"/>
      <c r="GJ1087" s="206"/>
      <c r="GK1087" s="206"/>
      <c r="GL1087" s="206"/>
      <c r="GM1087" s="206"/>
      <c r="GN1087" s="206"/>
      <c r="GO1087" s="206"/>
      <c r="GP1087" s="206"/>
      <c r="GQ1087" s="206"/>
      <c r="GR1087" s="206"/>
      <c r="GS1087" s="206"/>
      <c r="GT1087" s="206"/>
      <c r="GU1087" s="206"/>
      <c r="GV1087" s="206"/>
      <c r="GW1087" s="206"/>
      <c r="GX1087" s="206"/>
      <c r="GY1087" s="206"/>
      <c r="GZ1087" s="206"/>
      <c r="HA1087" s="206"/>
      <c r="HB1087" s="206"/>
      <c r="HC1087" s="206"/>
      <c r="HD1087" s="206"/>
      <c r="HE1087" s="206"/>
      <c r="HF1087" s="206"/>
      <c r="HG1087" s="206"/>
      <c r="HH1087" s="206"/>
      <c r="HI1087" s="206"/>
      <c r="HJ1087" s="206"/>
      <c r="HK1087" s="206"/>
      <c r="HL1087" s="206"/>
      <c r="HM1087" s="206"/>
      <c r="HN1087" s="206"/>
      <c r="HO1087" s="206"/>
      <c r="HP1087" s="206"/>
      <c r="HQ1087" s="206"/>
      <c r="HR1087" s="206"/>
      <c r="HS1087" s="206"/>
      <c r="HT1087" s="206"/>
      <c r="HU1087" s="206"/>
      <c r="HV1087" s="206"/>
      <c r="HW1087" s="206"/>
      <c r="HX1087" s="127"/>
      <c r="HY1087" s="127"/>
      <c r="HZ1087" s="127"/>
      <c r="IA1087" s="127"/>
      <c r="IB1087" s="127"/>
    </row>
    <row r="1088" spans="1:236" ht="12.75" customHeight="1" x14ac:dyDescent="0.2">
      <c r="A1088" s="206"/>
      <c r="B1088" s="206"/>
      <c r="C1088" s="206"/>
      <c r="D1088" s="206"/>
      <c r="E1088" s="204"/>
      <c r="F1088" s="198"/>
      <c r="G1088" s="198"/>
      <c r="H1088" s="198"/>
      <c r="I1088" s="209"/>
      <c r="J1088" s="209"/>
      <c r="K1088" s="187"/>
      <c r="L1088" s="212"/>
      <c r="M1088" s="212"/>
      <c r="N1088" s="212"/>
      <c r="O1088" s="212"/>
      <c r="P1088" s="212"/>
      <c r="Q1088" s="212"/>
      <c r="R1088" s="212"/>
      <c r="S1088" s="212"/>
      <c r="T1088" s="212"/>
      <c r="U1088" s="212"/>
      <c r="V1088" s="212"/>
      <c r="W1088" s="212"/>
      <c r="X1088" s="212"/>
      <c r="Y1088" s="206"/>
      <c r="Z1088" s="206"/>
      <c r="AA1088" s="206"/>
      <c r="AB1088" s="206"/>
      <c r="AC1088" s="206"/>
      <c r="AD1088" s="206"/>
      <c r="AE1088" s="206"/>
      <c r="AF1088" s="206"/>
      <c r="AG1088" s="206"/>
      <c r="AH1088" s="206"/>
      <c r="AI1088" s="206"/>
      <c r="AJ1088" s="206"/>
      <c r="AK1088" s="206"/>
      <c r="AL1088" s="206"/>
      <c r="AM1088" s="206"/>
      <c r="AN1088" s="206"/>
      <c r="AO1088" s="206"/>
      <c r="AP1088" s="206"/>
      <c r="AQ1088" s="206"/>
      <c r="AR1088" s="206"/>
      <c r="AS1088" s="206"/>
      <c r="AT1088" s="206"/>
      <c r="AU1088" s="206"/>
      <c r="AV1088" s="206"/>
      <c r="AW1088" s="206"/>
      <c r="AX1088" s="206"/>
      <c r="AY1088" s="206"/>
      <c r="AZ1088" s="206"/>
      <c r="BA1088" s="206"/>
      <c r="BB1088" s="206"/>
      <c r="BC1088" s="206"/>
      <c r="BD1088" s="206"/>
      <c r="BE1088" s="206"/>
      <c r="BF1088" s="206"/>
      <c r="BG1088" s="206"/>
      <c r="BH1088" s="206"/>
      <c r="BI1088" s="206"/>
      <c r="BJ1088" s="206"/>
      <c r="BK1088" s="206"/>
      <c r="BL1088" s="206"/>
      <c r="BM1088" s="206"/>
      <c r="BN1088" s="206"/>
      <c r="BO1088" s="206"/>
      <c r="BP1088" s="206"/>
      <c r="BQ1088" s="206"/>
      <c r="BR1088" s="206"/>
      <c r="BS1088" s="206"/>
      <c r="BT1088" s="206"/>
      <c r="BU1088" s="206"/>
      <c r="BV1088" s="206"/>
      <c r="BW1088" s="206"/>
      <c r="BX1088" s="206"/>
      <c r="BY1088" s="206"/>
      <c r="BZ1088" s="206"/>
      <c r="CA1088" s="206"/>
      <c r="CB1088" s="206"/>
      <c r="CC1088" s="206"/>
      <c r="CD1088" s="206"/>
      <c r="CE1088" s="206"/>
      <c r="CF1088" s="206"/>
      <c r="CG1088" s="206"/>
      <c r="CH1088" s="206"/>
      <c r="CI1088" s="206"/>
      <c r="CJ1088" s="206"/>
      <c r="CK1088" s="206"/>
      <c r="CL1088" s="206"/>
      <c r="CM1088" s="206"/>
      <c r="CN1088" s="206"/>
      <c r="CO1088" s="206"/>
      <c r="CP1088" s="206"/>
      <c r="CQ1088" s="206"/>
      <c r="CR1088" s="206"/>
      <c r="CS1088" s="206"/>
      <c r="CT1088" s="206"/>
      <c r="CU1088" s="206"/>
      <c r="CV1088" s="206"/>
      <c r="CW1088" s="206"/>
      <c r="CX1088" s="206"/>
      <c r="CY1088" s="206"/>
      <c r="CZ1088" s="206"/>
      <c r="DA1088" s="206"/>
      <c r="DB1088" s="206"/>
      <c r="DC1088" s="206"/>
      <c r="DD1088" s="206"/>
      <c r="DE1088" s="206"/>
      <c r="DF1088" s="206"/>
      <c r="DG1088" s="206"/>
      <c r="DH1088" s="206"/>
      <c r="DI1088" s="206"/>
      <c r="DJ1088" s="206"/>
      <c r="DK1088" s="206"/>
      <c r="DL1088" s="206"/>
      <c r="DM1088" s="206"/>
      <c r="DN1088" s="206"/>
      <c r="DO1088" s="206"/>
      <c r="DP1088" s="206"/>
      <c r="DQ1088" s="206"/>
      <c r="DR1088" s="206"/>
      <c r="DS1088" s="206"/>
      <c r="DT1088" s="206"/>
      <c r="DU1088" s="206"/>
      <c r="DV1088" s="206"/>
      <c r="DW1088" s="206"/>
      <c r="DX1088" s="206"/>
      <c r="DY1088" s="206"/>
      <c r="DZ1088" s="206"/>
      <c r="EA1088" s="206"/>
      <c r="EB1088" s="206"/>
      <c r="EC1088" s="206"/>
      <c r="ED1088" s="206"/>
      <c r="EE1088" s="206"/>
      <c r="EF1088" s="206"/>
      <c r="EG1088" s="206"/>
      <c r="EH1088" s="206"/>
      <c r="EI1088" s="206"/>
      <c r="EJ1088" s="206"/>
      <c r="EK1088" s="206"/>
      <c r="EL1088" s="206"/>
      <c r="EM1088" s="206"/>
      <c r="EN1088" s="206"/>
      <c r="EO1088" s="206"/>
      <c r="EP1088" s="206"/>
      <c r="EQ1088" s="206"/>
      <c r="ER1088" s="206"/>
      <c r="ES1088" s="206"/>
      <c r="ET1088" s="206"/>
      <c r="EU1088" s="206"/>
      <c r="EV1088" s="206"/>
      <c r="EW1088" s="206"/>
      <c r="EX1088" s="206"/>
      <c r="EY1088" s="206"/>
      <c r="EZ1088" s="206"/>
      <c r="FA1088" s="206"/>
      <c r="FB1088" s="206"/>
      <c r="FC1088" s="206"/>
      <c r="FD1088" s="206"/>
      <c r="FE1088" s="206"/>
      <c r="FF1088" s="206"/>
      <c r="FG1088" s="206"/>
      <c r="FH1088" s="206"/>
      <c r="FI1088" s="206"/>
      <c r="FJ1088" s="206"/>
      <c r="FK1088" s="206"/>
      <c r="FL1088" s="206"/>
      <c r="FM1088" s="206"/>
      <c r="FN1088" s="206"/>
      <c r="FO1088" s="206"/>
      <c r="FP1088" s="206"/>
      <c r="FQ1088" s="206"/>
      <c r="FR1088" s="206"/>
      <c r="FS1088" s="206"/>
      <c r="FT1088" s="206"/>
      <c r="FU1088" s="206"/>
      <c r="FV1088" s="206"/>
      <c r="FW1088" s="206"/>
      <c r="FX1088" s="206"/>
      <c r="FY1088" s="206"/>
      <c r="FZ1088" s="206"/>
      <c r="GA1088" s="206"/>
      <c r="GB1088" s="206"/>
      <c r="GC1088" s="206"/>
      <c r="GD1088" s="206"/>
      <c r="GE1088" s="206"/>
      <c r="GF1088" s="206"/>
      <c r="GG1088" s="206"/>
      <c r="GH1088" s="206"/>
      <c r="GI1088" s="206"/>
      <c r="GJ1088" s="206"/>
      <c r="GK1088" s="206"/>
      <c r="GL1088" s="206"/>
      <c r="GM1088" s="206"/>
      <c r="GN1088" s="206"/>
      <c r="GO1088" s="206"/>
      <c r="GP1088" s="206"/>
      <c r="GQ1088" s="206"/>
      <c r="GR1088" s="206"/>
      <c r="GS1088" s="206"/>
      <c r="GT1088" s="206"/>
      <c r="GU1088" s="206"/>
      <c r="GV1088" s="206"/>
      <c r="GW1088" s="206"/>
      <c r="GX1088" s="206"/>
      <c r="GY1088" s="206"/>
      <c r="GZ1088" s="206"/>
      <c r="HA1088" s="206"/>
      <c r="HB1088" s="206"/>
      <c r="HC1088" s="206"/>
      <c r="HD1088" s="206"/>
      <c r="HE1088" s="206"/>
      <c r="HF1088" s="206"/>
      <c r="HG1088" s="206"/>
      <c r="HH1088" s="206"/>
      <c r="HI1088" s="206"/>
      <c r="HJ1088" s="206"/>
      <c r="HK1088" s="206"/>
      <c r="HL1088" s="206"/>
      <c r="HM1088" s="206"/>
      <c r="HN1088" s="206"/>
      <c r="HO1088" s="206"/>
      <c r="HP1088" s="206"/>
      <c r="HQ1088" s="206"/>
      <c r="HR1088" s="206"/>
      <c r="HS1088" s="206"/>
      <c r="HT1088" s="206"/>
      <c r="HU1088" s="206"/>
      <c r="HV1088" s="206"/>
      <c r="HW1088" s="206"/>
      <c r="HX1088" s="127"/>
      <c r="HY1088" s="127"/>
      <c r="HZ1088" s="127"/>
      <c r="IA1088" s="127"/>
      <c r="IB1088" s="127"/>
    </row>
    <row r="1089" spans="1:236" ht="12.75" customHeight="1" x14ac:dyDescent="0.2">
      <c r="A1089" s="206"/>
      <c r="B1089" s="206"/>
      <c r="C1089" s="206"/>
      <c r="D1089" s="206"/>
      <c r="E1089" s="204"/>
      <c r="F1089" s="198"/>
      <c r="G1089" s="198"/>
      <c r="H1089" s="198"/>
      <c r="I1089" s="209"/>
      <c r="J1089" s="209"/>
      <c r="K1089" s="187"/>
      <c r="L1089" s="212"/>
      <c r="M1089" s="212"/>
      <c r="N1089" s="212"/>
      <c r="O1089" s="212"/>
      <c r="P1089" s="212"/>
      <c r="Q1089" s="212"/>
      <c r="R1089" s="212"/>
      <c r="S1089" s="212"/>
      <c r="T1089" s="212"/>
      <c r="U1089" s="212"/>
      <c r="V1089" s="212"/>
      <c r="W1089" s="212"/>
      <c r="X1089" s="212"/>
      <c r="Y1089" s="206"/>
      <c r="Z1089" s="206"/>
      <c r="AA1089" s="206"/>
      <c r="AB1089" s="206"/>
      <c r="AC1089" s="206"/>
      <c r="AD1089" s="206"/>
      <c r="AE1089" s="206"/>
      <c r="AF1089" s="206"/>
      <c r="AG1089" s="206"/>
      <c r="AH1089" s="206"/>
      <c r="AI1089" s="206"/>
      <c r="AJ1089" s="206"/>
      <c r="AK1089" s="206"/>
      <c r="AL1089" s="206"/>
      <c r="AM1089" s="206"/>
      <c r="AN1089" s="206"/>
      <c r="AO1089" s="206"/>
      <c r="AP1089" s="206"/>
      <c r="AQ1089" s="206"/>
      <c r="AR1089" s="206"/>
      <c r="AS1089" s="206"/>
      <c r="AT1089" s="206"/>
      <c r="AU1089" s="206"/>
      <c r="AV1089" s="206"/>
      <c r="AW1089" s="206"/>
      <c r="AX1089" s="206"/>
      <c r="AY1089" s="206"/>
      <c r="AZ1089" s="206"/>
      <c r="BA1089" s="206"/>
      <c r="BB1089" s="206"/>
      <c r="BC1089" s="206"/>
      <c r="BD1089" s="206"/>
      <c r="BE1089" s="206"/>
      <c r="BF1089" s="206"/>
      <c r="BG1089" s="206"/>
      <c r="BH1089" s="206"/>
      <c r="BI1089" s="206"/>
      <c r="BJ1089" s="206"/>
      <c r="BK1089" s="206"/>
      <c r="BL1089" s="206"/>
      <c r="BM1089" s="206"/>
      <c r="BN1089" s="206"/>
      <c r="BO1089" s="206"/>
      <c r="BP1089" s="206"/>
      <c r="BQ1089" s="206"/>
      <c r="BR1089" s="206"/>
      <c r="BS1089" s="206"/>
      <c r="BT1089" s="206"/>
      <c r="BU1089" s="206"/>
      <c r="BV1089" s="206"/>
      <c r="BW1089" s="206"/>
      <c r="BX1089" s="206"/>
      <c r="BY1089" s="206"/>
      <c r="BZ1089" s="206"/>
      <c r="CA1089" s="206"/>
      <c r="CB1089" s="206"/>
      <c r="CC1089" s="206"/>
      <c r="CD1089" s="206"/>
      <c r="CE1089" s="206"/>
      <c r="CF1089" s="206"/>
      <c r="CG1089" s="206"/>
      <c r="CH1089" s="206"/>
      <c r="CI1089" s="206"/>
      <c r="CJ1089" s="206"/>
      <c r="CK1089" s="206"/>
      <c r="CL1089" s="206"/>
      <c r="CM1089" s="206"/>
      <c r="CN1089" s="206"/>
      <c r="CO1089" s="206"/>
      <c r="CP1089" s="206"/>
      <c r="CQ1089" s="206"/>
      <c r="CR1089" s="206"/>
      <c r="CS1089" s="206"/>
      <c r="CT1089" s="206"/>
      <c r="CU1089" s="206"/>
      <c r="CV1089" s="206"/>
      <c r="CW1089" s="206"/>
      <c r="CX1089" s="206"/>
      <c r="CY1089" s="206"/>
      <c r="CZ1089" s="206"/>
      <c r="DA1089" s="206"/>
      <c r="DB1089" s="206"/>
      <c r="DC1089" s="206"/>
      <c r="DD1089" s="206"/>
      <c r="DE1089" s="206"/>
      <c r="DF1089" s="206"/>
      <c r="DG1089" s="206"/>
      <c r="DH1089" s="206"/>
      <c r="DI1089" s="206"/>
      <c r="DJ1089" s="206"/>
      <c r="DK1089" s="206"/>
      <c r="DL1089" s="206"/>
      <c r="DM1089" s="206"/>
      <c r="DN1089" s="206"/>
      <c r="DO1089" s="206"/>
      <c r="DP1089" s="206"/>
      <c r="DQ1089" s="206"/>
      <c r="DR1089" s="206"/>
      <c r="DS1089" s="206"/>
      <c r="DT1089" s="206"/>
      <c r="DU1089" s="206"/>
      <c r="DV1089" s="206"/>
      <c r="DW1089" s="206"/>
      <c r="DX1089" s="206"/>
      <c r="DY1089" s="206"/>
      <c r="DZ1089" s="206"/>
      <c r="EA1089" s="206"/>
      <c r="EB1089" s="206"/>
      <c r="EC1089" s="206"/>
      <c r="ED1089" s="206"/>
      <c r="EE1089" s="206"/>
      <c r="EF1089" s="206"/>
      <c r="EG1089" s="206"/>
      <c r="EH1089" s="206"/>
      <c r="EI1089" s="206"/>
      <c r="EJ1089" s="206"/>
      <c r="EK1089" s="206"/>
      <c r="EL1089" s="206"/>
      <c r="EM1089" s="206"/>
      <c r="EN1089" s="206"/>
      <c r="EO1089" s="206"/>
      <c r="EP1089" s="206"/>
      <c r="EQ1089" s="206"/>
      <c r="ER1089" s="206"/>
      <c r="ES1089" s="206"/>
      <c r="ET1089" s="206"/>
      <c r="EU1089" s="206"/>
      <c r="EV1089" s="206"/>
      <c r="EW1089" s="206"/>
      <c r="EX1089" s="206"/>
      <c r="EY1089" s="206"/>
      <c r="EZ1089" s="206"/>
      <c r="FA1089" s="206"/>
      <c r="FB1089" s="206"/>
      <c r="FC1089" s="206"/>
      <c r="FD1089" s="206"/>
      <c r="FE1089" s="206"/>
      <c r="FF1089" s="206"/>
      <c r="FG1089" s="206"/>
      <c r="FH1089" s="206"/>
      <c r="FI1089" s="206"/>
      <c r="FJ1089" s="206"/>
      <c r="FK1089" s="206"/>
      <c r="FL1089" s="206"/>
      <c r="FM1089" s="206"/>
      <c r="FN1089" s="206"/>
      <c r="FO1089" s="206"/>
      <c r="FP1089" s="206"/>
      <c r="FQ1089" s="206"/>
      <c r="FR1089" s="206"/>
      <c r="FS1089" s="206"/>
      <c r="FT1089" s="206"/>
      <c r="FU1089" s="206"/>
      <c r="FV1089" s="206"/>
      <c r="FW1089" s="206"/>
      <c r="FX1089" s="206"/>
      <c r="FY1089" s="206"/>
      <c r="FZ1089" s="206"/>
      <c r="GA1089" s="206"/>
      <c r="GB1089" s="206"/>
      <c r="GC1089" s="206"/>
      <c r="GD1089" s="206"/>
      <c r="GE1089" s="206"/>
      <c r="GF1089" s="206"/>
      <c r="GG1089" s="206"/>
      <c r="GH1089" s="206"/>
      <c r="GI1089" s="206"/>
      <c r="GJ1089" s="206"/>
      <c r="GK1089" s="206"/>
      <c r="GL1089" s="206"/>
      <c r="GM1089" s="206"/>
      <c r="GN1089" s="206"/>
      <c r="GO1089" s="206"/>
      <c r="GP1089" s="206"/>
      <c r="GQ1089" s="206"/>
      <c r="GR1089" s="206"/>
      <c r="GS1089" s="206"/>
      <c r="GT1089" s="206"/>
      <c r="GU1089" s="206"/>
      <c r="GV1089" s="206"/>
      <c r="GW1089" s="206"/>
      <c r="GX1089" s="206"/>
      <c r="GY1089" s="206"/>
      <c r="GZ1089" s="206"/>
      <c r="HA1089" s="206"/>
      <c r="HB1089" s="206"/>
      <c r="HC1089" s="206"/>
      <c r="HD1089" s="206"/>
      <c r="HE1089" s="206"/>
      <c r="HF1089" s="206"/>
      <c r="HG1089" s="206"/>
      <c r="HH1089" s="206"/>
      <c r="HI1089" s="206"/>
      <c r="HJ1089" s="206"/>
      <c r="HK1089" s="206"/>
      <c r="HL1089" s="206"/>
      <c r="HM1089" s="206"/>
      <c r="HN1089" s="206"/>
      <c r="HO1089" s="206"/>
      <c r="HP1089" s="206"/>
      <c r="HQ1089" s="206"/>
      <c r="HR1089" s="206"/>
      <c r="HS1089" s="206"/>
      <c r="HT1089" s="206"/>
      <c r="HU1089" s="206"/>
      <c r="HV1089" s="206"/>
      <c r="HW1089" s="206"/>
      <c r="HX1089" s="127"/>
      <c r="HY1089" s="127"/>
      <c r="HZ1089" s="127"/>
      <c r="IA1089" s="127"/>
      <c r="IB1089" s="127"/>
    </row>
    <row r="1090" spans="1:236" ht="12.75" customHeight="1" x14ac:dyDescent="0.2">
      <c r="A1090" s="206"/>
      <c r="B1090" s="206"/>
      <c r="C1090" s="206"/>
      <c r="D1090" s="206"/>
      <c r="E1090" s="204"/>
      <c r="F1090" s="198"/>
      <c r="G1090" s="198"/>
      <c r="H1090" s="198"/>
      <c r="I1090" s="209"/>
      <c r="J1090" s="209"/>
      <c r="K1090" s="187"/>
      <c r="L1090" s="212"/>
      <c r="M1090" s="212"/>
      <c r="N1090" s="212"/>
      <c r="O1090" s="212"/>
      <c r="P1090" s="212"/>
      <c r="Q1090" s="212"/>
      <c r="R1090" s="212"/>
      <c r="S1090" s="212"/>
      <c r="T1090" s="212"/>
      <c r="U1090" s="212"/>
      <c r="V1090" s="212"/>
      <c r="W1090" s="212"/>
      <c r="X1090" s="212"/>
      <c r="Y1090" s="206"/>
      <c r="Z1090" s="206"/>
      <c r="AA1090" s="206"/>
      <c r="AB1090" s="206"/>
      <c r="AC1090" s="206"/>
      <c r="AD1090" s="206"/>
      <c r="AE1090" s="206"/>
      <c r="AF1090" s="206"/>
      <c r="AG1090" s="206"/>
      <c r="AH1090" s="206"/>
      <c r="AI1090" s="206"/>
      <c r="AJ1090" s="206"/>
      <c r="AK1090" s="206"/>
      <c r="AL1090" s="206"/>
      <c r="AM1090" s="206"/>
      <c r="AN1090" s="206"/>
      <c r="AO1090" s="206"/>
      <c r="AP1090" s="206"/>
      <c r="AQ1090" s="206"/>
      <c r="AR1090" s="206"/>
      <c r="AS1090" s="206"/>
      <c r="AT1090" s="206"/>
      <c r="AU1090" s="206"/>
      <c r="AV1090" s="206"/>
      <c r="AW1090" s="206"/>
      <c r="AX1090" s="206"/>
      <c r="AY1090" s="206"/>
      <c r="AZ1090" s="206"/>
      <c r="BA1090" s="206"/>
      <c r="BB1090" s="206"/>
      <c r="BC1090" s="206"/>
      <c r="BD1090" s="206"/>
      <c r="BE1090" s="206"/>
      <c r="BF1090" s="206"/>
      <c r="BG1090" s="206"/>
      <c r="BH1090" s="206"/>
      <c r="BI1090" s="206"/>
      <c r="BJ1090" s="206"/>
      <c r="BK1090" s="206"/>
      <c r="BL1090" s="206"/>
      <c r="BM1090" s="206"/>
      <c r="BN1090" s="206"/>
      <c r="BO1090" s="206"/>
      <c r="BP1090" s="206"/>
      <c r="BQ1090" s="206"/>
      <c r="BR1090" s="206"/>
      <c r="BS1090" s="206"/>
      <c r="BT1090" s="206"/>
      <c r="BU1090" s="206"/>
      <c r="BV1090" s="206"/>
      <c r="BW1090" s="206"/>
      <c r="BX1090" s="206"/>
      <c r="BY1090" s="206"/>
      <c r="BZ1090" s="206"/>
      <c r="CA1090" s="206"/>
      <c r="CB1090" s="206"/>
      <c r="CC1090" s="206"/>
      <c r="CD1090" s="206"/>
      <c r="CE1090" s="206"/>
      <c r="CF1090" s="206"/>
      <c r="CG1090" s="206"/>
      <c r="CH1090" s="206"/>
      <c r="CI1090" s="206"/>
      <c r="CJ1090" s="206"/>
      <c r="CK1090" s="206"/>
      <c r="CL1090" s="206"/>
      <c r="CM1090" s="206"/>
      <c r="CN1090" s="206"/>
      <c r="CO1090" s="206"/>
      <c r="CP1090" s="206"/>
      <c r="CQ1090" s="206"/>
      <c r="CR1090" s="206"/>
      <c r="CS1090" s="206"/>
      <c r="CT1090" s="206"/>
      <c r="CU1090" s="206"/>
      <c r="CV1090" s="206"/>
      <c r="CW1090" s="206"/>
      <c r="CX1090" s="206"/>
      <c r="CY1090" s="206"/>
      <c r="CZ1090" s="206"/>
      <c r="DA1090" s="206"/>
      <c r="DB1090" s="206"/>
      <c r="DC1090" s="206"/>
      <c r="DD1090" s="206"/>
      <c r="DE1090" s="206"/>
      <c r="DF1090" s="206"/>
      <c r="DG1090" s="206"/>
      <c r="DH1090" s="206"/>
      <c r="DI1090" s="206"/>
      <c r="DJ1090" s="206"/>
      <c r="DK1090" s="206"/>
      <c r="DL1090" s="206"/>
      <c r="DM1090" s="206"/>
      <c r="DN1090" s="206"/>
      <c r="DO1090" s="206"/>
      <c r="DP1090" s="206"/>
      <c r="DQ1090" s="206"/>
      <c r="DR1090" s="206"/>
      <c r="DS1090" s="206"/>
      <c r="DT1090" s="206"/>
      <c r="DU1090" s="206"/>
      <c r="DV1090" s="206"/>
      <c r="DW1090" s="206"/>
      <c r="DX1090" s="206"/>
      <c r="DY1090" s="206"/>
      <c r="DZ1090" s="206"/>
      <c r="EA1090" s="206"/>
      <c r="EB1090" s="206"/>
      <c r="EC1090" s="206"/>
      <c r="ED1090" s="206"/>
      <c r="EE1090" s="206"/>
      <c r="EF1090" s="206"/>
      <c r="EG1090" s="206"/>
      <c r="EH1090" s="206"/>
      <c r="EI1090" s="206"/>
      <c r="EJ1090" s="206"/>
      <c r="EK1090" s="206"/>
      <c r="EL1090" s="206"/>
      <c r="EM1090" s="206"/>
      <c r="EN1090" s="206"/>
      <c r="EO1090" s="206"/>
      <c r="EP1090" s="206"/>
      <c r="EQ1090" s="206"/>
      <c r="ER1090" s="206"/>
      <c r="ES1090" s="206"/>
      <c r="ET1090" s="206"/>
      <c r="EU1090" s="206"/>
      <c r="EV1090" s="206"/>
      <c r="EW1090" s="206"/>
      <c r="EX1090" s="206"/>
      <c r="EY1090" s="206"/>
      <c r="EZ1090" s="206"/>
      <c r="FA1090" s="206"/>
      <c r="FB1090" s="206"/>
      <c r="FC1090" s="206"/>
      <c r="FD1090" s="206"/>
      <c r="FE1090" s="206"/>
      <c r="FF1090" s="206"/>
      <c r="FG1090" s="206"/>
      <c r="FH1090" s="206"/>
      <c r="FI1090" s="206"/>
      <c r="FJ1090" s="206"/>
      <c r="FK1090" s="206"/>
      <c r="FL1090" s="206"/>
      <c r="FM1090" s="206"/>
      <c r="FN1090" s="206"/>
      <c r="FO1090" s="206"/>
      <c r="FP1090" s="206"/>
      <c r="FQ1090" s="206"/>
      <c r="FR1090" s="206"/>
      <c r="FS1090" s="206"/>
      <c r="FT1090" s="206"/>
      <c r="FU1090" s="206"/>
      <c r="FV1090" s="206"/>
      <c r="FW1090" s="206"/>
      <c r="FX1090" s="206"/>
      <c r="FY1090" s="206"/>
      <c r="FZ1090" s="206"/>
      <c r="GA1090" s="206"/>
      <c r="GB1090" s="206"/>
      <c r="GC1090" s="206"/>
      <c r="GD1090" s="206"/>
      <c r="GE1090" s="206"/>
      <c r="GF1090" s="206"/>
      <c r="GG1090" s="206"/>
      <c r="GH1090" s="206"/>
      <c r="GI1090" s="206"/>
      <c r="GJ1090" s="206"/>
      <c r="GK1090" s="206"/>
      <c r="GL1090" s="206"/>
      <c r="GM1090" s="206"/>
      <c r="GN1090" s="206"/>
      <c r="GO1090" s="206"/>
      <c r="GP1090" s="206"/>
      <c r="GQ1090" s="206"/>
      <c r="GR1090" s="206"/>
      <c r="GS1090" s="206"/>
      <c r="GT1090" s="206"/>
      <c r="GU1090" s="206"/>
      <c r="GV1090" s="206"/>
      <c r="GW1090" s="206"/>
      <c r="GX1090" s="206"/>
      <c r="GY1090" s="206"/>
      <c r="GZ1090" s="206"/>
      <c r="HA1090" s="206"/>
      <c r="HB1090" s="206"/>
      <c r="HC1090" s="206"/>
      <c r="HD1090" s="206"/>
      <c r="HE1090" s="206"/>
      <c r="HF1090" s="206"/>
      <c r="HG1090" s="206"/>
      <c r="HH1090" s="206"/>
      <c r="HI1090" s="206"/>
      <c r="HJ1090" s="206"/>
      <c r="HK1090" s="206"/>
      <c r="HL1090" s="206"/>
      <c r="HM1090" s="206"/>
      <c r="HN1090" s="206"/>
      <c r="HO1090" s="206"/>
      <c r="HP1090" s="206"/>
      <c r="HQ1090" s="206"/>
      <c r="HR1090" s="206"/>
      <c r="HS1090" s="206"/>
      <c r="HT1090" s="206"/>
      <c r="HU1090" s="206"/>
      <c r="HV1090" s="206"/>
      <c r="HW1090" s="206"/>
      <c r="HX1090" s="127"/>
      <c r="HY1090" s="127"/>
      <c r="HZ1090" s="127"/>
      <c r="IA1090" s="127"/>
      <c r="IB1090" s="127"/>
    </row>
    <row r="1091" spans="1:236" ht="12.75" customHeight="1" x14ac:dyDescent="0.2">
      <c r="A1091" s="206"/>
      <c r="B1091" s="206"/>
      <c r="C1091" s="206"/>
      <c r="D1091" s="206"/>
      <c r="E1091" s="204"/>
      <c r="F1091" s="198"/>
      <c r="G1091" s="198"/>
      <c r="H1091" s="198"/>
      <c r="I1091" s="209"/>
      <c r="J1091" s="209"/>
      <c r="K1091" s="187"/>
      <c r="L1091" s="212"/>
      <c r="M1091" s="212"/>
      <c r="N1091" s="212"/>
      <c r="O1091" s="212"/>
      <c r="P1091" s="212"/>
      <c r="Q1091" s="212"/>
      <c r="R1091" s="212"/>
      <c r="S1091" s="212"/>
      <c r="T1091" s="212"/>
      <c r="U1091" s="212"/>
      <c r="V1091" s="212"/>
      <c r="W1091" s="212"/>
      <c r="X1091" s="212"/>
      <c r="Y1091" s="206"/>
      <c r="Z1091" s="206"/>
      <c r="AA1091" s="206"/>
      <c r="AB1091" s="206"/>
      <c r="AC1091" s="206"/>
      <c r="AD1091" s="206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206"/>
      <c r="BN1091" s="206"/>
      <c r="BO1091" s="206"/>
      <c r="BP1091" s="206"/>
      <c r="BQ1091" s="206"/>
      <c r="BR1091" s="206"/>
      <c r="BS1091" s="206"/>
      <c r="BT1091" s="206"/>
      <c r="BU1091" s="206"/>
      <c r="BV1091" s="206"/>
      <c r="BW1091" s="206"/>
      <c r="BX1091" s="206"/>
      <c r="BY1091" s="206"/>
      <c r="BZ1091" s="206"/>
      <c r="CA1091" s="206"/>
      <c r="CB1091" s="206"/>
      <c r="CC1091" s="206"/>
      <c r="CD1091" s="206"/>
      <c r="CE1091" s="206"/>
      <c r="CF1091" s="206"/>
      <c r="CG1091" s="206"/>
      <c r="CH1091" s="206"/>
      <c r="CI1091" s="206"/>
      <c r="CJ1091" s="206"/>
      <c r="CK1091" s="206"/>
      <c r="CL1091" s="206"/>
      <c r="CM1091" s="206"/>
      <c r="CN1091" s="206"/>
      <c r="CO1091" s="206"/>
      <c r="CP1091" s="206"/>
      <c r="CQ1091" s="206"/>
      <c r="CR1091" s="206"/>
      <c r="CS1091" s="206"/>
      <c r="CT1091" s="206"/>
      <c r="CU1091" s="206"/>
      <c r="CV1091" s="206"/>
      <c r="CW1091" s="206"/>
      <c r="CX1091" s="206"/>
      <c r="CY1091" s="206"/>
      <c r="CZ1091" s="206"/>
      <c r="DA1091" s="206"/>
      <c r="DB1091" s="206"/>
      <c r="DC1091" s="206"/>
      <c r="DD1091" s="206"/>
      <c r="DE1091" s="206"/>
      <c r="DF1091" s="206"/>
      <c r="DG1091" s="206"/>
      <c r="DH1091" s="206"/>
      <c r="DI1091" s="206"/>
      <c r="DJ1091" s="206"/>
      <c r="DK1091" s="206"/>
      <c r="DL1091" s="206"/>
      <c r="DM1091" s="206"/>
      <c r="DN1091" s="206"/>
      <c r="DO1091" s="206"/>
      <c r="DP1091" s="206"/>
      <c r="DQ1091" s="206"/>
      <c r="DR1091" s="206"/>
      <c r="DS1091" s="206"/>
      <c r="DT1091" s="206"/>
      <c r="DU1091" s="206"/>
      <c r="DV1091" s="206"/>
      <c r="DW1091" s="206"/>
      <c r="DX1091" s="206"/>
      <c r="DY1091" s="206"/>
      <c r="DZ1091" s="206"/>
      <c r="EA1091" s="206"/>
      <c r="EB1091" s="206"/>
      <c r="EC1091" s="206"/>
      <c r="ED1091" s="206"/>
      <c r="EE1091" s="206"/>
      <c r="EF1091" s="206"/>
      <c r="EG1091" s="206"/>
      <c r="EH1091" s="206"/>
      <c r="EI1091" s="206"/>
      <c r="EJ1091" s="206"/>
      <c r="EK1091" s="206"/>
      <c r="EL1091" s="206"/>
      <c r="EM1091" s="206"/>
      <c r="EN1091" s="206"/>
      <c r="EO1091" s="206"/>
      <c r="EP1091" s="206"/>
      <c r="EQ1091" s="206"/>
      <c r="ER1091" s="206"/>
      <c r="ES1091" s="206"/>
      <c r="ET1091" s="206"/>
      <c r="EU1091" s="206"/>
      <c r="EV1091" s="206"/>
      <c r="EW1091" s="206"/>
      <c r="EX1091" s="206"/>
      <c r="EY1091" s="206"/>
      <c r="EZ1091" s="206"/>
      <c r="FA1091" s="206"/>
      <c r="FB1091" s="206"/>
      <c r="FC1091" s="206"/>
      <c r="FD1091" s="206"/>
      <c r="FE1091" s="206"/>
      <c r="FF1091" s="206"/>
      <c r="FG1091" s="206"/>
      <c r="FH1091" s="206"/>
      <c r="FI1091" s="206"/>
      <c r="FJ1091" s="206"/>
      <c r="FK1091" s="206"/>
      <c r="FL1091" s="206"/>
      <c r="FM1091" s="206"/>
      <c r="FN1091" s="206"/>
      <c r="FO1091" s="206"/>
      <c r="FP1091" s="206"/>
      <c r="FQ1091" s="206"/>
      <c r="FR1091" s="206"/>
      <c r="FS1091" s="206"/>
      <c r="FT1091" s="206"/>
      <c r="FU1091" s="206"/>
      <c r="FV1091" s="206"/>
      <c r="FW1091" s="206"/>
      <c r="FX1091" s="206"/>
      <c r="FY1091" s="206"/>
      <c r="FZ1091" s="206"/>
      <c r="GA1091" s="206"/>
      <c r="GB1091" s="206"/>
      <c r="GC1091" s="206"/>
      <c r="GD1091" s="206"/>
      <c r="GE1091" s="206"/>
      <c r="GF1091" s="206"/>
      <c r="GG1091" s="206"/>
      <c r="GH1091" s="206"/>
      <c r="GI1091" s="206"/>
      <c r="GJ1091" s="206"/>
      <c r="GK1091" s="206"/>
      <c r="GL1091" s="206"/>
      <c r="GM1091" s="206"/>
      <c r="GN1091" s="206"/>
      <c r="GO1091" s="206"/>
      <c r="GP1091" s="206"/>
      <c r="GQ1091" s="206"/>
      <c r="GR1091" s="206"/>
      <c r="GS1091" s="206"/>
      <c r="GT1091" s="206"/>
      <c r="GU1091" s="206"/>
      <c r="GV1091" s="206"/>
      <c r="GW1091" s="206"/>
      <c r="GX1091" s="206"/>
      <c r="GY1091" s="206"/>
      <c r="GZ1091" s="206"/>
      <c r="HA1091" s="206"/>
      <c r="HB1091" s="206"/>
      <c r="HC1091" s="206"/>
      <c r="HD1091" s="206"/>
      <c r="HE1091" s="206"/>
      <c r="HF1091" s="206"/>
      <c r="HG1091" s="206"/>
      <c r="HH1091" s="206"/>
      <c r="HI1091" s="206"/>
      <c r="HJ1091" s="206"/>
      <c r="HK1091" s="206"/>
      <c r="HL1091" s="206"/>
      <c r="HM1091" s="206"/>
      <c r="HN1091" s="206"/>
      <c r="HO1091" s="206"/>
      <c r="HP1091" s="206"/>
      <c r="HQ1091" s="206"/>
      <c r="HR1091" s="206"/>
      <c r="HS1091" s="206"/>
      <c r="HT1091" s="206"/>
      <c r="HU1091" s="206"/>
      <c r="HV1091" s="206"/>
      <c r="HW1091" s="206"/>
      <c r="HX1091" s="127"/>
      <c r="HY1091" s="127"/>
      <c r="HZ1091" s="127"/>
      <c r="IA1091" s="127"/>
      <c r="IB1091" s="127"/>
    </row>
    <row r="1092" spans="1:236" ht="12.75" customHeight="1" x14ac:dyDescent="0.2">
      <c r="A1092" s="206"/>
      <c r="B1092" s="206"/>
      <c r="C1092" s="206"/>
      <c r="D1092" s="206"/>
      <c r="E1092" s="204"/>
      <c r="F1092" s="198"/>
      <c r="G1092" s="206"/>
      <c r="H1092" s="198"/>
      <c r="I1092" s="209"/>
      <c r="J1092" s="209"/>
      <c r="K1092" s="187"/>
      <c r="L1092" s="212"/>
      <c r="M1092" s="212"/>
      <c r="N1092" s="212"/>
      <c r="O1092" s="212"/>
      <c r="P1092" s="212"/>
      <c r="Q1092" s="212"/>
      <c r="R1092" s="212"/>
      <c r="S1092" s="212"/>
      <c r="T1092" s="212"/>
      <c r="U1092" s="212"/>
      <c r="V1092" s="212"/>
      <c r="W1092" s="212"/>
      <c r="X1092" s="212"/>
      <c r="Y1092" s="206"/>
      <c r="Z1092" s="206"/>
      <c r="AA1092" s="206"/>
      <c r="AB1092" s="206"/>
      <c r="AC1092" s="206"/>
      <c r="AD1092" s="206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6"/>
      <c r="AT1092" s="206"/>
      <c r="AU1092" s="206"/>
      <c r="AV1092" s="206"/>
      <c r="AW1092" s="206"/>
      <c r="AX1092" s="206"/>
      <c r="AY1092" s="206"/>
      <c r="AZ1092" s="206"/>
      <c r="BA1092" s="206"/>
      <c r="BB1092" s="206"/>
      <c r="BC1092" s="206"/>
      <c r="BD1092" s="206"/>
      <c r="BE1092" s="206"/>
      <c r="BF1092" s="206"/>
      <c r="BG1092" s="206"/>
      <c r="BH1092" s="206"/>
      <c r="BI1092" s="206"/>
      <c r="BJ1092" s="206"/>
      <c r="BK1092" s="206"/>
      <c r="BL1092" s="206"/>
      <c r="BM1092" s="206"/>
      <c r="BN1092" s="206"/>
      <c r="BO1092" s="206"/>
      <c r="BP1092" s="206"/>
      <c r="BQ1092" s="206"/>
      <c r="BR1092" s="206"/>
      <c r="BS1092" s="206"/>
      <c r="BT1092" s="206"/>
      <c r="BU1092" s="206"/>
      <c r="BV1092" s="206"/>
      <c r="BW1092" s="206"/>
      <c r="BX1092" s="206"/>
      <c r="BY1092" s="206"/>
      <c r="BZ1092" s="206"/>
      <c r="CA1092" s="206"/>
      <c r="CB1092" s="206"/>
      <c r="CC1092" s="206"/>
      <c r="CD1092" s="206"/>
      <c r="CE1092" s="206"/>
      <c r="CF1092" s="206"/>
      <c r="CG1092" s="206"/>
      <c r="CH1092" s="206"/>
      <c r="CI1092" s="206"/>
      <c r="CJ1092" s="206"/>
      <c r="CK1092" s="206"/>
      <c r="CL1092" s="206"/>
      <c r="CM1092" s="206"/>
      <c r="CN1092" s="206"/>
      <c r="CO1092" s="206"/>
      <c r="CP1092" s="206"/>
      <c r="CQ1092" s="206"/>
      <c r="CR1092" s="206"/>
      <c r="CS1092" s="206"/>
      <c r="CT1092" s="206"/>
      <c r="CU1092" s="206"/>
      <c r="CV1092" s="206"/>
      <c r="CW1092" s="206"/>
      <c r="CX1092" s="206"/>
      <c r="CY1092" s="206"/>
      <c r="CZ1092" s="206"/>
      <c r="DA1092" s="206"/>
      <c r="DB1092" s="206"/>
      <c r="DC1092" s="206"/>
      <c r="DD1092" s="206"/>
      <c r="DE1092" s="206"/>
      <c r="DF1092" s="206"/>
      <c r="DG1092" s="206"/>
      <c r="DH1092" s="206"/>
      <c r="DI1092" s="206"/>
      <c r="DJ1092" s="206"/>
      <c r="DK1092" s="206"/>
      <c r="DL1092" s="206"/>
      <c r="DM1092" s="206"/>
      <c r="DN1092" s="206"/>
      <c r="DO1092" s="206"/>
      <c r="DP1092" s="206"/>
      <c r="DQ1092" s="206"/>
      <c r="DR1092" s="206"/>
      <c r="DS1092" s="206"/>
      <c r="DT1092" s="206"/>
      <c r="DU1092" s="206"/>
      <c r="DV1092" s="206"/>
      <c r="DW1092" s="206"/>
      <c r="DX1092" s="206"/>
      <c r="DY1092" s="206"/>
      <c r="DZ1092" s="206"/>
      <c r="EA1092" s="206"/>
      <c r="EB1092" s="206"/>
      <c r="EC1092" s="206"/>
      <c r="ED1092" s="206"/>
      <c r="EE1092" s="206"/>
      <c r="EF1092" s="206"/>
      <c r="EG1092" s="206"/>
      <c r="EH1092" s="206"/>
      <c r="EI1092" s="206"/>
      <c r="EJ1092" s="206"/>
      <c r="EK1092" s="206"/>
      <c r="EL1092" s="206"/>
      <c r="EM1092" s="206"/>
      <c r="EN1092" s="206"/>
      <c r="EO1092" s="206"/>
      <c r="EP1092" s="206"/>
      <c r="EQ1092" s="206"/>
      <c r="ER1092" s="206"/>
      <c r="ES1092" s="206"/>
      <c r="ET1092" s="206"/>
      <c r="EU1092" s="206"/>
      <c r="EV1092" s="206"/>
      <c r="EW1092" s="206"/>
      <c r="EX1092" s="206"/>
      <c r="EY1092" s="206"/>
      <c r="EZ1092" s="206"/>
      <c r="FA1092" s="206"/>
      <c r="FB1092" s="206"/>
      <c r="FC1092" s="206"/>
      <c r="FD1092" s="206"/>
      <c r="FE1092" s="206"/>
      <c r="FF1092" s="206"/>
      <c r="FG1092" s="206"/>
      <c r="FH1092" s="206"/>
      <c r="FI1092" s="206"/>
      <c r="FJ1092" s="206"/>
      <c r="FK1092" s="206"/>
      <c r="FL1092" s="206"/>
      <c r="FM1092" s="206"/>
      <c r="FN1092" s="206"/>
      <c r="FO1092" s="206"/>
      <c r="FP1092" s="206"/>
      <c r="FQ1092" s="206"/>
      <c r="FR1092" s="206"/>
      <c r="FS1092" s="206"/>
      <c r="FT1092" s="206"/>
      <c r="FU1092" s="206"/>
      <c r="FV1092" s="206"/>
      <c r="FW1092" s="206"/>
      <c r="FX1092" s="206"/>
      <c r="FY1092" s="206"/>
      <c r="FZ1092" s="206"/>
      <c r="GA1092" s="206"/>
      <c r="GB1092" s="206"/>
      <c r="GC1092" s="206"/>
      <c r="GD1092" s="206"/>
      <c r="GE1092" s="206"/>
      <c r="GF1092" s="206"/>
      <c r="GG1092" s="206"/>
      <c r="GH1092" s="206"/>
      <c r="GI1092" s="206"/>
      <c r="GJ1092" s="206"/>
      <c r="GK1092" s="206"/>
      <c r="GL1092" s="206"/>
      <c r="GM1092" s="206"/>
      <c r="GN1092" s="206"/>
      <c r="GO1092" s="206"/>
      <c r="GP1092" s="206"/>
      <c r="GQ1092" s="206"/>
      <c r="GR1092" s="206"/>
      <c r="GS1092" s="206"/>
      <c r="GT1092" s="206"/>
      <c r="GU1092" s="206"/>
      <c r="GV1092" s="206"/>
      <c r="GW1092" s="206"/>
      <c r="GX1092" s="206"/>
      <c r="GY1092" s="206"/>
      <c r="GZ1092" s="206"/>
      <c r="HA1092" s="206"/>
      <c r="HB1092" s="206"/>
      <c r="HC1092" s="206"/>
      <c r="HD1092" s="206"/>
      <c r="HE1092" s="206"/>
      <c r="HF1092" s="206"/>
      <c r="HG1092" s="206"/>
      <c r="HH1092" s="206"/>
      <c r="HI1092" s="206"/>
      <c r="HJ1092" s="206"/>
      <c r="HK1092" s="206"/>
      <c r="HL1092" s="206"/>
      <c r="HM1092" s="206"/>
      <c r="HN1092" s="206"/>
      <c r="HO1092" s="206"/>
      <c r="HP1092" s="206"/>
      <c r="HQ1092" s="206"/>
      <c r="HR1092" s="206"/>
      <c r="HS1092" s="206"/>
      <c r="HT1092" s="206"/>
      <c r="HU1092" s="206"/>
      <c r="HV1092" s="206"/>
      <c r="HW1092" s="206"/>
      <c r="HX1092" s="127"/>
      <c r="HY1092" s="127"/>
      <c r="HZ1092" s="127"/>
      <c r="IA1092" s="127"/>
      <c r="IB1092" s="127"/>
    </row>
    <row r="1093" spans="1:236" ht="12.75" customHeight="1" x14ac:dyDescent="0.2">
      <c r="A1093" s="206"/>
      <c r="B1093" s="206"/>
      <c r="C1093" s="206"/>
      <c r="D1093" s="206"/>
      <c r="E1093" s="204"/>
      <c r="F1093" s="198"/>
      <c r="G1093" s="198"/>
      <c r="H1093" s="198"/>
      <c r="I1093" s="209"/>
      <c r="J1093" s="209"/>
      <c r="K1093" s="187"/>
      <c r="L1093" s="212"/>
      <c r="M1093" s="212"/>
      <c r="N1093" s="212"/>
      <c r="O1093" s="212"/>
      <c r="P1093" s="212"/>
      <c r="Q1093" s="212"/>
      <c r="R1093" s="212"/>
      <c r="S1093" s="212"/>
      <c r="T1093" s="212"/>
      <c r="U1093" s="212"/>
      <c r="V1093" s="212"/>
      <c r="W1093" s="212"/>
      <c r="X1093" s="212"/>
      <c r="Y1093" s="206"/>
      <c r="Z1093" s="206"/>
      <c r="AA1093" s="206"/>
      <c r="AB1093" s="206"/>
      <c r="AC1093" s="206"/>
      <c r="AD1093" s="206"/>
      <c r="AE1093" s="206"/>
      <c r="AF1093" s="206"/>
      <c r="AG1093" s="206"/>
      <c r="AH1093" s="206"/>
      <c r="AI1093" s="206"/>
      <c r="AJ1093" s="206"/>
      <c r="AK1093" s="206"/>
      <c r="AL1093" s="206"/>
      <c r="AM1093" s="206"/>
      <c r="AN1093" s="206"/>
      <c r="AO1093" s="206"/>
      <c r="AP1093" s="206"/>
      <c r="AQ1093" s="206"/>
      <c r="AR1093" s="206"/>
      <c r="AS1093" s="206"/>
      <c r="AT1093" s="206"/>
      <c r="AU1093" s="206"/>
      <c r="AV1093" s="206"/>
      <c r="AW1093" s="206"/>
      <c r="AX1093" s="206"/>
      <c r="AY1093" s="206"/>
      <c r="AZ1093" s="206"/>
      <c r="BA1093" s="206"/>
      <c r="BB1093" s="206"/>
      <c r="BC1093" s="206"/>
      <c r="BD1093" s="206"/>
      <c r="BE1093" s="206"/>
      <c r="BF1093" s="206"/>
      <c r="BG1093" s="206"/>
      <c r="BH1093" s="206"/>
      <c r="BI1093" s="206"/>
      <c r="BJ1093" s="206"/>
      <c r="BK1093" s="206"/>
      <c r="BL1093" s="206"/>
      <c r="BM1093" s="206"/>
      <c r="BN1093" s="206"/>
      <c r="BO1093" s="206"/>
      <c r="BP1093" s="206"/>
      <c r="BQ1093" s="206"/>
      <c r="BR1093" s="206"/>
      <c r="BS1093" s="206"/>
      <c r="BT1093" s="206"/>
      <c r="BU1093" s="206"/>
      <c r="BV1093" s="206"/>
      <c r="BW1093" s="206"/>
      <c r="BX1093" s="206"/>
      <c r="BY1093" s="206"/>
      <c r="BZ1093" s="206"/>
      <c r="CA1093" s="206"/>
      <c r="CB1093" s="206"/>
      <c r="CC1093" s="206"/>
      <c r="CD1093" s="206"/>
      <c r="CE1093" s="206"/>
      <c r="CF1093" s="206"/>
      <c r="CG1093" s="206"/>
      <c r="CH1093" s="206"/>
      <c r="CI1093" s="206"/>
      <c r="CJ1093" s="206"/>
      <c r="CK1093" s="206"/>
      <c r="CL1093" s="206"/>
      <c r="CM1093" s="206"/>
      <c r="CN1093" s="206"/>
      <c r="CO1093" s="206"/>
      <c r="CP1093" s="206"/>
      <c r="CQ1093" s="206"/>
      <c r="CR1093" s="206"/>
      <c r="CS1093" s="206"/>
      <c r="CT1093" s="206"/>
      <c r="CU1093" s="206"/>
      <c r="CV1093" s="206"/>
      <c r="CW1093" s="206"/>
      <c r="CX1093" s="206"/>
      <c r="CY1093" s="206"/>
      <c r="CZ1093" s="206"/>
      <c r="DA1093" s="206"/>
      <c r="DB1093" s="206"/>
      <c r="DC1093" s="206"/>
      <c r="DD1093" s="206"/>
      <c r="DE1093" s="206"/>
      <c r="DF1093" s="206"/>
      <c r="DG1093" s="206"/>
      <c r="DH1093" s="206"/>
      <c r="DI1093" s="206"/>
      <c r="DJ1093" s="206"/>
      <c r="DK1093" s="206"/>
      <c r="DL1093" s="206"/>
      <c r="DM1093" s="206"/>
      <c r="DN1093" s="206"/>
      <c r="DO1093" s="206"/>
      <c r="DP1093" s="206"/>
      <c r="DQ1093" s="206"/>
      <c r="DR1093" s="206"/>
      <c r="DS1093" s="206"/>
      <c r="DT1093" s="206"/>
      <c r="DU1093" s="206"/>
      <c r="DV1093" s="206"/>
      <c r="DW1093" s="206"/>
      <c r="DX1093" s="206"/>
      <c r="DY1093" s="206"/>
      <c r="DZ1093" s="206"/>
      <c r="EA1093" s="206"/>
      <c r="EB1093" s="206"/>
      <c r="EC1093" s="206"/>
      <c r="ED1093" s="206"/>
      <c r="EE1093" s="206"/>
      <c r="EF1093" s="206"/>
      <c r="EG1093" s="206"/>
      <c r="EH1093" s="206"/>
      <c r="EI1093" s="206"/>
      <c r="EJ1093" s="206"/>
      <c r="EK1093" s="206"/>
      <c r="EL1093" s="206"/>
      <c r="EM1093" s="206"/>
      <c r="EN1093" s="206"/>
      <c r="EO1093" s="206"/>
      <c r="EP1093" s="206"/>
      <c r="EQ1093" s="206"/>
      <c r="ER1093" s="206"/>
      <c r="ES1093" s="206"/>
      <c r="ET1093" s="206"/>
      <c r="EU1093" s="206"/>
      <c r="EV1093" s="206"/>
      <c r="EW1093" s="206"/>
      <c r="EX1093" s="206"/>
      <c r="EY1093" s="206"/>
      <c r="EZ1093" s="206"/>
      <c r="FA1093" s="206"/>
      <c r="FB1093" s="206"/>
      <c r="FC1093" s="206"/>
      <c r="FD1093" s="206"/>
      <c r="FE1093" s="206"/>
      <c r="FF1093" s="206"/>
      <c r="FG1093" s="206"/>
      <c r="FH1093" s="206"/>
      <c r="FI1093" s="206"/>
      <c r="FJ1093" s="206"/>
      <c r="FK1093" s="206"/>
      <c r="FL1093" s="206"/>
      <c r="FM1093" s="206"/>
      <c r="FN1093" s="206"/>
      <c r="FO1093" s="206"/>
      <c r="FP1093" s="206"/>
      <c r="FQ1093" s="206"/>
      <c r="FR1093" s="206"/>
      <c r="FS1093" s="206"/>
      <c r="FT1093" s="206"/>
      <c r="FU1093" s="206"/>
      <c r="FV1093" s="206"/>
      <c r="FW1093" s="206"/>
      <c r="FX1093" s="206"/>
      <c r="FY1093" s="206"/>
      <c r="FZ1093" s="206"/>
      <c r="GA1093" s="206"/>
      <c r="GB1093" s="206"/>
      <c r="GC1093" s="206"/>
      <c r="GD1093" s="206"/>
      <c r="GE1093" s="206"/>
      <c r="GF1093" s="206"/>
      <c r="GG1093" s="206"/>
      <c r="GH1093" s="206"/>
      <c r="GI1093" s="206"/>
      <c r="GJ1093" s="206"/>
      <c r="GK1093" s="206"/>
      <c r="GL1093" s="206"/>
      <c r="GM1093" s="206"/>
      <c r="GN1093" s="206"/>
      <c r="GO1093" s="206"/>
      <c r="GP1093" s="206"/>
      <c r="GQ1093" s="206"/>
      <c r="GR1093" s="206"/>
      <c r="GS1093" s="206"/>
      <c r="GT1093" s="206"/>
      <c r="GU1093" s="206"/>
      <c r="GV1093" s="206"/>
      <c r="GW1093" s="206"/>
      <c r="GX1093" s="206"/>
      <c r="GY1093" s="206"/>
      <c r="GZ1093" s="206"/>
      <c r="HA1093" s="206"/>
      <c r="HB1093" s="206"/>
      <c r="HC1093" s="206"/>
      <c r="HD1093" s="206"/>
      <c r="HE1093" s="206"/>
      <c r="HF1093" s="206"/>
      <c r="HG1093" s="206"/>
      <c r="HH1093" s="206"/>
      <c r="HI1093" s="206"/>
      <c r="HJ1093" s="206"/>
      <c r="HK1093" s="206"/>
      <c r="HL1093" s="206"/>
      <c r="HM1093" s="206"/>
      <c r="HN1093" s="206"/>
      <c r="HO1093" s="206"/>
      <c r="HP1093" s="206"/>
      <c r="HQ1093" s="206"/>
      <c r="HR1093" s="206"/>
      <c r="HS1093" s="206"/>
      <c r="HT1093" s="206"/>
      <c r="HU1093" s="206"/>
      <c r="HV1093" s="206"/>
      <c r="HW1093" s="206"/>
      <c r="HX1093" s="127"/>
      <c r="HY1093" s="127"/>
      <c r="HZ1093" s="127"/>
      <c r="IA1093" s="127"/>
      <c r="IB1093" s="127"/>
    </row>
    <row r="1094" spans="1:236" ht="12.75" customHeight="1" x14ac:dyDescent="0.2">
      <c r="A1094" s="206"/>
      <c r="B1094" s="206"/>
      <c r="C1094" s="206"/>
      <c r="D1094" s="206"/>
      <c r="E1094" s="206"/>
      <c r="F1094" s="198"/>
      <c r="G1094" s="198"/>
      <c r="H1094" s="198"/>
      <c r="I1094" s="209"/>
      <c r="J1094" s="209"/>
      <c r="K1094" s="187"/>
      <c r="L1094" s="212"/>
      <c r="M1094" s="212"/>
      <c r="N1094" s="212"/>
      <c r="O1094" s="212"/>
      <c r="P1094" s="212"/>
      <c r="Q1094" s="212"/>
      <c r="R1094" s="212"/>
      <c r="S1094" s="212"/>
      <c r="T1094" s="212"/>
      <c r="U1094" s="212"/>
      <c r="V1094" s="212"/>
      <c r="W1094" s="212"/>
      <c r="X1094" s="206"/>
      <c r="Y1094" s="206"/>
      <c r="Z1094" s="206"/>
      <c r="AA1094" s="206"/>
      <c r="AB1094" s="206"/>
      <c r="AC1094" s="206"/>
      <c r="AD1094" s="206"/>
      <c r="AE1094" s="206"/>
      <c r="AF1094" s="206"/>
      <c r="AG1094" s="206"/>
      <c r="AH1094" s="206"/>
      <c r="AI1094" s="206"/>
      <c r="AJ1094" s="206"/>
      <c r="AK1094" s="206"/>
      <c r="AL1094" s="206"/>
      <c r="AM1094" s="206"/>
      <c r="AN1094" s="206"/>
      <c r="AO1094" s="206"/>
      <c r="AP1094" s="206"/>
      <c r="AQ1094" s="206"/>
      <c r="AR1094" s="206"/>
      <c r="AS1094" s="206"/>
      <c r="AT1094" s="206"/>
      <c r="AU1094" s="206"/>
      <c r="AV1094" s="206"/>
      <c r="AW1094" s="206"/>
      <c r="AX1094" s="206"/>
      <c r="AY1094" s="206"/>
      <c r="AZ1094" s="206"/>
      <c r="BA1094" s="206"/>
      <c r="BB1094" s="206"/>
      <c r="BC1094" s="206"/>
      <c r="BD1094" s="206"/>
      <c r="BE1094" s="206"/>
      <c r="BF1094" s="206"/>
      <c r="BG1094" s="206"/>
      <c r="BH1094" s="206"/>
      <c r="BI1094" s="206"/>
      <c r="BJ1094" s="206"/>
      <c r="BK1094" s="206"/>
      <c r="BL1094" s="206"/>
      <c r="BM1094" s="206"/>
      <c r="BN1094" s="206"/>
      <c r="BO1094" s="206"/>
      <c r="BP1094" s="206"/>
      <c r="BQ1094" s="206"/>
      <c r="BR1094" s="206"/>
      <c r="BS1094" s="206"/>
      <c r="BT1094" s="206"/>
      <c r="BU1094" s="206"/>
      <c r="BV1094" s="206"/>
      <c r="BW1094" s="206"/>
      <c r="BX1094" s="206"/>
      <c r="BY1094" s="206"/>
      <c r="BZ1094" s="206"/>
      <c r="CA1094" s="206"/>
      <c r="CB1094" s="206"/>
      <c r="CC1094" s="206"/>
      <c r="CD1094" s="206"/>
      <c r="CE1094" s="206"/>
      <c r="CF1094" s="206"/>
      <c r="CG1094" s="206"/>
      <c r="CH1094" s="206"/>
      <c r="CI1094" s="206"/>
      <c r="CJ1094" s="206"/>
      <c r="CK1094" s="206"/>
      <c r="CL1094" s="206"/>
      <c r="CM1094" s="206"/>
      <c r="CN1094" s="206"/>
      <c r="CO1094" s="206"/>
      <c r="CP1094" s="206"/>
      <c r="CQ1094" s="206"/>
      <c r="CR1094" s="206"/>
      <c r="CS1094" s="206"/>
      <c r="CT1094" s="206"/>
      <c r="CU1094" s="206"/>
      <c r="CV1094" s="206"/>
      <c r="CW1094" s="206"/>
      <c r="CX1094" s="206"/>
      <c r="CY1094" s="206"/>
      <c r="CZ1094" s="206"/>
      <c r="DA1094" s="206"/>
      <c r="DB1094" s="206"/>
      <c r="DC1094" s="206"/>
      <c r="DD1094" s="206"/>
      <c r="DE1094" s="206"/>
      <c r="DF1094" s="206"/>
      <c r="DG1094" s="206"/>
      <c r="DH1094" s="206"/>
      <c r="DI1094" s="206"/>
      <c r="DJ1094" s="206"/>
      <c r="DK1094" s="206"/>
      <c r="DL1094" s="206"/>
      <c r="DM1094" s="206"/>
      <c r="DN1094" s="206"/>
      <c r="DO1094" s="206"/>
      <c r="DP1094" s="206"/>
      <c r="DQ1094" s="206"/>
      <c r="DR1094" s="206"/>
      <c r="DS1094" s="206"/>
      <c r="DT1094" s="206"/>
      <c r="DU1094" s="206"/>
      <c r="DV1094" s="206"/>
      <c r="DW1094" s="206"/>
      <c r="DX1094" s="206"/>
      <c r="DY1094" s="206"/>
      <c r="DZ1094" s="206"/>
      <c r="EA1094" s="206"/>
      <c r="EB1094" s="206"/>
      <c r="EC1094" s="206"/>
      <c r="ED1094" s="206"/>
      <c r="EE1094" s="206"/>
      <c r="EF1094" s="206"/>
      <c r="EG1094" s="206"/>
      <c r="EH1094" s="206"/>
      <c r="EI1094" s="206"/>
      <c r="EJ1094" s="206"/>
      <c r="EK1094" s="206"/>
      <c r="EL1094" s="206"/>
      <c r="EM1094" s="206"/>
      <c r="EN1094" s="206"/>
      <c r="EO1094" s="206"/>
      <c r="EP1094" s="206"/>
      <c r="EQ1094" s="206"/>
      <c r="ER1094" s="206"/>
      <c r="ES1094" s="206"/>
      <c r="ET1094" s="206"/>
      <c r="EU1094" s="206"/>
      <c r="EV1094" s="206"/>
      <c r="EW1094" s="206"/>
      <c r="EX1094" s="206"/>
      <c r="EY1094" s="206"/>
      <c r="EZ1094" s="206"/>
      <c r="FA1094" s="206"/>
      <c r="FB1094" s="206"/>
      <c r="FC1094" s="206"/>
      <c r="FD1094" s="206"/>
      <c r="FE1094" s="206"/>
      <c r="FF1094" s="206"/>
      <c r="FG1094" s="206"/>
      <c r="FH1094" s="206"/>
      <c r="FI1094" s="206"/>
      <c r="FJ1094" s="206"/>
      <c r="FK1094" s="206"/>
      <c r="FL1094" s="206"/>
      <c r="FM1094" s="206"/>
      <c r="FN1094" s="206"/>
      <c r="FO1094" s="206"/>
      <c r="FP1094" s="206"/>
      <c r="FQ1094" s="206"/>
      <c r="FR1094" s="206"/>
      <c r="FS1094" s="206"/>
      <c r="FT1094" s="206"/>
      <c r="FU1094" s="206"/>
      <c r="FV1094" s="206"/>
      <c r="FW1094" s="206"/>
      <c r="FX1094" s="206"/>
      <c r="FY1094" s="206"/>
      <c r="FZ1094" s="206"/>
      <c r="GA1094" s="206"/>
      <c r="GB1094" s="206"/>
      <c r="GC1094" s="206"/>
      <c r="GD1094" s="206"/>
      <c r="GE1094" s="206"/>
      <c r="GF1094" s="206"/>
      <c r="GG1094" s="206"/>
      <c r="GH1094" s="206"/>
      <c r="GI1094" s="206"/>
      <c r="GJ1094" s="206"/>
      <c r="GK1094" s="206"/>
      <c r="GL1094" s="206"/>
      <c r="GM1094" s="206"/>
      <c r="GN1094" s="206"/>
      <c r="GO1094" s="206"/>
      <c r="GP1094" s="206"/>
      <c r="GQ1094" s="206"/>
      <c r="GR1094" s="206"/>
      <c r="GS1094" s="206"/>
      <c r="GT1094" s="206"/>
      <c r="GU1094" s="206"/>
      <c r="GV1094" s="206"/>
      <c r="GW1094" s="206"/>
      <c r="GX1094" s="206"/>
      <c r="GY1094" s="206"/>
      <c r="GZ1094" s="206"/>
      <c r="HA1094" s="206"/>
      <c r="HB1094" s="206"/>
      <c r="HC1094" s="206"/>
      <c r="HD1094" s="206"/>
      <c r="HE1094" s="206"/>
      <c r="HF1094" s="206"/>
      <c r="HG1094" s="206"/>
      <c r="HH1094" s="206"/>
      <c r="HI1094" s="206"/>
      <c r="HJ1094" s="206"/>
      <c r="HK1094" s="206"/>
      <c r="HL1094" s="206"/>
      <c r="HM1094" s="206"/>
      <c r="HN1094" s="206"/>
      <c r="HO1094" s="206"/>
      <c r="HP1094" s="206"/>
      <c r="HQ1094" s="206"/>
      <c r="HR1094" s="206"/>
      <c r="HS1094" s="206"/>
      <c r="HT1094" s="206"/>
      <c r="HU1094" s="206"/>
      <c r="HV1094" s="206"/>
      <c r="HW1094" s="206"/>
      <c r="HX1094" s="127"/>
      <c r="HY1094" s="127"/>
      <c r="HZ1094" s="127"/>
      <c r="IA1094" s="127"/>
      <c r="IB1094" s="127"/>
    </row>
    <row r="1095" spans="1:236" ht="12.75" customHeight="1" x14ac:dyDescent="0.2">
      <c r="A1095" s="206"/>
      <c r="B1095" s="206"/>
      <c r="C1095" s="206"/>
      <c r="D1095" s="206"/>
      <c r="E1095" s="206"/>
      <c r="F1095" s="198"/>
      <c r="G1095" s="198"/>
      <c r="H1095" s="198"/>
      <c r="I1095" s="209"/>
      <c r="J1095" s="209"/>
      <c r="K1095" s="187"/>
      <c r="L1095" s="212"/>
      <c r="M1095" s="212"/>
      <c r="N1095" s="212"/>
      <c r="O1095" s="212"/>
      <c r="P1095" s="212"/>
      <c r="Q1095" s="212"/>
      <c r="R1095" s="212"/>
      <c r="S1095" s="212"/>
      <c r="T1095" s="212"/>
      <c r="U1095" s="212"/>
      <c r="V1095" s="212"/>
      <c r="W1095" s="212"/>
      <c r="X1095" s="206"/>
      <c r="Y1095" s="206"/>
      <c r="Z1095" s="206"/>
      <c r="AA1095" s="206"/>
      <c r="AB1095" s="206"/>
      <c r="AC1095" s="206"/>
      <c r="AD1095" s="206"/>
      <c r="AE1095" s="206"/>
      <c r="AF1095" s="206"/>
      <c r="AG1095" s="206"/>
      <c r="AH1095" s="206"/>
      <c r="AI1095" s="206"/>
      <c r="AJ1095" s="206"/>
      <c r="AK1095" s="206"/>
      <c r="AL1095" s="206"/>
      <c r="AM1095" s="206"/>
      <c r="AN1095" s="206"/>
      <c r="AO1095" s="206"/>
      <c r="AP1095" s="206"/>
      <c r="AQ1095" s="206"/>
      <c r="AR1095" s="206"/>
      <c r="AS1095" s="206"/>
      <c r="AT1095" s="206"/>
      <c r="AU1095" s="206"/>
      <c r="AV1095" s="206"/>
      <c r="AW1095" s="206"/>
      <c r="AX1095" s="206"/>
      <c r="AY1095" s="206"/>
      <c r="AZ1095" s="206"/>
      <c r="BA1095" s="206"/>
      <c r="BB1095" s="206"/>
      <c r="BC1095" s="206"/>
      <c r="BD1095" s="206"/>
      <c r="BE1095" s="206"/>
      <c r="BF1095" s="206"/>
      <c r="BG1095" s="206"/>
      <c r="BH1095" s="206"/>
      <c r="BI1095" s="206"/>
      <c r="BJ1095" s="206"/>
      <c r="BK1095" s="206"/>
      <c r="BL1095" s="206"/>
      <c r="BM1095" s="206"/>
      <c r="BN1095" s="206"/>
      <c r="BO1095" s="206"/>
      <c r="BP1095" s="206"/>
      <c r="BQ1095" s="206"/>
      <c r="BR1095" s="206"/>
      <c r="BS1095" s="206"/>
      <c r="BT1095" s="206"/>
      <c r="BU1095" s="206"/>
      <c r="BV1095" s="206"/>
      <c r="BW1095" s="206"/>
      <c r="BX1095" s="206"/>
      <c r="BY1095" s="206"/>
      <c r="BZ1095" s="206"/>
      <c r="CA1095" s="206"/>
      <c r="CB1095" s="206"/>
      <c r="CC1095" s="206"/>
      <c r="CD1095" s="206"/>
      <c r="CE1095" s="206"/>
      <c r="CF1095" s="206"/>
      <c r="CG1095" s="206"/>
      <c r="CH1095" s="206"/>
      <c r="CI1095" s="206"/>
      <c r="CJ1095" s="206"/>
      <c r="CK1095" s="206"/>
      <c r="CL1095" s="206"/>
      <c r="CM1095" s="206"/>
      <c r="CN1095" s="206"/>
      <c r="CO1095" s="206"/>
      <c r="CP1095" s="206"/>
      <c r="CQ1095" s="206"/>
      <c r="CR1095" s="206"/>
      <c r="CS1095" s="206"/>
      <c r="CT1095" s="206"/>
      <c r="CU1095" s="206"/>
      <c r="CV1095" s="206"/>
      <c r="CW1095" s="206"/>
      <c r="CX1095" s="206"/>
      <c r="CY1095" s="206"/>
      <c r="CZ1095" s="206"/>
      <c r="DA1095" s="206"/>
      <c r="DB1095" s="206"/>
      <c r="DC1095" s="206"/>
      <c r="DD1095" s="206"/>
      <c r="DE1095" s="206"/>
      <c r="DF1095" s="206"/>
      <c r="DG1095" s="206"/>
      <c r="DH1095" s="206"/>
      <c r="DI1095" s="206"/>
      <c r="DJ1095" s="206"/>
      <c r="DK1095" s="206"/>
      <c r="DL1095" s="206"/>
      <c r="DM1095" s="206"/>
      <c r="DN1095" s="206"/>
      <c r="DO1095" s="206"/>
      <c r="DP1095" s="206"/>
      <c r="DQ1095" s="206"/>
      <c r="DR1095" s="206"/>
      <c r="DS1095" s="206"/>
      <c r="DT1095" s="206"/>
      <c r="DU1095" s="206"/>
      <c r="DV1095" s="206"/>
      <c r="DW1095" s="206"/>
      <c r="DX1095" s="206"/>
      <c r="DY1095" s="206"/>
      <c r="DZ1095" s="206"/>
      <c r="EA1095" s="206"/>
      <c r="EB1095" s="206"/>
      <c r="EC1095" s="206"/>
      <c r="ED1095" s="206"/>
      <c r="EE1095" s="206"/>
      <c r="EF1095" s="206"/>
      <c r="EG1095" s="206"/>
      <c r="EH1095" s="206"/>
      <c r="EI1095" s="206"/>
      <c r="EJ1095" s="206"/>
      <c r="EK1095" s="206"/>
      <c r="EL1095" s="206"/>
      <c r="EM1095" s="206"/>
      <c r="EN1095" s="206"/>
      <c r="EO1095" s="206"/>
      <c r="EP1095" s="206"/>
      <c r="EQ1095" s="206"/>
      <c r="ER1095" s="206"/>
      <c r="ES1095" s="206"/>
      <c r="ET1095" s="206"/>
      <c r="EU1095" s="206"/>
      <c r="EV1095" s="206"/>
      <c r="EW1095" s="206"/>
      <c r="EX1095" s="206"/>
      <c r="EY1095" s="206"/>
      <c r="EZ1095" s="206"/>
      <c r="FA1095" s="206"/>
      <c r="FB1095" s="206"/>
      <c r="FC1095" s="206"/>
      <c r="FD1095" s="206"/>
      <c r="FE1095" s="206"/>
      <c r="FF1095" s="206"/>
      <c r="FG1095" s="206"/>
      <c r="FH1095" s="206"/>
      <c r="FI1095" s="206"/>
      <c r="FJ1095" s="206"/>
      <c r="FK1095" s="206"/>
      <c r="FL1095" s="206"/>
      <c r="FM1095" s="206"/>
      <c r="FN1095" s="206"/>
      <c r="FO1095" s="206"/>
      <c r="FP1095" s="206"/>
      <c r="FQ1095" s="206"/>
      <c r="FR1095" s="206"/>
      <c r="FS1095" s="206"/>
      <c r="FT1095" s="206"/>
      <c r="FU1095" s="206"/>
      <c r="FV1095" s="206"/>
      <c r="FW1095" s="206"/>
      <c r="FX1095" s="206"/>
      <c r="FY1095" s="206"/>
      <c r="FZ1095" s="206"/>
      <c r="GA1095" s="206"/>
      <c r="GB1095" s="206"/>
      <c r="GC1095" s="206"/>
      <c r="GD1095" s="206"/>
      <c r="GE1095" s="206"/>
      <c r="GF1095" s="206"/>
      <c r="GG1095" s="206"/>
      <c r="GH1095" s="206"/>
      <c r="GI1095" s="206"/>
      <c r="GJ1095" s="206"/>
      <c r="GK1095" s="206"/>
      <c r="GL1095" s="206"/>
      <c r="GM1095" s="206"/>
      <c r="GN1095" s="206"/>
      <c r="GO1095" s="206"/>
      <c r="GP1095" s="206"/>
      <c r="GQ1095" s="206"/>
      <c r="GR1095" s="206"/>
      <c r="GS1095" s="206"/>
      <c r="GT1095" s="206"/>
      <c r="GU1095" s="206"/>
      <c r="GV1095" s="206"/>
      <c r="GW1095" s="206"/>
      <c r="GX1095" s="206"/>
      <c r="GY1095" s="206"/>
      <c r="GZ1095" s="206"/>
      <c r="HA1095" s="206"/>
      <c r="HB1095" s="206"/>
      <c r="HC1095" s="206"/>
      <c r="HD1095" s="206"/>
      <c r="HE1095" s="206"/>
      <c r="HF1095" s="206"/>
      <c r="HG1095" s="206"/>
      <c r="HH1095" s="206"/>
      <c r="HI1095" s="206"/>
      <c r="HJ1095" s="206"/>
      <c r="HK1095" s="206"/>
      <c r="HL1095" s="206"/>
      <c r="HM1095" s="206"/>
      <c r="HN1095" s="206"/>
      <c r="HO1095" s="206"/>
      <c r="HP1095" s="206"/>
      <c r="HQ1095" s="206"/>
      <c r="HR1095" s="206"/>
      <c r="HS1095" s="206"/>
      <c r="HT1095" s="206"/>
      <c r="HU1095" s="206"/>
      <c r="HV1095" s="206"/>
      <c r="HW1095" s="206"/>
      <c r="HX1095" s="127"/>
      <c r="HY1095" s="127"/>
      <c r="HZ1095" s="127"/>
      <c r="IA1095" s="127"/>
      <c r="IB1095" s="127"/>
    </row>
    <row r="1096" spans="1:236" ht="12.75" customHeight="1" x14ac:dyDescent="0.2">
      <c r="A1096" s="206"/>
      <c r="B1096" s="206"/>
      <c r="C1096" s="206"/>
      <c r="D1096" s="206"/>
      <c r="E1096" s="206"/>
      <c r="F1096" s="198"/>
      <c r="G1096" s="198"/>
      <c r="H1096" s="198"/>
      <c r="I1096" s="209"/>
      <c r="J1096" s="209"/>
      <c r="K1096" s="187"/>
      <c r="L1096" s="212"/>
      <c r="M1096" s="212"/>
      <c r="N1096" s="212"/>
      <c r="O1096" s="212"/>
      <c r="P1096" s="212"/>
      <c r="Q1096" s="212"/>
      <c r="R1096" s="212"/>
      <c r="S1096" s="212"/>
      <c r="T1096" s="212"/>
      <c r="U1096" s="212"/>
      <c r="V1096" s="212"/>
      <c r="W1096" s="212"/>
      <c r="X1096" s="206"/>
      <c r="Y1096" s="206"/>
      <c r="Z1096" s="206"/>
      <c r="AA1096" s="206"/>
      <c r="AB1096" s="206"/>
      <c r="AC1096" s="206"/>
      <c r="AD1096" s="206"/>
      <c r="AE1096" s="206"/>
      <c r="AF1096" s="206"/>
      <c r="AG1096" s="206"/>
      <c r="AH1096" s="206"/>
      <c r="AI1096" s="206"/>
      <c r="AJ1096" s="206"/>
      <c r="AK1096" s="206"/>
      <c r="AL1096" s="206"/>
      <c r="AM1096" s="206"/>
      <c r="AN1096" s="206"/>
      <c r="AO1096" s="206"/>
      <c r="AP1096" s="206"/>
      <c r="AQ1096" s="206"/>
      <c r="AR1096" s="206"/>
      <c r="AS1096" s="206"/>
      <c r="AT1096" s="206"/>
      <c r="AU1096" s="206"/>
      <c r="AV1096" s="206"/>
      <c r="AW1096" s="206"/>
      <c r="AX1096" s="206"/>
      <c r="AY1096" s="206"/>
      <c r="AZ1096" s="206"/>
      <c r="BA1096" s="206"/>
      <c r="BB1096" s="206"/>
      <c r="BC1096" s="206"/>
      <c r="BD1096" s="206"/>
      <c r="BE1096" s="206"/>
      <c r="BF1096" s="206"/>
      <c r="BG1096" s="206"/>
      <c r="BH1096" s="206"/>
      <c r="BI1096" s="206"/>
      <c r="BJ1096" s="206"/>
      <c r="BK1096" s="206"/>
      <c r="BL1096" s="206"/>
      <c r="BM1096" s="206"/>
      <c r="BN1096" s="206"/>
      <c r="BO1096" s="206"/>
      <c r="BP1096" s="206"/>
      <c r="BQ1096" s="206"/>
      <c r="BR1096" s="206"/>
      <c r="BS1096" s="206"/>
      <c r="BT1096" s="206"/>
      <c r="BU1096" s="206"/>
      <c r="BV1096" s="206"/>
      <c r="BW1096" s="206"/>
      <c r="BX1096" s="206"/>
      <c r="BY1096" s="206"/>
      <c r="BZ1096" s="206"/>
      <c r="CA1096" s="206"/>
      <c r="CB1096" s="206"/>
      <c r="CC1096" s="206"/>
      <c r="CD1096" s="206"/>
      <c r="CE1096" s="206"/>
      <c r="CF1096" s="206"/>
      <c r="CG1096" s="206"/>
      <c r="CH1096" s="206"/>
      <c r="CI1096" s="206"/>
      <c r="CJ1096" s="206"/>
      <c r="CK1096" s="206"/>
      <c r="CL1096" s="206"/>
      <c r="CM1096" s="206"/>
      <c r="CN1096" s="206"/>
      <c r="CO1096" s="206"/>
      <c r="CP1096" s="206"/>
      <c r="CQ1096" s="206"/>
      <c r="CR1096" s="206"/>
      <c r="CS1096" s="206"/>
      <c r="CT1096" s="206"/>
      <c r="CU1096" s="206"/>
      <c r="CV1096" s="206"/>
      <c r="CW1096" s="206"/>
      <c r="CX1096" s="206"/>
      <c r="CY1096" s="206"/>
      <c r="CZ1096" s="206"/>
      <c r="DA1096" s="206"/>
      <c r="DB1096" s="206"/>
      <c r="DC1096" s="206"/>
      <c r="DD1096" s="206"/>
      <c r="DE1096" s="206"/>
      <c r="DF1096" s="206"/>
      <c r="DG1096" s="206"/>
      <c r="DH1096" s="206"/>
      <c r="DI1096" s="206"/>
      <c r="DJ1096" s="206"/>
      <c r="DK1096" s="206"/>
      <c r="DL1096" s="206"/>
      <c r="DM1096" s="206"/>
      <c r="DN1096" s="206"/>
      <c r="DO1096" s="206"/>
      <c r="DP1096" s="206"/>
      <c r="DQ1096" s="206"/>
      <c r="DR1096" s="206"/>
      <c r="DS1096" s="206"/>
      <c r="DT1096" s="206"/>
      <c r="DU1096" s="206"/>
      <c r="DV1096" s="206"/>
      <c r="DW1096" s="206"/>
      <c r="DX1096" s="206"/>
      <c r="DY1096" s="206"/>
      <c r="DZ1096" s="206"/>
      <c r="EA1096" s="206"/>
      <c r="EB1096" s="206"/>
      <c r="EC1096" s="206"/>
      <c r="ED1096" s="206"/>
      <c r="EE1096" s="206"/>
      <c r="EF1096" s="206"/>
      <c r="EG1096" s="206"/>
      <c r="EH1096" s="206"/>
      <c r="EI1096" s="206"/>
      <c r="EJ1096" s="206"/>
      <c r="EK1096" s="206"/>
      <c r="EL1096" s="206"/>
      <c r="EM1096" s="206"/>
      <c r="EN1096" s="206"/>
      <c r="EO1096" s="206"/>
      <c r="EP1096" s="206"/>
      <c r="EQ1096" s="206"/>
      <c r="ER1096" s="206"/>
      <c r="ES1096" s="206"/>
      <c r="ET1096" s="206"/>
      <c r="EU1096" s="206"/>
      <c r="EV1096" s="206"/>
      <c r="EW1096" s="206"/>
      <c r="EX1096" s="206"/>
      <c r="EY1096" s="206"/>
      <c r="EZ1096" s="206"/>
      <c r="FA1096" s="206"/>
      <c r="FB1096" s="206"/>
      <c r="FC1096" s="206"/>
      <c r="FD1096" s="206"/>
      <c r="FE1096" s="206"/>
      <c r="FF1096" s="206"/>
      <c r="FG1096" s="206"/>
      <c r="FH1096" s="206"/>
      <c r="FI1096" s="206"/>
      <c r="FJ1096" s="206"/>
      <c r="FK1096" s="206"/>
      <c r="FL1096" s="206"/>
      <c r="FM1096" s="206"/>
      <c r="FN1096" s="206"/>
      <c r="FO1096" s="206"/>
      <c r="FP1096" s="206"/>
      <c r="FQ1096" s="206"/>
      <c r="FR1096" s="206"/>
      <c r="FS1096" s="206"/>
      <c r="FT1096" s="206"/>
      <c r="FU1096" s="206"/>
      <c r="FV1096" s="206"/>
      <c r="FW1096" s="206"/>
      <c r="FX1096" s="206"/>
      <c r="FY1096" s="206"/>
      <c r="FZ1096" s="206"/>
      <c r="GA1096" s="206"/>
      <c r="GB1096" s="206"/>
      <c r="GC1096" s="206"/>
      <c r="GD1096" s="206"/>
      <c r="GE1096" s="206"/>
      <c r="GF1096" s="206"/>
      <c r="GG1096" s="206"/>
      <c r="GH1096" s="206"/>
      <c r="GI1096" s="206"/>
      <c r="GJ1096" s="206"/>
      <c r="GK1096" s="206"/>
      <c r="GL1096" s="206"/>
      <c r="GM1096" s="206"/>
      <c r="GN1096" s="206"/>
      <c r="GO1096" s="206"/>
      <c r="GP1096" s="206"/>
      <c r="GQ1096" s="206"/>
      <c r="GR1096" s="206"/>
      <c r="GS1096" s="206"/>
      <c r="GT1096" s="206"/>
      <c r="GU1096" s="206"/>
      <c r="GV1096" s="206"/>
      <c r="GW1096" s="206"/>
      <c r="GX1096" s="206"/>
      <c r="GY1096" s="206"/>
      <c r="GZ1096" s="206"/>
      <c r="HA1096" s="206"/>
      <c r="HB1096" s="206"/>
      <c r="HC1096" s="206"/>
      <c r="HD1096" s="206"/>
      <c r="HE1096" s="206"/>
      <c r="HF1096" s="206"/>
      <c r="HG1096" s="206"/>
      <c r="HH1096" s="206"/>
      <c r="HI1096" s="206"/>
      <c r="HJ1096" s="206"/>
      <c r="HK1096" s="206"/>
      <c r="HL1096" s="206"/>
      <c r="HM1096" s="206"/>
      <c r="HN1096" s="206"/>
      <c r="HO1096" s="206"/>
      <c r="HP1096" s="206"/>
      <c r="HQ1096" s="206"/>
      <c r="HR1096" s="206"/>
      <c r="HS1096" s="206"/>
      <c r="HT1096" s="206"/>
      <c r="HU1096" s="206"/>
      <c r="HV1096" s="206"/>
      <c r="HW1096" s="206"/>
      <c r="HX1096" s="127"/>
      <c r="HY1096" s="127"/>
      <c r="HZ1096" s="127"/>
      <c r="IA1096" s="127"/>
      <c r="IB1096" s="127"/>
    </row>
    <row r="1097" spans="1:236" ht="12.75" customHeight="1" x14ac:dyDescent="0.2">
      <c r="A1097" s="206"/>
      <c r="B1097" s="206"/>
      <c r="C1097" s="206"/>
      <c r="D1097" s="206"/>
      <c r="E1097" s="206"/>
      <c r="F1097" s="198"/>
      <c r="G1097" s="198"/>
      <c r="H1097" s="198"/>
      <c r="I1097" s="209"/>
      <c r="J1097" s="209"/>
      <c r="K1097" s="187"/>
      <c r="L1097" s="212"/>
      <c r="M1097" s="212"/>
      <c r="N1097" s="212"/>
      <c r="O1097" s="212"/>
      <c r="P1097" s="212"/>
      <c r="Q1097" s="212"/>
      <c r="R1097" s="212"/>
      <c r="S1097" s="212"/>
      <c r="T1097" s="212"/>
      <c r="U1097" s="212"/>
      <c r="V1097" s="212"/>
      <c r="W1097" s="212"/>
      <c r="X1097" s="206"/>
      <c r="Y1097" s="206"/>
      <c r="Z1097" s="206"/>
      <c r="AA1097" s="206"/>
      <c r="AB1097" s="206"/>
      <c r="AC1097" s="206"/>
      <c r="AD1097" s="206"/>
      <c r="AE1097" s="206"/>
      <c r="AF1097" s="206"/>
      <c r="AG1097" s="206"/>
      <c r="AH1097" s="206"/>
      <c r="AI1097" s="206"/>
      <c r="AJ1097" s="206"/>
      <c r="AK1097" s="206"/>
      <c r="AL1097" s="206"/>
      <c r="AM1097" s="206"/>
      <c r="AN1097" s="206"/>
      <c r="AO1097" s="206"/>
      <c r="AP1097" s="206"/>
      <c r="AQ1097" s="206"/>
      <c r="AR1097" s="206"/>
      <c r="AS1097" s="206"/>
      <c r="AT1097" s="206"/>
      <c r="AU1097" s="206"/>
      <c r="AV1097" s="206"/>
      <c r="AW1097" s="206"/>
      <c r="AX1097" s="206"/>
      <c r="AY1097" s="206"/>
      <c r="AZ1097" s="206"/>
      <c r="BA1097" s="206"/>
      <c r="BB1097" s="206"/>
      <c r="BC1097" s="206"/>
      <c r="BD1097" s="206"/>
      <c r="BE1097" s="206"/>
      <c r="BF1097" s="206"/>
      <c r="BG1097" s="206"/>
      <c r="BH1097" s="206"/>
      <c r="BI1097" s="206"/>
      <c r="BJ1097" s="206"/>
      <c r="BK1097" s="206"/>
      <c r="BL1097" s="206"/>
      <c r="BM1097" s="206"/>
      <c r="BN1097" s="206"/>
      <c r="BO1097" s="206"/>
      <c r="BP1097" s="206"/>
      <c r="BQ1097" s="206"/>
      <c r="BR1097" s="206"/>
      <c r="BS1097" s="206"/>
      <c r="BT1097" s="206"/>
      <c r="BU1097" s="206"/>
      <c r="BV1097" s="206"/>
      <c r="BW1097" s="206"/>
      <c r="BX1097" s="206"/>
      <c r="BY1097" s="206"/>
      <c r="BZ1097" s="206"/>
      <c r="CA1097" s="206"/>
      <c r="CB1097" s="206"/>
      <c r="CC1097" s="206"/>
      <c r="CD1097" s="206"/>
      <c r="CE1097" s="206"/>
      <c r="CF1097" s="206"/>
      <c r="CG1097" s="206"/>
      <c r="CH1097" s="206"/>
      <c r="CI1097" s="206"/>
      <c r="CJ1097" s="206"/>
      <c r="CK1097" s="206"/>
      <c r="CL1097" s="206"/>
      <c r="CM1097" s="206"/>
      <c r="CN1097" s="206"/>
      <c r="CO1097" s="206"/>
      <c r="CP1097" s="206"/>
      <c r="CQ1097" s="206"/>
      <c r="CR1097" s="206"/>
      <c r="CS1097" s="206"/>
      <c r="CT1097" s="206"/>
      <c r="CU1097" s="206"/>
      <c r="CV1097" s="206"/>
      <c r="CW1097" s="206"/>
      <c r="CX1097" s="206"/>
      <c r="CY1097" s="206"/>
      <c r="CZ1097" s="206"/>
      <c r="DA1097" s="206"/>
      <c r="DB1097" s="206"/>
      <c r="DC1097" s="206"/>
      <c r="DD1097" s="206"/>
      <c r="DE1097" s="206"/>
      <c r="DF1097" s="206"/>
      <c r="DG1097" s="206"/>
      <c r="DH1097" s="206"/>
      <c r="DI1097" s="206"/>
      <c r="DJ1097" s="206"/>
      <c r="DK1097" s="206"/>
      <c r="DL1097" s="206"/>
      <c r="DM1097" s="206"/>
      <c r="DN1097" s="206"/>
      <c r="DO1097" s="206"/>
      <c r="DP1097" s="206"/>
      <c r="DQ1097" s="206"/>
      <c r="DR1097" s="206"/>
      <c r="DS1097" s="206"/>
      <c r="DT1097" s="206"/>
      <c r="DU1097" s="206"/>
      <c r="DV1097" s="206"/>
      <c r="DW1097" s="206"/>
      <c r="DX1097" s="206"/>
      <c r="DY1097" s="206"/>
      <c r="DZ1097" s="206"/>
      <c r="EA1097" s="206"/>
      <c r="EB1097" s="206"/>
      <c r="EC1097" s="206"/>
      <c r="ED1097" s="206"/>
      <c r="EE1097" s="206"/>
      <c r="EF1097" s="206"/>
      <c r="EG1097" s="206"/>
      <c r="EH1097" s="206"/>
      <c r="EI1097" s="206"/>
      <c r="EJ1097" s="206"/>
      <c r="EK1097" s="206"/>
      <c r="EL1097" s="206"/>
      <c r="EM1097" s="206"/>
      <c r="EN1097" s="206"/>
      <c r="EO1097" s="206"/>
      <c r="EP1097" s="206"/>
      <c r="EQ1097" s="206"/>
      <c r="ER1097" s="206"/>
      <c r="ES1097" s="206"/>
      <c r="ET1097" s="206"/>
      <c r="EU1097" s="206"/>
      <c r="EV1097" s="206"/>
      <c r="EW1097" s="206"/>
      <c r="EX1097" s="206"/>
      <c r="EY1097" s="206"/>
      <c r="EZ1097" s="206"/>
      <c r="FA1097" s="206"/>
      <c r="FB1097" s="206"/>
      <c r="FC1097" s="206"/>
      <c r="FD1097" s="206"/>
      <c r="FE1097" s="206"/>
      <c r="FF1097" s="206"/>
      <c r="FG1097" s="206"/>
      <c r="FH1097" s="206"/>
      <c r="FI1097" s="206"/>
      <c r="FJ1097" s="206"/>
      <c r="FK1097" s="206"/>
      <c r="FL1097" s="206"/>
      <c r="FM1097" s="206"/>
      <c r="FN1097" s="206"/>
      <c r="FO1097" s="206"/>
      <c r="FP1097" s="206"/>
      <c r="FQ1097" s="206"/>
      <c r="FR1097" s="206"/>
      <c r="FS1097" s="206"/>
      <c r="FT1097" s="206"/>
      <c r="FU1097" s="206"/>
      <c r="FV1097" s="206"/>
      <c r="FW1097" s="206"/>
      <c r="FX1097" s="206"/>
      <c r="FY1097" s="206"/>
      <c r="FZ1097" s="206"/>
      <c r="GA1097" s="206"/>
      <c r="GB1097" s="206"/>
      <c r="GC1097" s="206"/>
      <c r="GD1097" s="206"/>
      <c r="GE1097" s="206"/>
      <c r="GF1097" s="206"/>
      <c r="GG1097" s="206"/>
      <c r="GH1097" s="206"/>
      <c r="GI1097" s="206"/>
      <c r="GJ1097" s="206"/>
      <c r="GK1097" s="206"/>
      <c r="GL1097" s="206"/>
      <c r="GM1097" s="206"/>
      <c r="GN1097" s="206"/>
      <c r="GO1097" s="206"/>
      <c r="GP1097" s="206"/>
      <c r="GQ1097" s="206"/>
      <c r="GR1097" s="206"/>
      <c r="GS1097" s="206"/>
      <c r="GT1097" s="206"/>
      <c r="GU1097" s="206"/>
      <c r="GV1097" s="206"/>
      <c r="GW1097" s="206"/>
      <c r="GX1097" s="206"/>
      <c r="GY1097" s="206"/>
      <c r="GZ1097" s="206"/>
      <c r="HA1097" s="206"/>
      <c r="HB1097" s="206"/>
      <c r="HC1097" s="206"/>
      <c r="HD1097" s="206"/>
      <c r="HE1097" s="206"/>
      <c r="HF1097" s="206"/>
      <c r="HG1097" s="206"/>
      <c r="HH1097" s="206"/>
      <c r="HI1097" s="206"/>
      <c r="HJ1097" s="206"/>
      <c r="HK1097" s="206"/>
      <c r="HL1097" s="206"/>
      <c r="HM1097" s="206"/>
      <c r="HN1097" s="206"/>
      <c r="HO1097" s="206"/>
      <c r="HP1097" s="206"/>
      <c r="HQ1097" s="206"/>
      <c r="HR1097" s="206"/>
      <c r="HS1097" s="206"/>
      <c r="HT1097" s="206"/>
      <c r="HU1097" s="206"/>
      <c r="HV1097" s="206"/>
      <c r="HW1097" s="206"/>
      <c r="HX1097" s="127"/>
      <c r="HY1097" s="127"/>
      <c r="HZ1097" s="127"/>
      <c r="IA1097" s="127"/>
      <c r="IB1097" s="127"/>
    </row>
    <row r="1098" spans="1:236" ht="12.75" customHeight="1" x14ac:dyDescent="0.2">
      <c r="A1098" s="206"/>
      <c r="B1098" s="206"/>
      <c r="C1098" s="206"/>
      <c r="D1098" s="206"/>
      <c r="E1098" s="206"/>
      <c r="F1098" s="198"/>
      <c r="G1098" s="198"/>
      <c r="H1098" s="198"/>
      <c r="I1098" s="209"/>
      <c r="J1098" s="209"/>
      <c r="K1098" s="187"/>
      <c r="L1098" s="212"/>
      <c r="M1098" s="212"/>
      <c r="N1098" s="212"/>
      <c r="O1098" s="212"/>
      <c r="P1098" s="212"/>
      <c r="Q1098" s="212"/>
      <c r="R1098" s="212"/>
      <c r="S1098" s="212"/>
      <c r="T1098" s="212"/>
      <c r="U1098" s="212"/>
      <c r="V1098" s="212"/>
      <c r="W1098" s="212"/>
      <c r="X1098" s="206"/>
      <c r="Y1098" s="206"/>
      <c r="Z1098" s="206"/>
      <c r="AA1098" s="206"/>
      <c r="AB1098" s="206"/>
      <c r="AC1098" s="206"/>
      <c r="AD1098" s="206"/>
      <c r="AE1098" s="206"/>
      <c r="AF1098" s="206"/>
      <c r="AG1098" s="206"/>
      <c r="AH1098" s="206"/>
      <c r="AI1098" s="206"/>
      <c r="AJ1098" s="206"/>
      <c r="AK1098" s="206"/>
      <c r="AL1098" s="206"/>
      <c r="AM1098" s="206"/>
      <c r="AN1098" s="206"/>
      <c r="AO1098" s="206"/>
      <c r="AP1098" s="206"/>
      <c r="AQ1098" s="206"/>
      <c r="AR1098" s="206"/>
      <c r="AS1098" s="206"/>
      <c r="AT1098" s="206"/>
      <c r="AU1098" s="206"/>
      <c r="AV1098" s="206"/>
      <c r="AW1098" s="206"/>
      <c r="AX1098" s="206"/>
      <c r="AY1098" s="206"/>
      <c r="AZ1098" s="206"/>
      <c r="BA1098" s="206"/>
      <c r="BB1098" s="206"/>
      <c r="BC1098" s="206"/>
      <c r="BD1098" s="206"/>
      <c r="BE1098" s="206"/>
      <c r="BF1098" s="206"/>
      <c r="BG1098" s="206"/>
      <c r="BH1098" s="206"/>
      <c r="BI1098" s="206"/>
      <c r="BJ1098" s="206"/>
      <c r="BK1098" s="206"/>
      <c r="BL1098" s="206"/>
      <c r="BM1098" s="206"/>
      <c r="BN1098" s="206"/>
      <c r="BO1098" s="206"/>
      <c r="BP1098" s="206"/>
      <c r="BQ1098" s="206"/>
      <c r="BR1098" s="206"/>
      <c r="BS1098" s="206"/>
      <c r="BT1098" s="206"/>
      <c r="BU1098" s="206"/>
      <c r="BV1098" s="206"/>
      <c r="BW1098" s="206"/>
      <c r="BX1098" s="206"/>
      <c r="BY1098" s="206"/>
      <c r="BZ1098" s="206"/>
      <c r="CA1098" s="206"/>
      <c r="CB1098" s="206"/>
      <c r="CC1098" s="206"/>
      <c r="CD1098" s="206"/>
      <c r="CE1098" s="206"/>
      <c r="CF1098" s="206"/>
      <c r="CG1098" s="206"/>
      <c r="CH1098" s="206"/>
      <c r="CI1098" s="206"/>
      <c r="CJ1098" s="206"/>
      <c r="CK1098" s="206"/>
      <c r="CL1098" s="206"/>
      <c r="CM1098" s="206"/>
      <c r="CN1098" s="206"/>
      <c r="CO1098" s="206"/>
      <c r="CP1098" s="206"/>
      <c r="CQ1098" s="206"/>
      <c r="CR1098" s="206"/>
      <c r="CS1098" s="206"/>
      <c r="CT1098" s="206"/>
      <c r="CU1098" s="206"/>
      <c r="CV1098" s="206"/>
      <c r="CW1098" s="206"/>
      <c r="CX1098" s="206"/>
      <c r="CY1098" s="206"/>
      <c r="CZ1098" s="206"/>
      <c r="DA1098" s="206"/>
      <c r="DB1098" s="206"/>
      <c r="DC1098" s="206"/>
      <c r="DD1098" s="206"/>
      <c r="DE1098" s="206"/>
      <c r="DF1098" s="206"/>
      <c r="DG1098" s="206"/>
      <c r="DH1098" s="206"/>
      <c r="DI1098" s="206"/>
      <c r="DJ1098" s="206"/>
      <c r="DK1098" s="206"/>
      <c r="DL1098" s="206"/>
      <c r="DM1098" s="206"/>
      <c r="DN1098" s="206"/>
      <c r="DO1098" s="206"/>
      <c r="DP1098" s="206"/>
      <c r="DQ1098" s="206"/>
      <c r="DR1098" s="206"/>
      <c r="DS1098" s="206"/>
      <c r="DT1098" s="206"/>
      <c r="DU1098" s="206"/>
      <c r="DV1098" s="206"/>
      <c r="DW1098" s="206"/>
      <c r="DX1098" s="206"/>
      <c r="DY1098" s="206"/>
      <c r="DZ1098" s="206"/>
      <c r="EA1098" s="206"/>
      <c r="EB1098" s="206"/>
      <c r="EC1098" s="206"/>
      <c r="ED1098" s="206"/>
      <c r="EE1098" s="206"/>
      <c r="EF1098" s="206"/>
      <c r="EG1098" s="206"/>
      <c r="EH1098" s="206"/>
      <c r="EI1098" s="206"/>
      <c r="EJ1098" s="206"/>
      <c r="EK1098" s="206"/>
      <c r="EL1098" s="206"/>
      <c r="EM1098" s="206"/>
      <c r="EN1098" s="206"/>
      <c r="EO1098" s="206"/>
      <c r="EP1098" s="206"/>
      <c r="EQ1098" s="206"/>
      <c r="ER1098" s="206"/>
      <c r="ES1098" s="206"/>
      <c r="ET1098" s="206"/>
      <c r="EU1098" s="206"/>
      <c r="EV1098" s="206"/>
      <c r="EW1098" s="206"/>
      <c r="EX1098" s="206"/>
      <c r="EY1098" s="206"/>
      <c r="EZ1098" s="206"/>
      <c r="FA1098" s="206"/>
      <c r="FB1098" s="206"/>
      <c r="FC1098" s="206"/>
      <c r="FD1098" s="206"/>
      <c r="FE1098" s="206"/>
      <c r="FF1098" s="206"/>
      <c r="FG1098" s="206"/>
      <c r="FH1098" s="206"/>
      <c r="FI1098" s="206"/>
      <c r="FJ1098" s="206"/>
      <c r="FK1098" s="206"/>
      <c r="FL1098" s="206"/>
      <c r="FM1098" s="206"/>
      <c r="FN1098" s="206"/>
      <c r="FO1098" s="206"/>
      <c r="FP1098" s="206"/>
      <c r="FQ1098" s="206"/>
      <c r="FR1098" s="206"/>
      <c r="FS1098" s="206"/>
      <c r="FT1098" s="206"/>
      <c r="FU1098" s="206"/>
      <c r="FV1098" s="206"/>
      <c r="FW1098" s="206"/>
      <c r="FX1098" s="206"/>
      <c r="FY1098" s="206"/>
      <c r="FZ1098" s="206"/>
      <c r="GA1098" s="206"/>
      <c r="GB1098" s="206"/>
      <c r="GC1098" s="206"/>
      <c r="GD1098" s="206"/>
      <c r="GE1098" s="206"/>
      <c r="GF1098" s="206"/>
      <c r="GG1098" s="206"/>
      <c r="GH1098" s="206"/>
      <c r="GI1098" s="206"/>
      <c r="GJ1098" s="206"/>
      <c r="GK1098" s="206"/>
      <c r="GL1098" s="206"/>
      <c r="GM1098" s="206"/>
      <c r="GN1098" s="206"/>
      <c r="GO1098" s="206"/>
      <c r="GP1098" s="206"/>
      <c r="GQ1098" s="206"/>
      <c r="GR1098" s="206"/>
      <c r="GS1098" s="206"/>
      <c r="GT1098" s="206"/>
      <c r="GU1098" s="206"/>
      <c r="GV1098" s="206"/>
      <c r="GW1098" s="206"/>
      <c r="GX1098" s="206"/>
      <c r="GY1098" s="206"/>
      <c r="GZ1098" s="206"/>
      <c r="HA1098" s="206"/>
      <c r="HB1098" s="206"/>
      <c r="HC1098" s="206"/>
      <c r="HD1098" s="206"/>
      <c r="HE1098" s="206"/>
      <c r="HF1098" s="206"/>
      <c r="HG1098" s="206"/>
      <c r="HH1098" s="206"/>
      <c r="HI1098" s="206"/>
      <c r="HJ1098" s="206"/>
      <c r="HK1098" s="206"/>
      <c r="HL1098" s="206"/>
      <c r="HM1098" s="206"/>
      <c r="HN1098" s="206"/>
      <c r="HO1098" s="206"/>
      <c r="HP1098" s="206"/>
      <c r="HQ1098" s="206"/>
      <c r="HR1098" s="206"/>
      <c r="HS1098" s="206"/>
      <c r="HT1098" s="206"/>
      <c r="HU1098" s="206"/>
      <c r="HV1098" s="206"/>
      <c r="HW1098" s="206"/>
      <c r="HX1098" s="127"/>
      <c r="HY1098" s="127"/>
      <c r="HZ1098" s="127"/>
      <c r="IA1098" s="127"/>
      <c r="IB1098" s="127"/>
    </row>
    <row r="1099" spans="1:236" ht="12.75" customHeight="1" x14ac:dyDescent="0.2">
      <c r="A1099" s="206"/>
      <c r="B1099" s="206"/>
      <c r="C1099" s="206"/>
      <c r="D1099" s="206"/>
      <c r="E1099" s="206"/>
      <c r="F1099" s="198"/>
      <c r="G1099" s="198"/>
      <c r="H1099" s="198"/>
      <c r="I1099" s="209"/>
      <c r="J1099" s="209"/>
      <c r="K1099" s="187"/>
      <c r="L1099" s="212"/>
      <c r="M1099" s="212"/>
      <c r="N1099" s="212"/>
      <c r="O1099" s="212"/>
      <c r="P1099" s="212"/>
      <c r="Q1099" s="212"/>
      <c r="R1099" s="212"/>
      <c r="S1099" s="212"/>
      <c r="T1099" s="212"/>
      <c r="U1099" s="212"/>
      <c r="V1099" s="212"/>
      <c r="W1099" s="212"/>
      <c r="X1099" s="206"/>
      <c r="Y1099" s="206"/>
      <c r="Z1099" s="206"/>
      <c r="AA1099" s="206"/>
      <c r="AB1099" s="206"/>
      <c r="AC1099" s="206"/>
      <c r="AD1099" s="206"/>
      <c r="AE1099" s="206"/>
      <c r="AF1099" s="206"/>
      <c r="AG1099" s="206"/>
      <c r="AH1099" s="206"/>
      <c r="AI1099" s="206"/>
      <c r="AJ1099" s="206"/>
      <c r="AK1099" s="206"/>
      <c r="AL1099" s="206"/>
      <c r="AM1099" s="206"/>
      <c r="AN1099" s="206"/>
      <c r="AO1099" s="206"/>
      <c r="AP1099" s="206"/>
      <c r="AQ1099" s="206"/>
      <c r="AR1099" s="206"/>
      <c r="AS1099" s="206"/>
      <c r="AT1099" s="206"/>
      <c r="AU1099" s="206"/>
      <c r="AV1099" s="206"/>
      <c r="AW1099" s="206"/>
      <c r="AX1099" s="206"/>
      <c r="AY1099" s="206"/>
      <c r="AZ1099" s="206"/>
      <c r="BA1099" s="206"/>
      <c r="BB1099" s="206"/>
      <c r="BC1099" s="206"/>
      <c r="BD1099" s="206"/>
      <c r="BE1099" s="206"/>
      <c r="BF1099" s="206"/>
      <c r="BG1099" s="206"/>
      <c r="BH1099" s="206"/>
      <c r="BI1099" s="206"/>
      <c r="BJ1099" s="206"/>
      <c r="BK1099" s="206"/>
      <c r="BL1099" s="206"/>
      <c r="BM1099" s="206"/>
      <c r="BN1099" s="206"/>
      <c r="BO1099" s="206"/>
      <c r="BP1099" s="206"/>
      <c r="BQ1099" s="206"/>
      <c r="BR1099" s="206"/>
      <c r="BS1099" s="206"/>
      <c r="BT1099" s="206"/>
      <c r="BU1099" s="206"/>
      <c r="BV1099" s="206"/>
      <c r="BW1099" s="206"/>
      <c r="BX1099" s="206"/>
      <c r="BY1099" s="206"/>
      <c r="BZ1099" s="206"/>
      <c r="CA1099" s="206"/>
      <c r="CB1099" s="206"/>
      <c r="CC1099" s="206"/>
      <c r="CD1099" s="206"/>
      <c r="CE1099" s="206"/>
      <c r="CF1099" s="206"/>
      <c r="CG1099" s="206"/>
      <c r="CH1099" s="206"/>
      <c r="CI1099" s="206"/>
      <c r="CJ1099" s="206"/>
      <c r="CK1099" s="206"/>
      <c r="CL1099" s="206"/>
      <c r="CM1099" s="206"/>
      <c r="CN1099" s="206"/>
      <c r="CO1099" s="206"/>
      <c r="CP1099" s="206"/>
      <c r="CQ1099" s="206"/>
      <c r="CR1099" s="206"/>
      <c r="CS1099" s="206"/>
      <c r="CT1099" s="206"/>
      <c r="CU1099" s="206"/>
      <c r="CV1099" s="206"/>
      <c r="CW1099" s="206"/>
      <c r="CX1099" s="206"/>
      <c r="CY1099" s="206"/>
      <c r="CZ1099" s="206"/>
      <c r="DA1099" s="206"/>
      <c r="DB1099" s="206"/>
      <c r="DC1099" s="206"/>
      <c r="DD1099" s="206"/>
      <c r="DE1099" s="206"/>
      <c r="DF1099" s="206"/>
      <c r="DG1099" s="206"/>
      <c r="DH1099" s="206"/>
      <c r="DI1099" s="206"/>
      <c r="DJ1099" s="206"/>
      <c r="DK1099" s="206"/>
      <c r="DL1099" s="206"/>
      <c r="DM1099" s="206"/>
      <c r="DN1099" s="206"/>
      <c r="DO1099" s="206"/>
      <c r="DP1099" s="206"/>
      <c r="DQ1099" s="206"/>
      <c r="DR1099" s="206"/>
      <c r="DS1099" s="206"/>
      <c r="DT1099" s="206"/>
      <c r="DU1099" s="206"/>
      <c r="DV1099" s="206"/>
      <c r="DW1099" s="206"/>
      <c r="DX1099" s="206"/>
      <c r="DY1099" s="206"/>
      <c r="DZ1099" s="206"/>
      <c r="EA1099" s="206"/>
      <c r="EB1099" s="206"/>
      <c r="EC1099" s="206"/>
      <c r="ED1099" s="206"/>
      <c r="EE1099" s="206"/>
      <c r="EF1099" s="206"/>
      <c r="EG1099" s="206"/>
      <c r="EH1099" s="206"/>
      <c r="EI1099" s="206"/>
      <c r="EJ1099" s="206"/>
      <c r="EK1099" s="206"/>
      <c r="EL1099" s="206"/>
      <c r="EM1099" s="206"/>
      <c r="EN1099" s="206"/>
      <c r="EO1099" s="206"/>
      <c r="EP1099" s="206"/>
      <c r="EQ1099" s="206"/>
      <c r="ER1099" s="206"/>
      <c r="ES1099" s="206"/>
      <c r="ET1099" s="206"/>
      <c r="EU1099" s="206"/>
      <c r="EV1099" s="206"/>
      <c r="EW1099" s="206"/>
      <c r="EX1099" s="206"/>
      <c r="EY1099" s="206"/>
      <c r="EZ1099" s="206"/>
      <c r="FA1099" s="206"/>
      <c r="FB1099" s="206"/>
      <c r="FC1099" s="206"/>
      <c r="FD1099" s="206"/>
      <c r="FE1099" s="206"/>
      <c r="FF1099" s="206"/>
      <c r="FG1099" s="206"/>
      <c r="FH1099" s="206"/>
      <c r="FI1099" s="206"/>
      <c r="FJ1099" s="206"/>
      <c r="FK1099" s="206"/>
      <c r="FL1099" s="206"/>
      <c r="FM1099" s="206"/>
      <c r="FN1099" s="206"/>
      <c r="FO1099" s="206"/>
      <c r="FP1099" s="206"/>
      <c r="FQ1099" s="206"/>
      <c r="FR1099" s="206"/>
      <c r="FS1099" s="206"/>
      <c r="FT1099" s="206"/>
      <c r="FU1099" s="206"/>
      <c r="FV1099" s="206"/>
      <c r="FW1099" s="206"/>
      <c r="FX1099" s="206"/>
      <c r="FY1099" s="206"/>
      <c r="FZ1099" s="206"/>
      <c r="GA1099" s="206"/>
      <c r="GB1099" s="206"/>
      <c r="GC1099" s="206"/>
      <c r="GD1099" s="206"/>
      <c r="GE1099" s="206"/>
      <c r="GF1099" s="206"/>
      <c r="GG1099" s="206"/>
      <c r="GH1099" s="206"/>
      <c r="GI1099" s="206"/>
      <c r="GJ1099" s="206"/>
      <c r="GK1099" s="206"/>
      <c r="GL1099" s="206"/>
      <c r="GM1099" s="206"/>
      <c r="GN1099" s="206"/>
      <c r="GO1099" s="206"/>
      <c r="GP1099" s="206"/>
      <c r="GQ1099" s="206"/>
      <c r="GR1099" s="206"/>
      <c r="GS1099" s="206"/>
      <c r="GT1099" s="206"/>
      <c r="GU1099" s="206"/>
      <c r="GV1099" s="206"/>
      <c r="GW1099" s="206"/>
      <c r="GX1099" s="206"/>
      <c r="GY1099" s="206"/>
      <c r="GZ1099" s="206"/>
      <c r="HA1099" s="206"/>
      <c r="HB1099" s="206"/>
      <c r="HC1099" s="206"/>
      <c r="HD1099" s="206"/>
      <c r="HE1099" s="206"/>
      <c r="HF1099" s="206"/>
      <c r="HG1099" s="206"/>
      <c r="HH1099" s="206"/>
      <c r="HI1099" s="206"/>
      <c r="HJ1099" s="206"/>
      <c r="HK1099" s="206"/>
      <c r="HL1099" s="206"/>
      <c r="HM1099" s="206"/>
      <c r="HN1099" s="206"/>
      <c r="HO1099" s="206"/>
      <c r="HP1099" s="206"/>
      <c r="HQ1099" s="206"/>
      <c r="HR1099" s="206"/>
      <c r="HS1099" s="206"/>
      <c r="HT1099" s="206"/>
      <c r="HU1099" s="206"/>
      <c r="HV1099" s="206"/>
      <c r="HW1099" s="206"/>
      <c r="HX1099" s="127"/>
      <c r="HY1099" s="127"/>
      <c r="HZ1099" s="127"/>
      <c r="IA1099" s="127"/>
      <c r="IB1099" s="127"/>
    </row>
    <row r="1100" spans="1:236" ht="12.75" customHeight="1" x14ac:dyDescent="0.2">
      <c r="A1100" s="206"/>
      <c r="B1100" s="206"/>
      <c r="C1100" s="206"/>
      <c r="D1100" s="206"/>
      <c r="E1100" s="206"/>
      <c r="F1100" s="198"/>
      <c r="G1100" s="198"/>
      <c r="H1100" s="198"/>
      <c r="I1100" s="209"/>
      <c r="J1100" s="209"/>
      <c r="K1100" s="187"/>
      <c r="L1100" s="212"/>
      <c r="M1100" s="212"/>
      <c r="N1100" s="212"/>
      <c r="O1100" s="212"/>
      <c r="P1100" s="212"/>
      <c r="Q1100" s="212"/>
      <c r="R1100" s="212"/>
      <c r="S1100" s="212"/>
      <c r="T1100" s="212"/>
      <c r="U1100" s="212"/>
      <c r="V1100" s="212"/>
      <c r="W1100" s="212"/>
      <c r="X1100" s="206"/>
      <c r="Y1100" s="206"/>
      <c r="Z1100" s="206"/>
      <c r="AA1100" s="206"/>
      <c r="AB1100" s="206"/>
      <c r="AC1100" s="206"/>
      <c r="AD1100" s="206"/>
      <c r="AE1100" s="206"/>
      <c r="AF1100" s="206"/>
      <c r="AG1100" s="206"/>
      <c r="AH1100" s="206"/>
      <c r="AI1100" s="206"/>
      <c r="AJ1100" s="206"/>
      <c r="AK1100" s="206"/>
      <c r="AL1100" s="206"/>
      <c r="AM1100" s="206"/>
      <c r="AN1100" s="206"/>
      <c r="AO1100" s="206"/>
      <c r="AP1100" s="206"/>
      <c r="AQ1100" s="206"/>
      <c r="AR1100" s="206"/>
      <c r="AS1100" s="206"/>
      <c r="AT1100" s="206"/>
      <c r="AU1100" s="206"/>
      <c r="AV1100" s="206"/>
      <c r="AW1100" s="206"/>
      <c r="AX1100" s="206"/>
      <c r="AY1100" s="206"/>
      <c r="AZ1100" s="206"/>
      <c r="BA1100" s="206"/>
      <c r="BB1100" s="206"/>
      <c r="BC1100" s="206"/>
      <c r="BD1100" s="206"/>
      <c r="BE1100" s="206"/>
      <c r="BF1100" s="206"/>
      <c r="BG1100" s="206"/>
      <c r="BH1100" s="206"/>
      <c r="BI1100" s="206"/>
      <c r="BJ1100" s="206"/>
      <c r="BK1100" s="206"/>
      <c r="BL1100" s="206"/>
      <c r="BM1100" s="206"/>
      <c r="BN1100" s="206"/>
      <c r="BO1100" s="206"/>
      <c r="BP1100" s="206"/>
      <c r="BQ1100" s="206"/>
      <c r="BR1100" s="206"/>
      <c r="BS1100" s="206"/>
      <c r="BT1100" s="206"/>
      <c r="BU1100" s="206"/>
      <c r="BV1100" s="206"/>
      <c r="BW1100" s="206"/>
      <c r="BX1100" s="206"/>
      <c r="BY1100" s="206"/>
      <c r="BZ1100" s="206"/>
      <c r="CA1100" s="206"/>
      <c r="CB1100" s="206"/>
      <c r="CC1100" s="206"/>
      <c r="CD1100" s="206"/>
      <c r="CE1100" s="206"/>
      <c r="CF1100" s="206"/>
      <c r="CG1100" s="206"/>
      <c r="CH1100" s="206"/>
      <c r="CI1100" s="206"/>
      <c r="CJ1100" s="206"/>
      <c r="CK1100" s="206"/>
      <c r="CL1100" s="206"/>
      <c r="CM1100" s="206"/>
      <c r="CN1100" s="206"/>
      <c r="CO1100" s="206"/>
      <c r="CP1100" s="206"/>
      <c r="CQ1100" s="206"/>
      <c r="CR1100" s="206"/>
      <c r="CS1100" s="206"/>
      <c r="CT1100" s="206"/>
      <c r="CU1100" s="206"/>
      <c r="CV1100" s="206"/>
      <c r="CW1100" s="206"/>
      <c r="CX1100" s="206"/>
      <c r="CY1100" s="206"/>
      <c r="CZ1100" s="206"/>
      <c r="DA1100" s="206"/>
      <c r="DB1100" s="206"/>
      <c r="DC1100" s="206"/>
      <c r="DD1100" s="206"/>
      <c r="DE1100" s="206"/>
      <c r="DF1100" s="206"/>
      <c r="DG1100" s="206"/>
      <c r="DH1100" s="206"/>
      <c r="DI1100" s="206"/>
      <c r="DJ1100" s="206"/>
      <c r="DK1100" s="206"/>
      <c r="DL1100" s="206"/>
      <c r="DM1100" s="206"/>
      <c r="DN1100" s="206"/>
      <c r="DO1100" s="206"/>
      <c r="DP1100" s="206"/>
      <c r="DQ1100" s="206"/>
      <c r="DR1100" s="206"/>
      <c r="DS1100" s="206"/>
      <c r="DT1100" s="206"/>
      <c r="DU1100" s="206"/>
      <c r="DV1100" s="206"/>
      <c r="DW1100" s="206"/>
      <c r="DX1100" s="206"/>
      <c r="DY1100" s="206"/>
      <c r="DZ1100" s="206"/>
      <c r="EA1100" s="206"/>
      <c r="EB1100" s="206"/>
      <c r="EC1100" s="206"/>
      <c r="ED1100" s="206"/>
      <c r="EE1100" s="206"/>
      <c r="EF1100" s="206"/>
      <c r="EG1100" s="206"/>
      <c r="EH1100" s="206"/>
      <c r="EI1100" s="206"/>
      <c r="EJ1100" s="206"/>
      <c r="EK1100" s="206"/>
      <c r="EL1100" s="206"/>
      <c r="EM1100" s="206"/>
      <c r="EN1100" s="206"/>
      <c r="EO1100" s="206"/>
      <c r="EP1100" s="206"/>
      <c r="EQ1100" s="206"/>
      <c r="ER1100" s="206"/>
      <c r="ES1100" s="206"/>
      <c r="ET1100" s="206"/>
      <c r="EU1100" s="206"/>
      <c r="EV1100" s="206"/>
      <c r="EW1100" s="206"/>
      <c r="EX1100" s="206"/>
      <c r="EY1100" s="206"/>
      <c r="EZ1100" s="206"/>
      <c r="FA1100" s="206"/>
      <c r="FB1100" s="206"/>
      <c r="FC1100" s="206"/>
      <c r="FD1100" s="206"/>
      <c r="FE1100" s="206"/>
      <c r="FF1100" s="206"/>
      <c r="FG1100" s="206"/>
      <c r="FH1100" s="206"/>
      <c r="FI1100" s="206"/>
      <c r="FJ1100" s="206"/>
      <c r="FK1100" s="206"/>
      <c r="FL1100" s="206"/>
      <c r="FM1100" s="206"/>
      <c r="FN1100" s="206"/>
      <c r="FO1100" s="206"/>
      <c r="FP1100" s="206"/>
      <c r="FQ1100" s="206"/>
      <c r="FR1100" s="206"/>
      <c r="FS1100" s="206"/>
      <c r="FT1100" s="206"/>
      <c r="FU1100" s="206"/>
      <c r="FV1100" s="206"/>
      <c r="FW1100" s="206"/>
      <c r="FX1100" s="206"/>
      <c r="FY1100" s="206"/>
      <c r="FZ1100" s="206"/>
      <c r="GA1100" s="206"/>
      <c r="GB1100" s="206"/>
      <c r="GC1100" s="206"/>
      <c r="GD1100" s="206"/>
      <c r="GE1100" s="206"/>
      <c r="GF1100" s="206"/>
      <c r="GG1100" s="206"/>
      <c r="GH1100" s="206"/>
      <c r="GI1100" s="206"/>
      <c r="GJ1100" s="206"/>
      <c r="GK1100" s="206"/>
      <c r="GL1100" s="206"/>
      <c r="GM1100" s="206"/>
      <c r="GN1100" s="206"/>
      <c r="GO1100" s="206"/>
      <c r="GP1100" s="206"/>
      <c r="GQ1100" s="206"/>
      <c r="GR1100" s="206"/>
      <c r="GS1100" s="206"/>
      <c r="GT1100" s="206"/>
      <c r="GU1100" s="206"/>
      <c r="GV1100" s="206"/>
      <c r="GW1100" s="206"/>
      <c r="GX1100" s="206"/>
      <c r="GY1100" s="206"/>
      <c r="GZ1100" s="206"/>
      <c r="HA1100" s="206"/>
      <c r="HB1100" s="206"/>
      <c r="HC1100" s="206"/>
      <c r="HD1100" s="206"/>
      <c r="HE1100" s="206"/>
      <c r="HF1100" s="206"/>
      <c r="HG1100" s="206"/>
      <c r="HH1100" s="206"/>
      <c r="HI1100" s="206"/>
      <c r="HJ1100" s="206"/>
      <c r="HK1100" s="206"/>
      <c r="HL1100" s="206"/>
      <c r="HM1100" s="206"/>
      <c r="HN1100" s="206"/>
      <c r="HO1100" s="206"/>
      <c r="HP1100" s="206"/>
      <c r="HQ1100" s="206"/>
      <c r="HR1100" s="206"/>
      <c r="HS1100" s="206"/>
      <c r="HT1100" s="206"/>
      <c r="HU1100" s="206"/>
      <c r="HV1100" s="206"/>
      <c r="HW1100" s="206"/>
      <c r="HX1100" s="127"/>
      <c r="HY1100" s="127"/>
      <c r="HZ1100" s="127"/>
      <c r="IA1100" s="127"/>
      <c r="IB1100" s="127"/>
    </row>
    <row r="1101" spans="1:236" ht="12.75" customHeight="1" x14ac:dyDescent="0.2">
      <c r="A1101" s="206"/>
      <c r="B1101" s="206"/>
      <c r="C1101" s="206"/>
      <c r="D1101" s="206"/>
      <c r="E1101" s="206"/>
      <c r="F1101" s="198"/>
      <c r="G1101" s="198"/>
      <c r="H1101" s="198"/>
      <c r="I1101" s="209"/>
      <c r="J1101" s="209"/>
      <c r="K1101" s="187"/>
      <c r="L1101" s="212"/>
      <c r="M1101" s="212"/>
      <c r="N1101" s="212"/>
      <c r="O1101" s="212"/>
      <c r="P1101" s="212"/>
      <c r="Q1101" s="212"/>
      <c r="R1101" s="212"/>
      <c r="S1101" s="212"/>
      <c r="T1101" s="212"/>
      <c r="U1101" s="212"/>
      <c r="V1101" s="212"/>
      <c r="W1101" s="212"/>
      <c r="X1101" s="206"/>
      <c r="Y1101" s="206"/>
      <c r="Z1101" s="206"/>
      <c r="AA1101" s="206"/>
      <c r="AB1101" s="206"/>
      <c r="AC1101" s="206"/>
      <c r="AD1101" s="206"/>
      <c r="AE1101" s="206"/>
      <c r="AF1101" s="206"/>
      <c r="AG1101" s="206"/>
      <c r="AH1101" s="206"/>
      <c r="AI1101" s="206"/>
      <c r="AJ1101" s="206"/>
      <c r="AK1101" s="206"/>
      <c r="AL1101" s="206"/>
      <c r="AM1101" s="206"/>
      <c r="AN1101" s="206"/>
      <c r="AO1101" s="206"/>
      <c r="AP1101" s="206"/>
      <c r="AQ1101" s="206"/>
      <c r="AR1101" s="206"/>
      <c r="AS1101" s="206"/>
      <c r="AT1101" s="206"/>
      <c r="AU1101" s="206"/>
      <c r="AV1101" s="206"/>
      <c r="AW1101" s="206"/>
      <c r="AX1101" s="206"/>
      <c r="AY1101" s="206"/>
      <c r="AZ1101" s="206"/>
      <c r="BA1101" s="206"/>
      <c r="BB1101" s="206"/>
      <c r="BC1101" s="206"/>
      <c r="BD1101" s="206"/>
      <c r="BE1101" s="206"/>
      <c r="BF1101" s="206"/>
      <c r="BG1101" s="206"/>
      <c r="BH1101" s="206"/>
      <c r="BI1101" s="206"/>
      <c r="BJ1101" s="206"/>
      <c r="BK1101" s="206"/>
      <c r="BL1101" s="206"/>
      <c r="BM1101" s="206"/>
      <c r="BN1101" s="206"/>
      <c r="BO1101" s="206"/>
      <c r="BP1101" s="206"/>
      <c r="BQ1101" s="206"/>
      <c r="BR1101" s="206"/>
      <c r="BS1101" s="206"/>
      <c r="BT1101" s="206"/>
      <c r="BU1101" s="206"/>
      <c r="BV1101" s="206"/>
      <c r="BW1101" s="206"/>
      <c r="BX1101" s="206"/>
      <c r="BY1101" s="206"/>
      <c r="BZ1101" s="206"/>
      <c r="CA1101" s="206"/>
      <c r="CB1101" s="206"/>
      <c r="CC1101" s="206"/>
      <c r="CD1101" s="206"/>
      <c r="CE1101" s="206"/>
      <c r="CF1101" s="206"/>
      <c r="CG1101" s="206"/>
      <c r="CH1101" s="206"/>
      <c r="CI1101" s="206"/>
      <c r="CJ1101" s="206"/>
      <c r="CK1101" s="206"/>
      <c r="CL1101" s="206"/>
      <c r="CM1101" s="206"/>
      <c r="CN1101" s="206"/>
      <c r="CO1101" s="206"/>
      <c r="CP1101" s="206"/>
      <c r="CQ1101" s="206"/>
      <c r="CR1101" s="206"/>
      <c r="CS1101" s="206"/>
      <c r="CT1101" s="206"/>
      <c r="CU1101" s="206"/>
      <c r="CV1101" s="206"/>
      <c r="CW1101" s="206"/>
      <c r="CX1101" s="206"/>
      <c r="CY1101" s="206"/>
      <c r="CZ1101" s="206"/>
      <c r="DA1101" s="206"/>
      <c r="DB1101" s="206"/>
      <c r="DC1101" s="206"/>
      <c r="DD1101" s="206"/>
      <c r="DE1101" s="206"/>
      <c r="DF1101" s="206"/>
      <c r="DG1101" s="206"/>
      <c r="DH1101" s="206"/>
      <c r="DI1101" s="206"/>
      <c r="DJ1101" s="206"/>
      <c r="DK1101" s="206"/>
      <c r="DL1101" s="206"/>
      <c r="DM1101" s="206"/>
      <c r="DN1101" s="206"/>
      <c r="DO1101" s="206"/>
      <c r="DP1101" s="206"/>
      <c r="DQ1101" s="206"/>
      <c r="DR1101" s="206"/>
      <c r="DS1101" s="206"/>
      <c r="DT1101" s="206"/>
      <c r="DU1101" s="206"/>
      <c r="DV1101" s="206"/>
      <c r="DW1101" s="206"/>
      <c r="DX1101" s="206"/>
      <c r="DY1101" s="206"/>
      <c r="DZ1101" s="206"/>
      <c r="EA1101" s="206"/>
      <c r="EB1101" s="206"/>
      <c r="EC1101" s="206"/>
      <c r="ED1101" s="206"/>
      <c r="EE1101" s="206"/>
      <c r="EF1101" s="206"/>
      <c r="EG1101" s="206"/>
      <c r="EH1101" s="206"/>
      <c r="EI1101" s="206"/>
      <c r="EJ1101" s="206"/>
      <c r="EK1101" s="206"/>
      <c r="EL1101" s="206"/>
      <c r="EM1101" s="206"/>
      <c r="EN1101" s="206"/>
      <c r="EO1101" s="206"/>
      <c r="EP1101" s="206"/>
      <c r="EQ1101" s="206"/>
      <c r="ER1101" s="206"/>
      <c r="ES1101" s="206"/>
      <c r="ET1101" s="206"/>
      <c r="EU1101" s="206"/>
      <c r="EV1101" s="206"/>
      <c r="EW1101" s="206"/>
      <c r="EX1101" s="206"/>
      <c r="EY1101" s="206"/>
      <c r="EZ1101" s="206"/>
      <c r="FA1101" s="206"/>
      <c r="FB1101" s="206"/>
      <c r="FC1101" s="206"/>
      <c r="FD1101" s="206"/>
      <c r="FE1101" s="206"/>
      <c r="FF1101" s="206"/>
      <c r="FG1101" s="206"/>
      <c r="FH1101" s="206"/>
      <c r="FI1101" s="206"/>
      <c r="FJ1101" s="206"/>
      <c r="FK1101" s="206"/>
      <c r="FL1101" s="206"/>
      <c r="FM1101" s="206"/>
      <c r="FN1101" s="206"/>
      <c r="FO1101" s="206"/>
      <c r="FP1101" s="206"/>
      <c r="FQ1101" s="206"/>
      <c r="FR1101" s="206"/>
      <c r="FS1101" s="206"/>
      <c r="FT1101" s="206"/>
      <c r="FU1101" s="206"/>
      <c r="FV1101" s="206"/>
      <c r="FW1101" s="206"/>
      <c r="FX1101" s="206"/>
      <c r="FY1101" s="206"/>
      <c r="FZ1101" s="206"/>
      <c r="GA1101" s="206"/>
      <c r="GB1101" s="206"/>
      <c r="GC1101" s="206"/>
      <c r="GD1101" s="206"/>
      <c r="GE1101" s="206"/>
      <c r="GF1101" s="206"/>
      <c r="GG1101" s="206"/>
      <c r="GH1101" s="206"/>
      <c r="GI1101" s="206"/>
      <c r="GJ1101" s="206"/>
      <c r="GK1101" s="206"/>
      <c r="GL1101" s="206"/>
      <c r="GM1101" s="206"/>
      <c r="GN1101" s="206"/>
      <c r="GO1101" s="206"/>
      <c r="GP1101" s="206"/>
      <c r="GQ1101" s="206"/>
      <c r="GR1101" s="206"/>
      <c r="GS1101" s="206"/>
      <c r="GT1101" s="206"/>
      <c r="GU1101" s="206"/>
      <c r="GV1101" s="206"/>
      <c r="GW1101" s="206"/>
      <c r="GX1101" s="206"/>
      <c r="GY1101" s="206"/>
      <c r="GZ1101" s="206"/>
      <c r="HA1101" s="206"/>
      <c r="HB1101" s="206"/>
      <c r="HC1101" s="206"/>
      <c r="HD1101" s="206"/>
      <c r="HE1101" s="206"/>
      <c r="HF1101" s="206"/>
      <c r="HG1101" s="206"/>
      <c r="HH1101" s="206"/>
      <c r="HI1101" s="206"/>
      <c r="HJ1101" s="206"/>
      <c r="HK1101" s="206"/>
      <c r="HL1101" s="206"/>
      <c r="HM1101" s="206"/>
      <c r="HN1101" s="206"/>
      <c r="HO1101" s="206"/>
      <c r="HP1101" s="206"/>
      <c r="HQ1101" s="206"/>
      <c r="HR1101" s="206"/>
      <c r="HS1101" s="206"/>
      <c r="HT1101" s="206"/>
      <c r="HU1101" s="206"/>
      <c r="HV1101" s="206"/>
      <c r="HW1101" s="206"/>
      <c r="HX1101" s="127"/>
      <c r="HY1101" s="127"/>
      <c r="HZ1101" s="127"/>
      <c r="IA1101" s="127"/>
      <c r="IB1101" s="127"/>
    </row>
    <row r="1102" spans="1:236" ht="12.75" customHeight="1" x14ac:dyDescent="0.2">
      <c r="A1102" s="206"/>
      <c r="B1102" s="206"/>
      <c r="C1102" s="206"/>
      <c r="D1102" s="206"/>
      <c r="E1102" s="206"/>
      <c r="F1102" s="198"/>
      <c r="G1102" s="198"/>
      <c r="H1102" s="198"/>
      <c r="I1102" s="209"/>
      <c r="J1102" s="209"/>
      <c r="K1102" s="187"/>
      <c r="L1102" s="212"/>
      <c r="M1102" s="212"/>
      <c r="N1102" s="212"/>
      <c r="O1102" s="212"/>
      <c r="P1102" s="212"/>
      <c r="Q1102" s="212"/>
      <c r="R1102" s="212"/>
      <c r="S1102" s="212"/>
      <c r="T1102" s="212"/>
      <c r="U1102" s="212"/>
      <c r="V1102" s="212"/>
      <c r="W1102" s="212"/>
      <c r="X1102" s="206"/>
      <c r="Y1102" s="206"/>
      <c r="Z1102" s="206"/>
      <c r="AA1102" s="206"/>
      <c r="AB1102" s="206"/>
      <c r="AC1102" s="206"/>
      <c r="AD1102" s="206"/>
      <c r="AE1102" s="206"/>
      <c r="AF1102" s="206"/>
      <c r="AG1102" s="206"/>
      <c r="AH1102" s="206"/>
      <c r="AI1102" s="206"/>
      <c r="AJ1102" s="206"/>
      <c r="AK1102" s="206"/>
      <c r="AL1102" s="206"/>
      <c r="AM1102" s="206"/>
      <c r="AN1102" s="206"/>
      <c r="AO1102" s="206"/>
      <c r="AP1102" s="206"/>
      <c r="AQ1102" s="206"/>
      <c r="AR1102" s="206"/>
      <c r="AS1102" s="206"/>
      <c r="AT1102" s="206"/>
      <c r="AU1102" s="206"/>
      <c r="AV1102" s="206"/>
      <c r="AW1102" s="206"/>
      <c r="AX1102" s="206"/>
      <c r="AY1102" s="206"/>
      <c r="AZ1102" s="206"/>
      <c r="BA1102" s="206"/>
      <c r="BB1102" s="206"/>
      <c r="BC1102" s="206"/>
      <c r="BD1102" s="206"/>
      <c r="BE1102" s="206"/>
      <c r="BF1102" s="206"/>
      <c r="BG1102" s="206"/>
      <c r="BH1102" s="206"/>
      <c r="BI1102" s="206"/>
      <c r="BJ1102" s="206"/>
      <c r="BK1102" s="206"/>
      <c r="BL1102" s="206"/>
      <c r="BM1102" s="206"/>
      <c r="BN1102" s="206"/>
      <c r="BO1102" s="206"/>
      <c r="BP1102" s="206"/>
      <c r="BQ1102" s="206"/>
      <c r="BR1102" s="206"/>
      <c r="BS1102" s="206"/>
      <c r="BT1102" s="206"/>
      <c r="BU1102" s="206"/>
      <c r="BV1102" s="206"/>
      <c r="BW1102" s="206"/>
      <c r="BX1102" s="206"/>
      <c r="BY1102" s="206"/>
      <c r="BZ1102" s="206"/>
      <c r="CA1102" s="206"/>
      <c r="CB1102" s="206"/>
      <c r="CC1102" s="206"/>
      <c r="CD1102" s="206"/>
      <c r="CE1102" s="206"/>
      <c r="CF1102" s="206"/>
      <c r="CG1102" s="206"/>
      <c r="CH1102" s="206"/>
      <c r="CI1102" s="206"/>
      <c r="CJ1102" s="206"/>
      <c r="CK1102" s="206"/>
      <c r="CL1102" s="206"/>
      <c r="CM1102" s="206"/>
      <c r="CN1102" s="206"/>
      <c r="CO1102" s="206"/>
      <c r="CP1102" s="206"/>
      <c r="CQ1102" s="206"/>
      <c r="CR1102" s="206"/>
      <c r="CS1102" s="206"/>
      <c r="CT1102" s="206"/>
      <c r="CU1102" s="206"/>
      <c r="CV1102" s="206"/>
      <c r="CW1102" s="206"/>
      <c r="CX1102" s="206"/>
      <c r="CY1102" s="206"/>
      <c r="CZ1102" s="206"/>
      <c r="DA1102" s="206"/>
      <c r="DB1102" s="206"/>
      <c r="DC1102" s="206"/>
      <c r="DD1102" s="206"/>
      <c r="DE1102" s="206"/>
      <c r="DF1102" s="206"/>
      <c r="DG1102" s="206"/>
      <c r="DH1102" s="206"/>
      <c r="DI1102" s="206"/>
      <c r="DJ1102" s="206"/>
      <c r="DK1102" s="206"/>
      <c r="DL1102" s="206"/>
      <c r="DM1102" s="206"/>
      <c r="DN1102" s="206"/>
      <c r="DO1102" s="206"/>
      <c r="DP1102" s="206"/>
      <c r="DQ1102" s="206"/>
      <c r="DR1102" s="206"/>
      <c r="DS1102" s="206"/>
      <c r="DT1102" s="206"/>
      <c r="DU1102" s="206"/>
      <c r="DV1102" s="206"/>
      <c r="DW1102" s="206"/>
      <c r="DX1102" s="206"/>
      <c r="DY1102" s="206"/>
      <c r="DZ1102" s="206"/>
      <c r="EA1102" s="206"/>
      <c r="EB1102" s="206"/>
      <c r="EC1102" s="206"/>
      <c r="ED1102" s="206"/>
      <c r="EE1102" s="206"/>
      <c r="EF1102" s="206"/>
      <c r="EG1102" s="206"/>
      <c r="EH1102" s="206"/>
      <c r="EI1102" s="206"/>
      <c r="EJ1102" s="206"/>
      <c r="EK1102" s="206"/>
      <c r="EL1102" s="206"/>
      <c r="EM1102" s="206"/>
      <c r="EN1102" s="206"/>
      <c r="EO1102" s="206"/>
      <c r="EP1102" s="206"/>
      <c r="EQ1102" s="206"/>
      <c r="ER1102" s="206"/>
      <c r="ES1102" s="206"/>
      <c r="ET1102" s="206"/>
      <c r="EU1102" s="206"/>
      <c r="EV1102" s="206"/>
      <c r="EW1102" s="206"/>
      <c r="EX1102" s="206"/>
      <c r="EY1102" s="206"/>
      <c r="EZ1102" s="206"/>
      <c r="FA1102" s="206"/>
      <c r="FB1102" s="206"/>
      <c r="FC1102" s="206"/>
      <c r="FD1102" s="206"/>
      <c r="FE1102" s="206"/>
      <c r="FF1102" s="206"/>
      <c r="FG1102" s="206"/>
      <c r="FH1102" s="206"/>
      <c r="FI1102" s="206"/>
      <c r="FJ1102" s="206"/>
      <c r="FK1102" s="206"/>
      <c r="FL1102" s="206"/>
      <c r="FM1102" s="206"/>
      <c r="FN1102" s="206"/>
      <c r="FO1102" s="206"/>
      <c r="FP1102" s="206"/>
      <c r="FQ1102" s="206"/>
      <c r="FR1102" s="206"/>
      <c r="FS1102" s="206"/>
      <c r="FT1102" s="206"/>
      <c r="FU1102" s="206"/>
      <c r="FV1102" s="206"/>
      <c r="FW1102" s="206"/>
      <c r="FX1102" s="206"/>
      <c r="FY1102" s="206"/>
      <c r="FZ1102" s="206"/>
      <c r="GA1102" s="206"/>
      <c r="GB1102" s="206"/>
      <c r="GC1102" s="206"/>
      <c r="GD1102" s="206"/>
      <c r="GE1102" s="206"/>
      <c r="GF1102" s="206"/>
      <c r="GG1102" s="206"/>
      <c r="GH1102" s="206"/>
      <c r="GI1102" s="206"/>
      <c r="GJ1102" s="206"/>
      <c r="GK1102" s="206"/>
      <c r="GL1102" s="206"/>
      <c r="GM1102" s="206"/>
      <c r="GN1102" s="206"/>
      <c r="GO1102" s="206"/>
      <c r="GP1102" s="206"/>
      <c r="GQ1102" s="206"/>
      <c r="GR1102" s="206"/>
      <c r="GS1102" s="206"/>
      <c r="GT1102" s="206"/>
      <c r="GU1102" s="206"/>
      <c r="GV1102" s="206"/>
      <c r="GW1102" s="206"/>
      <c r="GX1102" s="206"/>
      <c r="GY1102" s="206"/>
      <c r="GZ1102" s="206"/>
      <c r="HA1102" s="206"/>
      <c r="HB1102" s="206"/>
      <c r="HC1102" s="206"/>
      <c r="HD1102" s="206"/>
      <c r="HE1102" s="206"/>
      <c r="HF1102" s="206"/>
      <c r="HG1102" s="206"/>
      <c r="HH1102" s="206"/>
      <c r="HI1102" s="206"/>
      <c r="HJ1102" s="206"/>
      <c r="HK1102" s="206"/>
      <c r="HL1102" s="206"/>
      <c r="HM1102" s="206"/>
      <c r="HN1102" s="206"/>
      <c r="HO1102" s="206"/>
      <c r="HP1102" s="206"/>
      <c r="HQ1102" s="127"/>
      <c r="HR1102" s="127"/>
      <c r="HS1102" s="127"/>
      <c r="HT1102" s="127"/>
      <c r="HU1102" s="127"/>
      <c r="HV1102" s="127"/>
      <c r="HW1102" s="127"/>
      <c r="HX1102" s="127"/>
      <c r="HY1102" s="127"/>
      <c r="HZ1102" s="127"/>
      <c r="IA1102" s="127"/>
      <c r="IB1102" s="127"/>
    </row>
    <row r="1103" spans="1:236" ht="12.75" customHeight="1" x14ac:dyDescent="0.2">
      <c r="A1103" s="206"/>
      <c r="B1103" s="206"/>
      <c r="C1103" s="206"/>
      <c r="D1103" s="206"/>
      <c r="E1103" s="206"/>
      <c r="F1103" s="198"/>
      <c r="G1103" s="198"/>
      <c r="H1103" s="198"/>
      <c r="I1103" s="209"/>
      <c r="J1103" s="209"/>
      <c r="K1103" s="187"/>
      <c r="L1103" s="212"/>
      <c r="M1103" s="212"/>
      <c r="N1103" s="212"/>
      <c r="O1103" s="212"/>
      <c r="P1103" s="212"/>
      <c r="Q1103" s="212"/>
      <c r="R1103" s="212"/>
      <c r="S1103" s="212"/>
      <c r="T1103" s="212"/>
      <c r="U1103" s="212"/>
      <c r="V1103" s="212"/>
      <c r="W1103" s="212"/>
      <c r="X1103" s="206"/>
      <c r="Y1103" s="206"/>
      <c r="Z1103" s="206"/>
      <c r="AA1103" s="206"/>
      <c r="AB1103" s="206"/>
      <c r="AC1103" s="206"/>
      <c r="AD1103" s="206"/>
      <c r="AE1103" s="206"/>
      <c r="AF1103" s="206"/>
      <c r="AG1103" s="206"/>
      <c r="AH1103" s="206"/>
      <c r="AI1103" s="206"/>
      <c r="AJ1103" s="206"/>
      <c r="AK1103" s="206"/>
      <c r="AL1103" s="206"/>
      <c r="AM1103" s="206"/>
      <c r="AN1103" s="206"/>
      <c r="AO1103" s="206"/>
      <c r="AP1103" s="206"/>
      <c r="AQ1103" s="206"/>
      <c r="AR1103" s="206"/>
      <c r="AS1103" s="206"/>
      <c r="AT1103" s="206"/>
      <c r="AU1103" s="206"/>
      <c r="AV1103" s="206"/>
      <c r="AW1103" s="206"/>
      <c r="AX1103" s="206"/>
      <c r="AY1103" s="206"/>
      <c r="AZ1103" s="206"/>
      <c r="BA1103" s="206"/>
      <c r="BB1103" s="206"/>
      <c r="BC1103" s="206"/>
      <c r="BD1103" s="206"/>
      <c r="BE1103" s="206"/>
      <c r="BF1103" s="206"/>
      <c r="BG1103" s="206"/>
      <c r="BH1103" s="206"/>
      <c r="BI1103" s="206"/>
      <c r="BJ1103" s="206"/>
      <c r="BK1103" s="206"/>
      <c r="BL1103" s="206"/>
      <c r="BM1103" s="206"/>
      <c r="BN1103" s="206"/>
      <c r="BO1103" s="206"/>
      <c r="BP1103" s="206"/>
      <c r="BQ1103" s="206"/>
      <c r="BR1103" s="206"/>
      <c r="BS1103" s="206"/>
      <c r="BT1103" s="206"/>
      <c r="BU1103" s="206"/>
      <c r="BV1103" s="206"/>
      <c r="BW1103" s="206"/>
      <c r="BX1103" s="206"/>
      <c r="BY1103" s="206"/>
      <c r="BZ1103" s="206"/>
      <c r="CA1103" s="206"/>
      <c r="CB1103" s="206"/>
      <c r="CC1103" s="206"/>
      <c r="CD1103" s="206"/>
      <c r="CE1103" s="206"/>
      <c r="CF1103" s="206"/>
      <c r="CG1103" s="206"/>
      <c r="CH1103" s="206"/>
      <c r="CI1103" s="206"/>
      <c r="CJ1103" s="206"/>
      <c r="CK1103" s="206"/>
      <c r="CL1103" s="206"/>
      <c r="CM1103" s="206"/>
      <c r="CN1103" s="206"/>
      <c r="CO1103" s="206"/>
      <c r="CP1103" s="206"/>
      <c r="CQ1103" s="206"/>
      <c r="CR1103" s="206"/>
      <c r="CS1103" s="206"/>
      <c r="CT1103" s="206"/>
      <c r="CU1103" s="206"/>
      <c r="CV1103" s="206"/>
      <c r="CW1103" s="206"/>
      <c r="CX1103" s="206"/>
      <c r="CY1103" s="206"/>
      <c r="CZ1103" s="206"/>
      <c r="DA1103" s="206"/>
      <c r="DB1103" s="206"/>
      <c r="DC1103" s="206"/>
      <c r="DD1103" s="206"/>
      <c r="DE1103" s="206"/>
      <c r="DF1103" s="206"/>
      <c r="DG1103" s="206"/>
      <c r="DH1103" s="206"/>
      <c r="DI1103" s="206"/>
      <c r="DJ1103" s="206"/>
      <c r="DK1103" s="206"/>
      <c r="DL1103" s="206"/>
      <c r="DM1103" s="206"/>
      <c r="DN1103" s="206"/>
      <c r="DO1103" s="206"/>
      <c r="DP1103" s="206"/>
      <c r="DQ1103" s="206"/>
      <c r="DR1103" s="206"/>
      <c r="DS1103" s="206"/>
      <c r="DT1103" s="206"/>
      <c r="DU1103" s="206"/>
      <c r="DV1103" s="206"/>
      <c r="DW1103" s="206"/>
      <c r="DX1103" s="206"/>
      <c r="DY1103" s="206"/>
      <c r="DZ1103" s="206"/>
      <c r="EA1103" s="206"/>
      <c r="EB1103" s="206"/>
      <c r="EC1103" s="206"/>
      <c r="ED1103" s="206"/>
      <c r="EE1103" s="206"/>
      <c r="EF1103" s="206"/>
      <c r="EG1103" s="206"/>
      <c r="EH1103" s="206"/>
      <c r="EI1103" s="206"/>
      <c r="EJ1103" s="206"/>
      <c r="EK1103" s="206"/>
      <c r="EL1103" s="206"/>
      <c r="EM1103" s="206"/>
      <c r="EN1103" s="206"/>
      <c r="EO1103" s="206"/>
      <c r="EP1103" s="206"/>
      <c r="EQ1103" s="206"/>
      <c r="ER1103" s="206"/>
      <c r="ES1103" s="206"/>
      <c r="ET1103" s="206"/>
      <c r="EU1103" s="206"/>
      <c r="EV1103" s="206"/>
      <c r="EW1103" s="206"/>
      <c r="EX1103" s="206"/>
      <c r="EY1103" s="206"/>
      <c r="EZ1103" s="206"/>
      <c r="FA1103" s="206"/>
      <c r="FB1103" s="206"/>
      <c r="FC1103" s="206"/>
      <c r="FD1103" s="206"/>
      <c r="FE1103" s="206"/>
      <c r="FF1103" s="206"/>
      <c r="FG1103" s="206"/>
      <c r="FH1103" s="206"/>
      <c r="FI1103" s="206"/>
      <c r="FJ1103" s="206"/>
      <c r="FK1103" s="206"/>
      <c r="FL1103" s="206"/>
      <c r="FM1103" s="206"/>
      <c r="FN1103" s="206"/>
      <c r="FO1103" s="206"/>
      <c r="FP1103" s="206"/>
      <c r="FQ1103" s="206"/>
      <c r="FR1103" s="206"/>
      <c r="FS1103" s="206"/>
      <c r="FT1103" s="206"/>
      <c r="FU1103" s="206"/>
      <c r="FV1103" s="206"/>
      <c r="FW1103" s="206"/>
      <c r="FX1103" s="206"/>
      <c r="FY1103" s="206"/>
      <c r="FZ1103" s="206"/>
      <c r="GA1103" s="206"/>
      <c r="GB1103" s="206"/>
      <c r="GC1103" s="206"/>
      <c r="GD1103" s="206"/>
      <c r="GE1103" s="206"/>
      <c r="GF1103" s="206"/>
      <c r="GG1103" s="206"/>
      <c r="GH1103" s="206"/>
      <c r="GI1103" s="206"/>
      <c r="GJ1103" s="206"/>
      <c r="GK1103" s="206"/>
      <c r="GL1103" s="206"/>
      <c r="GM1103" s="206"/>
      <c r="GN1103" s="206"/>
      <c r="GO1103" s="206"/>
      <c r="GP1103" s="206"/>
      <c r="GQ1103" s="206"/>
      <c r="GR1103" s="206"/>
      <c r="GS1103" s="206"/>
      <c r="GT1103" s="206"/>
      <c r="GU1103" s="206"/>
      <c r="GV1103" s="206"/>
      <c r="GW1103" s="206"/>
      <c r="GX1103" s="206"/>
      <c r="GY1103" s="206"/>
      <c r="GZ1103" s="206"/>
      <c r="HA1103" s="206"/>
      <c r="HB1103" s="206"/>
      <c r="HC1103" s="206"/>
      <c r="HD1103" s="206"/>
      <c r="HE1103" s="206"/>
      <c r="HF1103" s="206"/>
      <c r="HG1103" s="206"/>
      <c r="HH1103" s="206"/>
      <c r="HI1103" s="206"/>
      <c r="HJ1103" s="206"/>
      <c r="HK1103" s="206"/>
      <c r="HL1103" s="206"/>
      <c r="HM1103" s="206"/>
      <c r="HN1103" s="206"/>
      <c r="HO1103" s="206"/>
      <c r="HP1103" s="206"/>
      <c r="HQ1103" s="127"/>
      <c r="HR1103" s="127"/>
      <c r="HS1103" s="127"/>
      <c r="HT1103" s="127"/>
      <c r="HU1103" s="127"/>
      <c r="HV1103" s="127"/>
      <c r="HW1103" s="127"/>
      <c r="HX1103" s="127"/>
      <c r="HY1103" s="127"/>
      <c r="HZ1103" s="127"/>
      <c r="IA1103" s="127"/>
      <c r="IB1103" s="127"/>
    </row>
    <row r="1104" spans="1:236" ht="12.75" customHeight="1" x14ac:dyDescent="0.2">
      <c r="A1104" s="206"/>
      <c r="B1104" s="206"/>
      <c r="C1104" s="206"/>
      <c r="D1104" s="206"/>
      <c r="E1104" s="206"/>
      <c r="F1104" s="198"/>
      <c r="G1104" s="198"/>
      <c r="H1104" s="198"/>
      <c r="I1104" s="209"/>
      <c r="J1104" s="209"/>
      <c r="K1104" s="187"/>
      <c r="L1104" s="212"/>
      <c r="M1104" s="212"/>
      <c r="N1104" s="212"/>
      <c r="O1104" s="212"/>
      <c r="P1104" s="212"/>
      <c r="Q1104" s="212"/>
      <c r="R1104" s="212"/>
      <c r="S1104" s="212"/>
      <c r="T1104" s="212"/>
      <c r="U1104" s="212"/>
      <c r="V1104" s="212"/>
      <c r="W1104" s="212"/>
      <c r="X1104" s="206"/>
      <c r="Y1104" s="206"/>
      <c r="Z1104" s="206"/>
      <c r="AA1104" s="206"/>
      <c r="AB1104" s="206"/>
      <c r="AC1104" s="206"/>
      <c r="AD1104" s="206"/>
      <c r="AE1104" s="206"/>
      <c r="AF1104" s="206"/>
      <c r="AG1104" s="206"/>
      <c r="AH1104" s="206"/>
      <c r="AI1104" s="206"/>
      <c r="AJ1104" s="206"/>
      <c r="AK1104" s="206"/>
      <c r="AL1104" s="206"/>
      <c r="AM1104" s="206"/>
      <c r="AN1104" s="206"/>
      <c r="AO1104" s="206"/>
      <c r="AP1104" s="206"/>
      <c r="AQ1104" s="206"/>
      <c r="AR1104" s="206"/>
      <c r="AS1104" s="206"/>
      <c r="AT1104" s="206"/>
      <c r="AU1104" s="206"/>
      <c r="AV1104" s="206"/>
      <c r="AW1104" s="206"/>
      <c r="AX1104" s="206"/>
      <c r="AY1104" s="206"/>
      <c r="AZ1104" s="206"/>
      <c r="BA1104" s="206"/>
      <c r="BB1104" s="206"/>
      <c r="BC1104" s="206"/>
      <c r="BD1104" s="206"/>
      <c r="BE1104" s="206"/>
      <c r="BF1104" s="206"/>
      <c r="BG1104" s="206"/>
      <c r="BH1104" s="206"/>
      <c r="BI1104" s="206"/>
      <c r="BJ1104" s="206"/>
      <c r="BK1104" s="206"/>
      <c r="BL1104" s="206"/>
      <c r="BM1104" s="206"/>
      <c r="BN1104" s="206"/>
      <c r="BO1104" s="206"/>
      <c r="BP1104" s="206"/>
      <c r="BQ1104" s="206"/>
      <c r="BR1104" s="206"/>
      <c r="BS1104" s="206"/>
      <c r="BT1104" s="206"/>
      <c r="BU1104" s="206"/>
      <c r="BV1104" s="206"/>
      <c r="BW1104" s="206"/>
      <c r="BX1104" s="206"/>
      <c r="BY1104" s="206"/>
      <c r="BZ1104" s="206"/>
      <c r="CA1104" s="206"/>
      <c r="CB1104" s="206"/>
      <c r="CC1104" s="206"/>
      <c r="CD1104" s="206"/>
      <c r="CE1104" s="206"/>
      <c r="CF1104" s="206"/>
      <c r="CG1104" s="206"/>
      <c r="CH1104" s="206"/>
      <c r="CI1104" s="206"/>
      <c r="CJ1104" s="206"/>
      <c r="CK1104" s="206"/>
      <c r="CL1104" s="206"/>
      <c r="CM1104" s="206"/>
      <c r="CN1104" s="206"/>
      <c r="CO1104" s="206"/>
      <c r="CP1104" s="206"/>
      <c r="CQ1104" s="206"/>
      <c r="CR1104" s="206"/>
      <c r="CS1104" s="206"/>
      <c r="CT1104" s="206"/>
      <c r="CU1104" s="206"/>
      <c r="CV1104" s="206"/>
      <c r="CW1104" s="206"/>
      <c r="CX1104" s="206"/>
      <c r="CY1104" s="206"/>
      <c r="CZ1104" s="206"/>
      <c r="DA1104" s="206"/>
      <c r="DB1104" s="206"/>
      <c r="DC1104" s="206"/>
      <c r="DD1104" s="206"/>
      <c r="DE1104" s="206"/>
      <c r="DF1104" s="206"/>
      <c r="DG1104" s="206"/>
      <c r="DH1104" s="206"/>
      <c r="DI1104" s="206"/>
      <c r="DJ1104" s="206"/>
      <c r="DK1104" s="206"/>
      <c r="DL1104" s="206"/>
      <c r="DM1104" s="206"/>
      <c r="DN1104" s="206"/>
      <c r="DO1104" s="206"/>
      <c r="DP1104" s="206"/>
      <c r="DQ1104" s="206"/>
      <c r="DR1104" s="206"/>
      <c r="DS1104" s="206"/>
      <c r="DT1104" s="206"/>
      <c r="DU1104" s="206"/>
      <c r="DV1104" s="206"/>
      <c r="DW1104" s="206"/>
      <c r="DX1104" s="206"/>
      <c r="DY1104" s="206"/>
      <c r="DZ1104" s="206"/>
      <c r="EA1104" s="206"/>
      <c r="EB1104" s="206"/>
      <c r="EC1104" s="206"/>
      <c r="ED1104" s="206"/>
      <c r="EE1104" s="206"/>
      <c r="EF1104" s="206"/>
      <c r="EG1104" s="206"/>
      <c r="EH1104" s="206"/>
      <c r="EI1104" s="206"/>
      <c r="EJ1104" s="206"/>
      <c r="EK1104" s="206"/>
      <c r="EL1104" s="206"/>
      <c r="EM1104" s="206"/>
      <c r="EN1104" s="206"/>
      <c r="EO1104" s="206"/>
      <c r="EP1104" s="206"/>
      <c r="EQ1104" s="206"/>
      <c r="ER1104" s="206"/>
      <c r="ES1104" s="206"/>
      <c r="ET1104" s="206"/>
      <c r="EU1104" s="206"/>
      <c r="EV1104" s="206"/>
      <c r="EW1104" s="206"/>
      <c r="EX1104" s="206"/>
      <c r="EY1104" s="206"/>
      <c r="EZ1104" s="206"/>
      <c r="FA1104" s="206"/>
      <c r="FB1104" s="206"/>
      <c r="FC1104" s="206"/>
      <c r="FD1104" s="206"/>
      <c r="FE1104" s="206"/>
      <c r="FF1104" s="206"/>
      <c r="FG1104" s="206"/>
      <c r="FH1104" s="206"/>
      <c r="FI1104" s="206"/>
      <c r="FJ1104" s="206"/>
      <c r="FK1104" s="206"/>
      <c r="FL1104" s="206"/>
      <c r="FM1104" s="206"/>
      <c r="FN1104" s="206"/>
      <c r="FO1104" s="206"/>
      <c r="FP1104" s="206"/>
      <c r="FQ1104" s="206"/>
      <c r="FR1104" s="206"/>
      <c r="FS1104" s="206"/>
      <c r="FT1104" s="206"/>
      <c r="FU1104" s="206"/>
      <c r="FV1104" s="206"/>
      <c r="FW1104" s="206"/>
      <c r="FX1104" s="206"/>
      <c r="FY1104" s="206"/>
      <c r="FZ1104" s="206"/>
      <c r="GA1104" s="206"/>
      <c r="GB1104" s="206"/>
      <c r="GC1104" s="206"/>
      <c r="GD1104" s="206"/>
      <c r="GE1104" s="206"/>
      <c r="GF1104" s="206"/>
      <c r="GG1104" s="206"/>
      <c r="GH1104" s="206"/>
      <c r="GI1104" s="206"/>
      <c r="GJ1104" s="206"/>
      <c r="GK1104" s="206"/>
      <c r="GL1104" s="206"/>
      <c r="GM1104" s="206"/>
      <c r="GN1104" s="206"/>
      <c r="GO1104" s="206"/>
      <c r="GP1104" s="206"/>
      <c r="GQ1104" s="206"/>
      <c r="GR1104" s="206"/>
      <c r="GS1104" s="206"/>
      <c r="GT1104" s="206"/>
      <c r="GU1104" s="206"/>
      <c r="GV1104" s="206"/>
      <c r="GW1104" s="206"/>
      <c r="GX1104" s="206"/>
      <c r="GY1104" s="206"/>
      <c r="GZ1104" s="206"/>
      <c r="HA1104" s="206"/>
      <c r="HB1104" s="206"/>
      <c r="HC1104" s="206"/>
      <c r="HD1104" s="206"/>
      <c r="HE1104" s="206"/>
      <c r="HF1104" s="206"/>
      <c r="HG1104" s="206"/>
      <c r="HH1104" s="206"/>
      <c r="HI1104" s="206"/>
      <c r="HJ1104" s="206"/>
      <c r="HK1104" s="206"/>
      <c r="HL1104" s="206"/>
      <c r="HM1104" s="206"/>
      <c r="HN1104" s="206"/>
      <c r="HO1104" s="206"/>
      <c r="HP1104" s="206"/>
      <c r="HQ1104" s="127"/>
      <c r="HR1104" s="127"/>
      <c r="HS1104" s="127"/>
      <c r="HT1104" s="127"/>
      <c r="HU1104" s="127"/>
      <c r="HV1104" s="127"/>
      <c r="HW1104" s="127"/>
      <c r="HX1104" s="127"/>
      <c r="HY1104" s="127"/>
      <c r="HZ1104" s="127"/>
      <c r="IA1104" s="127"/>
      <c r="IB1104" s="127"/>
    </row>
    <row r="1105" spans="1:236" ht="12.75" customHeight="1" x14ac:dyDescent="0.2">
      <c r="A1105" s="206"/>
      <c r="B1105" s="206"/>
      <c r="C1105" s="206"/>
      <c r="D1105" s="206"/>
      <c r="E1105" s="206"/>
      <c r="F1105" s="198"/>
      <c r="G1105" s="198"/>
      <c r="H1105" s="198"/>
      <c r="I1105" s="209"/>
      <c r="J1105" s="209"/>
      <c r="K1105" s="187"/>
      <c r="L1105" s="212"/>
      <c r="M1105" s="212"/>
      <c r="N1105" s="212"/>
      <c r="O1105" s="212"/>
      <c r="P1105" s="212"/>
      <c r="Q1105" s="212"/>
      <c r="R1105" s="212"/>
      <c r="S1105" s="212"/>
      <c r="T1105" s="212"/>
      <c r="U1105" s="212"/>
      <c r="V1105" s="212"/>
      <c r="W1105" s="212"/>
      <c r="X1105" s="206"/>
      <c r="Y1105" s="206"/>
      <c r="Z1105" s="206"/>
      <c r="AA1105" s="206"/>
      <c r="AB1105" s="206"/>
      <c r="AC1105" s="206"/>
      <c r="AD1105" s="206"/>
      <c r="AE1105" s="206"/>
      <c r="AF1105" s="206"/>
      <c r="AG1105" s="206"/>
      <c r="AH1105" s="206"/>
      <c r="AI1105" s="206"/>
      <c r="AJ1105" s="206"/>
      <c r="AK1105" s="206"/>
      <c r="AL1105" s="206"/>
      <c r="AM1105" s="206"/>
      <c r="AN1105" s="206"/>
      <c r="AO1105" s="206"/>
      <c r="AP1105" s="206"/>
      <c r="AQ1105" s="206"/>
      <c r="AR1105" s="206"/>
      <c r="AS1105" s="206"/>
      <c r="AT1105" s="206"/>
      <c r="AU1105" s="206"/>
      <c r="AV1105" s="206"/>
      <c r="AW1105" s="206"/>
      <c r="AX1105" s="206"/>
      <c r="AY1105" s="206"/>
      <c r="AZ1105" s="206"/>
      <c r="BA1105" s="206"/>
      <c r="BB1105" s="206"/>
      <c r="BC1105" s="206"/>
      <c r="BD1105" s="206"/>
      <c r="BE1105" s="206"/>
      <c r="BF1105" s="206"/>
      <c r="BG1105" s="206"/>
      <c r="BH1105" s="206"/>
      <c r="BI1105" s="206"/>
      <c r="BJ1105" s="206"/>
      <c r="BK1105" s="206"/>
      <c r="BL1105" s="206"/>
      <c r="BM1105" s="206"/>
      <c r="BN1105" s="206"/>
      <c r="BO1105" s="206"/>
      <c r="BP1105" s="206"/>
      <c r="BQ1105" s="206"/>
      <c r="BR1105" s="206"/>
      <c r="BS1105" s="206"/>
      <c r="BT1105" s="206"/>
      <c r="BU1105" s="206"/>
      <c r="BV1105" s="206"/>
      <c r="BW1105" s="206"/>
      <c r="BX1105" s="206"/>
      <c r="BY1105" s="206"/>
      <c r="BZ1105" s="206"/>
      <c r="CA1105" s="206"/>
      <c r="CB1105" s="206"/>
      <c r="CC1105" s="206"/>
      <c r="CD1105" s="206"/>
      <c r="CE1105" s="206"/>
      <c r="CF1105" s="206"/>
      <c r="CG1105" s="206"/>
      <c r="CH1105" s="206"/>
      <c r="CI1105" s="206"/>
      <c r="CJ1105" s="206"/>
      <c r="CK1105" s="206"/>
      <c r="CL1105" s="206"/>
      <c r="CM1105" s="206"/>
      <c r="CN1105" s="206"/>
      <c r="CO1105" s="206"/>
      <c r="CP1105" s="206"/>
      <c r="CQ1105" s="206"/>
      <c r="CR1105" s="206"/>
      <c r="CS1105" s="206"/>
      <c r="CT1105" s="206"/>
      <c r="CU1105" s="206"/>
      <c r="CV1105" s="206"/>
      <c r="CW1105" s="206"/>
      <c r="CX1105" s="206"/>
      <c r="CY1105" s="206"/>
      <c r="CZ1105" s="206"/>
      <c r="DA1105" s="206"/>
      <c r="DB1105" s="206"/>
      <c r="DC1105" s="206"/>
      <c r="DD1105" s="206"/>
      <c r="DE1105" s="206"/>
      <c r="DF1105" s="206"/>
      <c r="DG1105" s="206"/>
      <c r="DH1105" s="206"/>
      <c r="DI1105" s="206"/>
      <c r="DJ1105" s="206"/>
      <c r="DK1105" s="206"/>
      <c r="DL1105" s="206"/>
      <c r="DM1105" s="206"/>
      <c r="DN1105" s="206"/>
      <c r="DO1105" s="206"/>
      <c r="DP1105" s="206"/>
      <c r="DQ1105" s="206"/>
      <c r="DR1105" s="206"/>
      <c r="DS1105" s="206"/>
      <c r="DT1105" s="206"/>
      <c r="DU1105" s="206"/>
      <c r="DV1105" s="206"/>
      <c r="DW1105" s="206"/>
      <c r="DX1105" s="206"/>
      <c r="DY1105" s="206"/>
      <c r="DZ1105" s="206"/>
      <c r="EA1105" s="206"/>
      <c r="EB1105" s="206"/>
      <c r="EC1105" s="206"/>
      <c r="ED1105" s="206"/>
      <c r="EE1105" s="206"/>
      <c r="EF1105" s="206"/>
      <c r="EG1105" s="206"/>
      <c r="EH1105" s="206"/>
      <c r="EI1105" s="206"/>
      <c r="EJ1105" s="206"/>
      <c r="EK1105" s="206"/>
      <c r="EL1105" s="206"/>
      <c r="EM1105" s="206"/>
      <c r="EN1105" s="206"/>
      <c r="EO1105" s="206"/>
      <c r="EP1105" s="206"/>
      <c r="EQ1105" s="206"/>
      <c r="ER1105" s="206"/>
      <c r="ES1105" s="206"/>
      <c r="ET1105" s="206"/>
      <c r="EU1105" s="206"/>
      <c r="EV1105" s="206"/>
      <c r="EW1105" s="206"/>
      <c r="EX1105" s="206"/>
      <c r="EY1105" s="206"/>
      <c r="EZ1105" s="206"/>
      <c r="FA1105" s="206"/>
      <c r="FB1105" s="206"/>
      <c r="FC1105" s="206"/>
      <c r="FD1105" s="206"/>
      <c r="FE1105" s="206"/>
      <c r="FF1105" s="206"/>
      <c r="FG1105" s="206"/>
      <c r="FH1105" s="206"/>
      <c r="FI1105" s="206"/>
      <c r="FJ1105" s="206"/>
      <c r="FK1105" s="206"/>
      <c r="FL1105" s="206"/>
      <c r="FM1105" s="206"/>
      <c r="FN1105" s="206"/>
      <c r="FO1105" s="206"/>
      <c r="FP1105" s="206"/>
      <c r="FQ1105" s="206"/>
      <c r="FR1105" s="206"/>
      <c r="FS1105" s="206"/>
      <c r="FT1105" s="206"/>
      <c r="FU1105" s="206"/>
      <c r="FV1105" s="206"/>
      <c r="FW1105" s="206"/>
      <c r="FX1105" s="206"/>
      <c r="FY1105" s="206"/>
      <c r="FZ1105" s="206"/>
      <c r="GA1105" s="206"/>
      <c r="GB1105" s="206"/>
      <c r="GC1105" s="206"/>
      <c r="GD1105" s="206"/>
      <c r="GE1105" s="206"/>
      <c r="GF1105" s="206"/>
      <c r="GG1105" s="206"/>
      <c r="GH1105" s="206"/>
      <c r="GI1105" s="206"/>
      <c r="GJ1105" s="206"/>
      <c r="GK1105" s="206"/>
      <c r="GL1105" s="206"/>
      <c r="GM1105" s="206"/>
      <c r="GN1105" s="206"/>
      <c r="GO1105" s="206"/>
      <c r="GP1105" s="206"/>
      <c r="GQ1105" s="206"/>
      <c r="GR1105" s="206"/>
      <c r="GS1105" s="206"/>
      <c r="GT1105" s="206"/>
      <c r="GU1105" s="206"/>
      <c r="GV1105" s="206"/>
      <c r="GW1105" s="206"/>
      <c r="GX1105" s="206"/>
      <c r="GY1105" s="206"/>
      <c r="GZ1105" s="206"/>
      <c r="HA1105" s="206"/>
      <c r="HB1105" s="206"/>
      <c r="HC1105" s="206"/>
      <c r="HD1105" s="206"/>
      <c r="HE1105" s="206"/>
      <c r="HF1105" s="206"/>
      <c r="HG1105" s="206"/>
      <c r="HH1105" s="206"/>
      <c r="HI1105" s="206"/>
      <c r="HJ1105" s="206"/>
      <c r="HK1105" s="206"/>
      <c r="HL1105" s="206"/>
      <c r="HM1105" s="206"/>
      <c r="HN1105" s="206"/>
      <c r="HO1105" s="206"/>
      <c r="HP1105" s="206"/>
      <c r="HQ1105" s="127"/>
      <c r="HR1105" s="127"/>
      <c r="HS1105" s="127"/>
      <c r="HT1105" s="127"/>
      <c r="HU1105" s="127"/>
      <c r="HV1105" s="127"/>
      <c r="HW1105" s="127"/>
      <c r="HX1105" s="127"/>
      <c r="HY1105" s="127"/>
      <c r="HZ1105" s="127"/>
      <c r="IA1105" s="127"/>
      <c r="IB1105" s="127"/>
    </row>
    <row r="1106" spans="1:236" ht="12.75" customHeight="1" x14ac:dyDescent="0.2">
      <c r="A1106" s="206"/>
      <c r="B1106" s="206"/>
      <c r="C1106" s="206"/>
      <c r="D1106" s="206"/>
      <c r="E1106" s="206"/>
      <c r="F1106" s="198"/>
      <c r="G1106" s="198"/>
      <c r="H1106" s="198"/>
      <c r="I1106" s="209"/>
      <c r="J1106" s="209"/>
      <c r="K1106" s="187"/>
      <c r="L1106" s="212"/>
      <c r="M1106" s="212"/>
      <c r="N1106" s="212"/>
      <c r="O1106" s="212"/>
      <c r="P1106" s="212"/>
      <c r="Q1106" s="212"/>
      <c r="R1106" s="212"/>
      <c r="S1106" s="212"/>
      <c r="T1106" s="212"/>
      <c r="U1106" s="212"/>
      <c r="V1106" s="212"/>
      <c r="W1106" s="212"/>
      <c r="X1106" s="206"/>
      <c r="Y1106" s="206"/>
      <c r="Z1106" s="206"/>
      <c r="AA1106" s="206"/>
      <c r="AB1106" s="206"/>
      <c r="AC1106" s="206"/>
      <c r="AD1106" s="206"/>
      <c r="AE1106" s="206"/>
      <c r="AF1106" s="206"/>
      <c r="AG1106" s="206"/>
      <c r="AH1106" s="206"/>
      <c r="AI1106" s="206"/>
      <c r="AJ1106" s="206"/>
      <c r="AK1106" s="206"/>
      <c r="AL1106" s="206"/>
      <c r="AM1106" s="206"/>
      <c r="AN1106" s="206"/>
      <c r="AO1106" s="206"/>
      <c r="AP1106" s="206"/>
      <c r="AQ1106" s="206"/>
      <c r="AR1106" s="206"/>
      <c r="AS1106" s="206"/>
      <c r="AT1106" s="206"/>
      <c r="AU1106" s="206"/>
      <c r="AV1106" s="206"/>
      <c r="AW1106" s="206"/>
      <c r="AX1106" s="206"/>
      <c r="AY1106" s="206"/>
      <c r="AZ1106" s="206"/>
      <c r="BA1106" s="206"/>
      <c r="BB1106" s="206"/>
      <c r="BC1106" s="206"/>
      <c r="BD1106" s="206"/>
      <c r="BE1106" s="206"/>
      <c r="BF1106" s="206"/>
      <c r="BG1106" s="206"/>
      <c r="BH1106" s="206"/>
      <c r="BI1106" s="206"/>
      <c r="BJ1106" s="206"/>
      <c r="BK1106" s="206"/>
      <c r="BL1106" s="206"/>
      <c r="BM1106" s="206"/>
      <c r="BN1106" s="206"/>
      <c r="BO1106" s="206"/>
      <c r="BP1106" s="206"/>
      <c r="BQ1106" s="206"/>
      <c r="BR1106" s="206"/>
      <c r="BS1106" s="206"/>
      <c r="BT1106" s="206"/>
      <c r="BU1106" s="206"/>
      <c r="BV1106" s="206"/>
      <c r="BW1106" s="206"/>
      <c r="BX1106" s="206"/>
      <c r="BY1106" s="206"/>
      <c r="BZ1106" s="206"/>
      <c r="CA1106" s="206"/>
      <c r="CB1106" s="206"/>
      <c r="CC1106" s="206"/>
      <c r="CD1106" s="206"/>
      <c r="CE1106" s="206"/>
      <c r="CF1106" s="206"/>
      <c r="CG1106" s="206"/>
      <c r="CH1106" s="206"/>
      <c r="CI1106" s="206"/>
      <c r="CJ1106" s="206"/>
      <c r="CK1106" s="206"/>
      <c r="CL1106" s="206"/>
      <c r="CM1106" s="206"/>
      <c r="CN1106" s="206"/>
      <c r="CO1106" s="206"/>
      <c r="CP1106" s="206"/>
      <c r="CQ1106" s="206"/>
      <c r="CR1106" s="206"/>
      <c r="CS1106" s="206"/>
      <c r="CT1106" s="206"/>
      <c r="CU1106" s="206"/>
      <c r="CV1106" s="206"/>
      <c r="CW1106" s="206"/>
      <c r="CX1106" s="206"/>
      <c r="CY1106" s="206"/>
      <c r="CZ1106" s="206"/>
      <c r="DA1106" s="206"/>
      <c r="DB1106" s="206"/>
      <c r="DC1106" s="206"/>
      <c r="DD1106" s="206"/>
      <c r="DE1106" s="206"/>
      <c r="DF1106" s="206"/>
      <c r="DG1106" s="206"/>
      <c r="DH1106" s="206"/>
      <c r="DI1106" s="206"/>
      <c r="DJ1106" s="206"/>
      <c r="DK1106" s="206"/>
      <c r="DL1106" s="206"/>
      <c r="DM1106" s="206"/>
      <c r="DN1106" s="206"/>
      <c r="DO1106" s="206"/>
      <c r="DP1106" s="206"/>
      <c r="DQ1106" s="206"/>
      <c r="DR1106" s="206"/>
      <c r="DS1106" s="206"/>
      <c r="DT1106" s="206"/>
      <c r="DU1106" s="206"/>
      <c r="DV1106" s="206"/>
      <c r="DW1106" s="206"/>
      <c r="DX1106" s="206"/>
      <c r="DY1106" s="206"/>
      <c r="DZ1106" s="206"/>
      <c r="EA1106" s="206"/>
      <c r="EB1106" s="206"/>
      <c r="EC1106" s="206"/>
      <c r="ED1106" s="206"/>
      <c r="EE1106" s="206"/>
      <c r="EF1106" s="206"/>
      <c r="EG1106" s="206"/>
      <c r="EH1106" s="206"/>
      <c r="EI1106" s="206"/>
      <c r="EJ1106" s="206"/>
      <c r="EK1106" s="206"/>
      <c r="EL1106" s="206"/>
      <c r="EM1106" s="206"/>
      <c r="EN1106" s="206"/>
      <c r="EO1106" s="206"/>
      <c r="EP1106" s="206"/>
      <c r="EQ1106" s="206"/>
      <c r="ER1106" s="206"/>
      <c r="ES1106" s="206"/>
      <c r="ET1106" s="206"/>
      <c r="EU1106" s="206"/>
      <c r="EV1106" s="206"/>
      <c r="EW1106" s="206"/>
      <c r="EX1106" s="206"/>
      <c r="EY1106" s="206"/>
      <c r="EZ1106" s="206"/>
      <c r="FA1106" s="206"/>
      <c r="FB1106" s="206"/>
      <c r="FC1106" s="206"/>
      <c r="FD1106" s="206"/>
      <c r="FE1106" s="206"/>
      <c r="FF1106" s="206"/>
      <c r="FG1106" s="206"/>
      <c r="FH1106" s="206"/>
      <c r="FI1106" s="206"/>
      <c r="FJ1106" s="206"/>
      <c r="FK1106" s="206"/>
      <c r="FL1106" s="206"/>
      <c r="FM1106" s="206"/>
      <c r="FN1106" s="206"/>
      <c r="FO1106" s="206"/>
      <c r="FP1106" s="206"/>
      <c r="FQ1106" s="206"/>
      <c r="FR1106" s="206"/>
      <c r="FS1106" s="206"/>
      <c r="FT1106" s="206"/>
      <c r="FU1106" s="206"/>
      <c r="FV1106" s="206"/>
      <c r="FW1106" s="206"/>
      <c r="FX1106" s="206"/>
      <c r="FY1106" s="206"/>
      <c r="FZ1106" s="206"/>
      <c r="GA1106" s="206"/>
      <c r="GB1106" s="206"/>
      <c r="GC1106" s="206"/>
      <c r="GD1106" s="206"/>
      <c r="GE1106" s="206"/>
      <c r="GF1106" s="206"/>
      <c r="GG1106" s="206"/>
      <c r="GH1106" s="206"/>
      <c r="GI1106" s="206"/>
      <c r="GJ1106" s="206"/>
      <c r="GK1106" s="206"/>
      <c r="GL1106" s="206"/>
      <c r="GM1106" s="206"/>
      <c r="GN1106" s="206"/>
      <c r="GO1106" s="206"/>
      <c r="GP1106" s="206"/>
      <c r="GQ1106" s="206"/>
      <c r="GR1106" s="206"/>
      <c r="GS1106" s="206"/>
      <c r="GT1106" s="206"/>
      <c r="GU1106" s="206"/>
      <c r="GV1106" s="206"/>
      <c r="GW1106" s="206"/>
      <c r="GX1106" s="206"/>
      <c r="GY1106" s="206"/>
      <c r="GZ1106" s="206"/>
      <c r="HA1106" s="206"/>
      <c r="HB1106" s="206"/>
      <c r="HC1106" s="206"/>
      <c r="HD1106" s="206"/>
      <c r="HE1106" s="206"/>
      <c r="HF1106" s="206"/>
      <c r="HG1106" s="206"/>
      <c r="HH1106" s="206"/>
      <c r="HI1106" s="206"/>
      <c r="HJ1106" s="206"/>
      <c r="HK1106" s="206"/>
      <c r="HL1106" s="206"/>
      <c r="HM1106" s="206"/>
      <c r="HN1106" s="206"/>
      <c r="HO1106" s="206"/>
      <c r="HP1106" s="206"/>
      <c r="HQ1106" s="127"/>
      <c r="HR1106" s="127"/>
      <c r="HS1106" s="127"/>
      <c r="HT1106" s="127"/>
      <c r="HU1106" s="127"/>
      <c r="HV1106" s="127"/>
      <c r="HW1106" s="127"/>
      <c r="HX1106" s="127"/>
      <c r="HY1106" s="127"/>
      <c r="HZ1106" s="127"/>
      <c r="IA1106" s="127"/>
      <c r="IB1106" s="127"/>
    </row>
    <row r="1107" spans="1:236" ht="12.75" customHeight="1" x14ac:dyDescent="0.2">
      <c r="A1107" s="206"/>
      <c r="B1107" s="206"/>
      <c r="C1107" s="206"/>
      <c r="D1107" s="206"/>
      <c r="E1107" s="206"/>
      <c r="F1107" s="198"/>
      <c r="G1107" s="198"/>
      <c r="H1107" s="198"/>
      <c r="I1107" s="209"/>
      <c r="J1107" s="209"/>
      <c r="K1107" s="187"/>
      <c r="L1107" s="212"/>
      <c r="M1107" s="212"/>
      <c r="N1107" s="212"/>
      <c r="O1107" s="212"/>
      <c r="P1107" s="212"/>
      <c r="Q1107" s="212"/>
      <c r="R1107" s="212"/>
      <c r="S1107" s="212"/>
      <c r="T1107" s="212"/>
      <c r="U1107" s="212"/>
      <c r="V1107" s="212"/>
      <c r="W1107" s="212"/>
      <c r="X1107" s="206"/>
      <c r="Y1107" s="206"/>
      <c r="Z1107" s="206"/>
      <c r="AA1107" s="206"/>
      <c r="AB1107" s="206"/>
      <c r="AC1107" s="206"/>
      <c r="AD1107" s="206"/>
      <c r="AE1107" s="206"/>
      <c r="AF1107" s="206"/>
      <c r="AG1107" s="206"/>
      <c r="AH1107" s="206"/>
      <c r="AI1107" s="206"/>
      <c r="AJ1107" s="206"/>
      <c r="AK1107" s="206"/>
      <c r="AL1107" s="206"/>
      <c r="AM1107" s="206"/>
      <c r="AN1107" s="206"/>
      <c r="AO1107" s="206"/>
      <c r="AP1107" s="206"/>
      <c r="AQ1107" s="206"/>
      <c r="AR1107" s="206"/>
      <c r="AS1107" s="206"/>
      <c r="AT1107" s="206"/>
      <c r="AU1107" s="206"/>
      <c r="AV1107" s="206"/>
      <c r="AW1107" s="206"/>
      <c r="AX1107" s="206"/>
      <c r="AY1107" s="206"/>
      <c r="AZ1107" s="206"/>
      <c r="BA1107" s="206"/>
      <c r="BB1107" s="206"/>
      <c r="BC1107" s="206"/>
      <c r="BD1107" s="206"/>
      <c r="BE1107" s="206"/>
      <c r="BF1107" s="206"/>
      <c r="BG1107" s="206"/>
      <c r="BH1107" s="206"/>
      <c r="BI1107" s="206"/>
      <c r="BJ1107" s="206"/>
      <c r="BK1107" s="206"/>
      <c r="BL1107" s="206"/>
      <c r="BM1107" s="206"/>
      <c r="BN1107" s="206"/>
      <c r="BO1107" s="206"/>
      <c r="BP1107" s="206"/>
      <c r="BQ1107" s="206"/>
      <c r="BR1107" s="206"/>
      <c r="BS1107" s="206"/>
      <c r="BT1107" s="206"/>
      <c r="BU1107" s="206"/>
      <c r="BV1107" s="206"/>
      <c r="BW1107" s="206"/>
      <c r="BX1107" s="206"/>
      <c r="BY1107" s="206"/>
      <c r="BZ1107" s="206"/>
      <c r="CA1107" s="206"/>
      <c r="CB1107" s="206"/>
      <c r="CC1107" s="206"/>
      <c r="CD1107" s="206"/>
      <c r="CE1107" s="206"/>
      <c r="CF1107" s="206"/>
      <c r="CG1107" s="206"/>
      <c r="CH1107" s="206"/>
      <c r="CI1107" s="206"/>
      <c r="CJ1107" s="206"/>
      <c r="CK1107" s="206"/>
      <c r="CL1107" s="206"/>
      <c r="CM1107" s="206"/>
      <c r="CN1107" s="206"/>
      <c r="CO1107" s="206"/>
      <c r="CP1107" s="206"/>
      <c r="CQ1107" s="206"/>
      <c r="CR1107" s="206"/>
      <c r="CS1107" s="206"/>
      <c r="CT1107" s="206"/>
      <c r="CU1107" s="206"/>
      <c r="CV1107" s="206"/>
      <c r="CW1107" s="206"/>
      <c r="CX1107" s="206"/>
      <c r="CY1107" s="206"/>
      <c r="CZ1107" s="206"/>
      <c r="DA1107" s="206"/>
      <c r="DB1107" s="206"/>
      <c r="DC1107" s="206"/>
      <c r="DD1107" s="206"/>
      <c r="DE1107" s="206"/>
      <c r="DF1107" s="206"/>
      <c r="DG1107" s="206"/>
      <c r="DH1107" s="206"/>
      <c r="DI1107" s="206"/>
      <c r="DJ1107" s="206"/>
      <c r="DK1107" s="206"/>
      <c r="DL1107" s="206"/>
      <c r="DM1107" s="206"/>
      <c r="DN1107" s="206"/>
      <c r="DO1107" s="206"/>
      <c r="DP1107" s="206"/>
      <c r="DQ1107" s="206"/>
      <c r="DR1107" s="206"/>
      <c r="DS1107" s="206"/>
      <c r="DT1107" s="206"/>
      <c r="DU1107" s="206"/>
      <c r="DV1107" s="206"/>
      <c r="DW1107" s="206"/>
      <c r="DX1107" s="206"/>
      <c r="DY1107" s="206"/>
      <c r="DZ1107" s="206"/>
      <c r="EA1107" s="206"/>
      <c r="EB1107" s="206"/>
      <c r="EC1107" s="206"/>
      <c r="ED1107" s="206"/>
      <c r="EE1107" s="206"/>
      <c r="EF1107" s="206"/>
      <c r="EG1107" s="206"/>
      <c r="EH1107" s="206"/>
      <c r="EI1107" s="206"/>
      <c r="EJ1107" s="206"/>
      <c r="EK1107" s="206"/>
      <c r="EL1107" s="206"/>
      <c r="EM1107" s="206"/>
      <c r="EN1107" s="206"/>
      <c r="EO1107" s="206"/>
      <c r="EP1107" s="206"/>
      <c r="EQ1107" s="206"/>
      <c r="ER1107" s="206"/>
      <c r="ES1107" s="206"/>
      <c r="ET1107" s="206"/>
      <c r="EU1107" s="206"/>
      <c r="EV1107" s="206"/>
      <c r="EW1107" s="206"/>
      <c r="EX1107" s="206"/>
      <c r="EY1107" s="206"/>
      <c r="EZ1107" s="206"/>
      <c r="FA1107" s="206"/>
      <c r="FB1107" s="206"/>
      <c r="FC1107" s="206"/>
      <c r="FD1107" s="206"/>
      <c r="FE1107" s="206"/>
      <c r="FF1107" s="206"/>
      <c r="FG1107" s="206"/>
      <c r="FH1107" s="206"/>
      <c r="FI1107" s="206"/>
      <c r="FJ1107" s="206"/>
      <c r="FK1107" s="206"/>
      <c r="FL1107" s="206"/>
      <c r="FM1107" s="206"/>
      <c r="FN1107" s="206"/>
      <c r="FO1107" s="206"/>
      <c r="FP1107" s="206"/>
      <c r="FQ1107" s="206"/>
      <c r="FR1107" s="206"/>
      <c r="FS1107" s="206"/>
      <c r="FT1107" s="206"/>
      <c r="FU1107" s="206"/>
      <c r="FV1107" s="206"/>
      <c r="FW1107" s="206"/>
      <c r="FX1107" s="206"/>
      <c r="FY1107" s="206"/>
      <c r="FZ1107" s="206"/>
      <c r="GA1107" s="206"/>
      <c r="GB1107" s="206"/>
      <c r="GC1107" s="206"/>
      <c r="GD1107" s="206"/>
      <c r="GE1107" s="206"/>
      <c r="GF1107" s="206"/>
      <c r="GG1107" s="206"/>
      <c r="GH1107" s="206"/>
      <c r="GI1107" s="206"/>
      <c r="GJ1107" s="206"/>
      <c r="GK1107" s="206"/>
      <c r="GL1107" s="206"/>
      <c r="GM1107" s="206"/>
      <c r="GN1107" s="206"/>
      <c r="GO1107" s="206"/>
      <c r="GP1107" s="206"/>
      <c r="GQ1107" s="206"/>
      <c r="GR1107" s="206"/>
      <c r="GS1107" s="206"/>
      <c r="GT1107" s="206"/>
      <c r="GU1107" s="206"/>
      <c r="GV1107" s="206"/>
      <c r="GW1107" s="206"/>
      <c r="GX1107" s="206"/>
      <c r="GY1107" s="206"/>
      <c r="GZ1107" s="206"/>
      <c r="HA1107" s="206"/>
      <c r="HB1107" s="206"/>
      <c r="HC1107" s="206"/>
      <c r="HD1107" s="206"/>
      <c r="HE1107" s="206"/>
      <c r="HF1107" s="206"/>
      <c r="HG1107" s="206"/>
      <c r="HH1107" s="206"/>
      <c r="HI1107" s="206"/>
      <c r="HJ1107" s="206"/>
      <c r="HK1107" s="206"/>
      <c r="HL1107" s="206"/>
      <c r="HM1107" s="206"/>
      <c r="HN1107" s="206"/>
      <c r="HO1107" s="206"/>
      <c r="HP1107" s="206"/>
      <c r="HQ1107" s="127"/>
      <c r="HR1107" s="127"/>
      <c r="HS1107" s="127"/>
      <c r="HT1107" s="127"/>
      <c r="HU1107" s="127"/>
      <c r="HV1107" s="127"/>
      <c r="HW1107" s="127"/>
      <c r="HX1107" s="127"/>
      <c r="HY1107" s="127"/>
      <c r="HZ1107" s="127"/>
      <c r="IA1107" s="127"/>
      <c r="IB1107" s="127"/>
    </row>
    <row r="1108" spans="1:236" ht="12.75" customHeight="1" x14ac:dyDescent="0.2">
      <c r="A1108" s="206"/>
      <c r="B1108" s="206"/>
      <c r="C1108" s="206"/>
      <c r="D1108" s="206"/>
      <c r="E1108" s="206"/>
      <c r="F1108" s="198"/>
      <c r="G1108" s="198"/>
      <c r="H1108" s="198"/>
      <c r="I1108" s="209"/>
      <c r="J1108" s="209"/>
      <c r="K1108" s="187"/>
      <c r="L1108" s="212"/>
      <c r="M1108" s="212"/>
      <c r="N1108" s="212"/>
      <c r="O1108" s="212"/>
      <c r="P1108" s="212"/>
      <c r="Q1108" s="212"/>
      <c r="R1108" s="212"/>
      <c r="S1108" s="212"/>
      <c r="T1108" s="212"/>
      <c r="U1108" s="212"/>
      <c r="V1108" s="212"/>
      <c r="W1108" s="212"/>
      <c r="X1108" s="206"/>
      <c r="Y1108" s="206"/>
      <c r="Z1108" s="206"/>
      <c r="AA1108" s="206"/>
      <c r="AB1108" s="206"/>
      <c r="AC1108" s="206"/>
      <c r="AD1108" s="206"/>
      <c r="AE1108" s="206"/>
      <c r="AF1108" s="206"/>
      <c r="AG1108" s="206"/>
      <c r="AH1108" s="206"/>
      <c r="AI1108" s="206"/>
      <c r="AJ1108" s="206"/>
      <c r="AK1108" s="206"/>
      <c r="AL1108" s="206"/>
      <c r="AM1108" s="206"/>
      <c r="AN1108" s="206"/>
      <c r="AO1108" s="206"/>
      <c r="AP1108" s="206"/>
      <c r="AQ1108" s="206"/>
      <c r="AR1108" s="206"/>
      <c r="AS1108" s="206"/>
      <c r="AT1108" s="206"/>
      <c r="AU1108" s="206"/>
      <c r="AV1108" s="206"/>
      <c r="AW1108" s="206"/>
      <c r="AX1108" s="206"/>
      <c r="AY1108" s="206"/>
      <c r="AZ1108" s="206"/>
      <c r="BA1108" s="206"/>
      <c r="BB1108" s="206"/>
      <c r="BC1108" s="206"/>
      <c r="BD1108" s="206"/>
      <c r="BE1108" s="206"/>
      <c r="BF1108" s="206"/>
      <c r="BG1108" s="206"/>
      <c r="BH1108" s="206"/>
      <c r="BI1108" s="206"/>
      <c r="BJ1108" s="206"/>
      <c r="BK1108" s="206"/>
      <c r="BL1108" s="206"/>
      <c r="BM1108" s="206"/>
      <c r="BN1108" s="206"/>
      <c r="BO1108" s="206"/>
      <c r="BP1108" s="206"/>
      <c r="BQ1108" s="206"/>
      <c r="BR1108" s="206"/>
      <c r="BS1108" s="206"/>
      <c r="BT1108" s="206"/>
      <c r="BU1108" s="206"/>
      <c r="BV1108" s="206"/>
      <c r="BW1108" s="206"/>
      <c r="BX1108" s="206"/>
      <c r="BY1108" s="206"/>
      <c r="BZ1108" s="206"/>
      <c r="CA1108" s="206"/>
      <c r="CB1108" s="206"/>
      <c r="CC1108" s="206"/>
      <c r="CD1108" s="206"/>
      <c r="CE1108" s="206"/>
      <c r="CF1108" s="206"/>
      <c r="CG1108" s="206"/>
      <c r="CH1108" s="206"/>
      <c r="CI1108" s="206"/>
      <c r="CJ1108" s="206"/>
      <c r="CK1108" s="206"/>
      <c r="CL1108" s="206"/>
      <c r="CM1108" s="206"/>
      <c r="CN1108" s="206"/>
      <c r="CO1108" s="206"/>
      <c r="CP1108" s="206"/>
      <c r="CQ1108" s="206"/>
      <c r="CR1108" s="206"/>
      <c r="CS1108" s="206"/>
      <c r="CT1108" s="206"/>
      <c r="CU1108" s="206"/>
      <c r="CV1108" s="206"/>
      <c r="CW1108" s="206"/>
      <c r="CX1108" s="206"/>
      <c r="CY1108" s="206"/>
      <c r="CZ1108" s="206"/>
      <c r="DA1108" s="206"/>
      <c r="DB1108" s="206"/>
      <c r="DC1108" s="206"/>
      <c r="DD1108" s="206"/>
      <c r="DE1108" s="206"/>
      <c r="DF1108" s="206"/>
      <c r="DG1108" s="206"/>
      <c r="DH1108" s="206"/>
      <c r="DI1108" s="206"/>
      <c r="DJ1108" s="206"/>
      <c r="DK1108" s="206"/>
      <c r="DL1108" s="206"/>
      <c r="DM1108" s="206"/>
      <c r="DN1108" s="206"/>
      <c r="DO1108" s="206"/>
      <c r="DP1108" s="206"/>
      <c r="DQ1108" s="206"/>
      <c r="DR1108" s="206"/>
      <c r="DS1108" s="206"/>
      <c r="DT1108" s="206"/>
      <c r="DU1108" s="206"/>
      <c r="DV1108" s="206"/>
      <c r="DW1108" s="206"/>
      <c r="DX1108" s="206"/>
      <c r="DY1108" s="206"/>
      <c r="DZ1108" s="206"/>
      <c r="EA1108" s="206"/>
      <c r="EB1108" s="206"/>
      <c r="EC1108" s="206"/>
      <c r="ED1108" s="206"/>
      <c r="EE1108" s="206"/>
      <c r="EF1108" s="206"/>
      <c r="EG1108" s="206"/>
      <c r="EH1108" s="206"/>
      <c r="EI1108" s="206"/>
      <c r="EJ1108" s="206"/>
      <c r="EK1108" s="206"/>
      <c r="EL1108" s="206"/>
      <c r="EM1108" s="206"/>
      <c r="EN1108" s="206"/>
      <c r="EO1108" s="206"/>
      <c r="EP1108" s="206"/>
      <c r="EQ1108" s="206"/>
      <c r="ER1108" s="206"/>
      <c r="ES1108" s="206"/>
      <c r="ET1108" s="206"/>
      <c r="EU1108" s="206"/>
      <c r="EV1108" s="206"/>
      <c r="EW1108" s="206"/>
      <c r="EX1108" s="206"/>
      <c r="EY1108" s="206"/>
      <c r="EZ1108" s="206"/>
      <c r="FA1108" s="206"/>
      <c r="FB1108" s="206"/>
      <c r="FC1108" s="206"/>
      <c r="FD1108" s="206"/>
      <c r="FE1108" s="206"/>
      <c r="FF1108" s="206"/>
      <c r="FG1108" s="206"/>
      <c r="FH1108" s="206"/>
      <c r="FI1108" s="206"/>
      <c r="FJ1108" s="206"/>
      <c r="FK1108" s="206"/>
      <c r="FL1108" s="206"/>
      <c r="FM1108" s="206"/>
      <c r="FN1108" s="206"/>
      <c r="FO1108" s="206"/>
      <c r="FP1108" s="206"/>
      <c r="FQ1108" s="206"/>
      <c r="FR1108" s="206"/>
      <c r="FS1108" s="206"/>
      <c r="FT1108" s="206"/>
      <c r="FU1108" s="206"/>
      <c r="FV1108" s="206"/>
      <c r="FW1108" s="206"/>
      <c r="FX1108" s="206"/>
      <c r="FY1108" s="206"/>
      <c r="FZ1108" s="206"/>
      <c r="GA1108" s="206"/>
      <c r="GB1108" s="206"/>
      <c r="GC1108" s="206"/>
      <c r="GD1108" s="206"/>
      <c r="GE1108" s="206"/>
      <c r="GF1108" s="206"/>
      <c r="GG1108" s="206"/>
      <c r="GH1108" s="206"/>
      <c r="GI1108" s="206"/>
      <c r="GJ1108" s="206"/>
      <c r="GK1108" s="206"/>
      <c r="GL1108" s="206"/>
      <c r="GM1108" s="206"/>
      <c r="GN1108" s="206"/>
      <c r="GO1108" s="206"/>
      <c r="GP1108" s="206"/>
      <c r="GQ1108" s="206"/>
      <c r="GR1108" s="206"/>
      <c r="GS1108" s="206"/>
      <c r="GT1108" s="206"/>
      <c r="GU1108" s="206"/>
      <c r="GV1108" s="206"/>
      <c r="GW1108" s="206"/>
      <c r="GX1108" s="206"/>
      <c r="GY1108" s="206"/>
      <c r="GZ1108" s="206"/>
      <c r="HA1108" s="206"/>
      <c r="HB1108" s="206"/>
      <c r="HC1108" s="206"/>
      <c r="HD1108" s="206"/>
      <c r="HE1108" s="206"/>
      <c r="HF1108" s="206"/>
      <c r="HG1108" s="206"/>
      <c r="HH1108" s="206"/>
      <c r="HI1108" s="206"/>
      <c r="HJ1108" s="206"/>
      <c r="HK1108" s="206"/>
      <c r="HL1108" s="206"/>
      <c r="HM1108" s="206"/>
      <c r="HN1108" s="206"/>
      <c r="HO1108" s="206"/>
      <c r="HP1108" s="206"/>
      <c r="HQ1108" s="127"/>
      <c r="HR1108" s="127"/>
      <c r="HS1108" s="127"/>
      <c r="HT1108" s="127"/>
      <c r="HU1108" s="127"/>
      <c r="HV1108" s="127"/>
      <c r="HW1108" s="127"/>
      <c r="HX1108" s="127"/>
      <c r="HY1108" s="127"/>
      <c r="HZ1108" s="127"/>
      <c r="IA1108" s="127"/>
      <c r="IB1108" s="127"/>
    </row>
    <row r="1109" spans="1:236" ht="12.75" customHeight="1" x14ac:dyDescent="0.2">
      <c r="A1109" s="206"/>
      <c r="B1109" s="206"/>
      <c r="C1109" s="206"/>
      <c r="D1109" s="206"/>
      <c r="E1109" s="206"/>
      <c r="F1109" s="198"/>
      <c r="G1109" s="198"/>
      <c r="H1109" s="198"/>
      <c r="I1109" s="209"/>
      <c r="J1109" s="209"/>
      <c r="K1109" s="187"/>
      <c r="L1109" s="212"/>
      <c r="M1109" s="212"/>
      <c r="N1109" s="212"/>
      <c r="O1109" s="212"/>
      <c r="P1109" s="212"/>
      <c r="Q1109" s="212"/>
      <c r="R1109" s="212"/>
      <c r="S1109" s="212"/>
      <c r="T1109" s="212"/>
      <c r="U1109" s="212"/>
      <c r="V1109" s="212"/>
      <c r="W1109" s="212"/>
      <c r="X1109" s="206"/>
      <c r="Y1109" s="206"/>
      <c r="Z1109" s="206"/>
      <c r="AA1109" s="206"/>
      <c r="AB1109" s="206"/>
      <c r="AC1109" s="206"/>
      <c r="AD1109" s="206"/>
      <c r="AE1109" s="206"/>
      <c r="AF1109" s="206"/>
      <c r="AG1109" s="206"/>
      <c r="AH1109" s="206"/>
      <c r="AI1109" s="206"/>
      <c r="AJ1109" s="206"/>
      <c r="AK1109" s="206"/>
      <c r="AL1109" s="206"/>
      <c r="AM1109" s="206"/>
      <c r="AN1109" s="206"/>
      <c r="AO1109" s="206"/>
      <c r="AP1109" s="206"/>
      <c r="AQ1109" s="206"/>
      <c r="AR1109" s="206"/>
      <c r="AS1109" s="206"/>
      <c r="AT1109" s="206"/>
      <c r="AU1109" s="206"/>
      <c r="AV1109" s="206"/>
      <c r="AW1109" s="206"/>
      <c r="AX1109" s="206"/>
      <c r="AY1109" s="206"/>
      <c r="AZ1109" s="206"/>
      <c r="BA1109" s="206"/>
      <c r="BB1109" s="206"/>
      <c r="BC1109" s="206"/>
      <c r="BD1109" s="206"/>
      <c r="BE1109" s="206"/>
      <c r="BF1109" s="206"/>
      <c r="BG1109" s="206"/>
      <c r="BH1109" s="206"/>
      <c r="BI1109" s="206"/>
      <c r="BJ1109" s="206"/>
      <c r="BK1109" s="206"/>
      <c r="BL1109" s="206"/>
      <c r="BM1109" s="206"/>
      <c r="BN1109" s="206"/>
      <c r="BO1109" s="206"/>
      <c r="BP1109" s="206"/>
      <c r="BQ1109" s="206"/>
      <c r="BR1109" s="206"/>
      <c r="BS1109" s="206"/>
      <c r="BT1109" s="206"/>
      <c r="BU1109" s="206"/>
      <c r="BV1109" s="206"/>
      <c r="BW1109" s="206"/>
      <c r="BX1109" s="206"/>
      <c r="BY1109" s="206"/>
      <c r="BZ1109" s="206"/>
      <c r="CA1109" s="206"/>
      <c r="CB1109" s="206"/>
      <c r="CC1109" s="206"/>
      <c r="CD1109" s="206"/>
      <c r="CE1109" s="206"/>
      <c r="CF1109" s="206"/>
      <c r="CG1109" s="206"/>
      <c r="CH1109" s="206"/>
      <c r="CI1109" s="206"/>
      <c r="CJ1109" s="206"/>
      <c r="CK1109" s="206"/>
      <c r="CL1109" s="206"/>
      <c r="CM1109" s="206"/>
      <c r="CN1109" s="206"/>
      <c r="CO1109" s="206"/>
      <c r="CP1109" s="206"/>
      <c r="CQ1109" s="206"/>
      <c r="CR1109" s="206"/>
      <c r="CS1109" s="206"/>
      <c r="CT1109" s="206"/>
      <c r="CU1109" s="206"/>
      <c r="CV1109" s="206"/>
      <c r="CW1109" s="206"/>
      <c r="CX1109" s="206"/>
      <c r="CY1109" s="206"/>
      <c r="CZ1109" s="206"/>
      <c r="DA1109" s="206"/>
      <c r="DB1109" s="206"/>
      <c r="DC1109" s="206"/>
      <c r="DD1109" s="206"/>
      <c r="DE1109" s="206"/>
      <c r="DF1109" s="206"/>
      <c r="DG1109" s="206"/>
      <c r="DH1109" s="206"/>
      <c r="DI1109" s="206"/>
      <c r="DJ1109" s="206"/>
      <c r="DK1109" s="206"/>
      <c r="DL1109" s="206"/>
      <c r="DM1109" s="206"/>
      <c r="DN1109" s="206"/>
      <c r="DO1109" s="206"/>
      <c r="DP1109" s="206"/>
      <c r="DQ1109" s="206"/>
      <c r="DR1109" s="206"/>
      <c r="DS1109" s="206"/>
      <c r="DT1109" s="206"/>
      <c r="DU1109" s="206"/>
      <c r="DV1109" s="206"/>
      <c r="DW1109" s="206"/>
      <c r="DX1109" s="206"/>
      <c r="DY1109" s="206"/>
      <c r="DZ1109" s="206"/>
      <c r="EA1109" s="206"/>
      <c r="EB1109" s="206"/>
      <c r="EC1109" s="206"/>
      <c r="ED1109" s="206"/>
      <c r="EE1109" s="206"/>
      <c r="EF1109" s="206"/>
      <c r="EG1109" s="206"/>
      <c r="EH1109" s="206"/>
      <c r="EI1109" s="206"/>
      <c r="EJ1109" s="206"/>
      <c r="EK1109" s="206"/>
      <c r="EL1109" s="206"/>
      <c r="EM1109" s="206"/>
      <c r="EN1109" s="206"/>
      <c r="EO1109" s="206"/>
      <c r="EP1109" s="206"/>
      <c r="EQ1109" s="206"/>
      <c r="ER1109" s="206"/>
      <c r="ES1109" s="206"/>
      <c r="ET1109" s="206"/>
      <c r="EU1109" s="206"/>
      <c r="EV1109" s="206"/>
      <c r="EW1109" s="206"/>
      <c r="EX1109" s="206"/>
      <c r="EY1109" s="206"/>
      <c r="EZ1109" s="206"/>
      <c r="FA1109" s="206"/>
      <c r="FB1109" s="206"/>
      <c r="FC1109" s="206"/>
      <c r="FD1109" s="206"/>
      <c r="FE1109" s="206"/>
      <c r="FF1109" s="206"/>
      <c r="FG1109" s="206"/>
      <c r="FH1109" s="206"/>
      <c r="FI1109" s="206"/>
      <c r="FJ1109" s="206"/>
      <c r="FK1109" s="206"/>
      <c r="FL1109" s="206"/>
      <c r="FM1109" s="206"/>
      <c r="FN1109" s="206"/>
      <c r="FO1109" s="206"/>
      <c r="FP1109" s="206"/>
      <c r="FQ1109" s="206"/>
      <c r="FR1109" s="206"/>
      <c r="FS1109" s="206"/>
      <c r="FT1109" s="206"/>
      <c r="FU1109" s="206"/>
      <c r="FV1109" s="206"/>
      <c r="FW1109" s="206"/>
      <c r="FX1109" s="206"/>
      <c r="FY1109" s="206"/>
      <c r="FZ1109" s="206"/>
      <c r="GA1109" s="206"/>
      <c r="GB1109" s="206"/>
      <c r="GC1109" s="206"/>
      <c r="GD1109" s="206"/>
      <c r="GE1109" s="206"/>
      <c r="GF1109" s="206"/>
      <c r="GG1109" s="206"/>
      <c r="GH1109" s="206"/>
      <c r="GI1109" s="206"/>
      <c r="GJ1109" s="206"/>
      <c r="GK1109" s="206"/>
      <c r="GL1109" s="206"/>
      <c r="GM1109" s="206"/>
      <c r="GN1109" s="206"/>
      <c r="GO1109" s="206"/>
      <c r="GP1109" s="206"/>
      <c r="GQ1109" s="206"/>
      <c r="GR1109" s="206"/>
      <c r="GS1109" s="206"/>
      <c r="GT1109" s="206"/>
      <c r="GU1109" s="206"/>
      <c r="GV1109" s="206"/>
      <c r="GW1109" s="206"/>
      <c r="GX1109" s="206"/>
      <c r="GY1109" s="206"/>
      <c r="GZ1109" s="206"/>
      <c r="HA1109" s="206"/>
      <c r="HB1109" s="206"/>
      <c r="HC1109" s="206"/>
      <c r="HD1109" s="206"/>
      <c r="HE1109" s="206"/>
      <c r="HF1109" s="206"/>
      <c r="HG1109" s="206"/>
      <c r="HH1109" s="206"/>
      <c r="HI1109" s="206"/>
      <c r="HJ1109" s="206"/>
      <c r="HK1109" s="206"/>
      <c r="HL1109" s="206"/>
      <c r="HM1109" s="206"/>
      <c r="HN1109" s="206"/>
      <c r="HO1109" s="206"/>
      <c r="HP1109" s="206"/>
      <c r="HQ1109" s="127"/>
      <c r="HR1109" s="127"/>
      <c r="HS1109" s="127"/>
      <c r="HT1109" s="127"/>
      <c r="HU1109" s="127"/>
      <c r="HV1109" s="127"/>
      <c r="HW1109" s="127"/>
      <c r="HX1109" s="127"/>
      <c r="HY1109" s="127"/>
      <c r="HZ1109" s="127"/>
      <c r="IA1109" s="127"/>
      <c r="IB1109" s="127"/>
    </row>
    <row r="1110" spans="1:236" ht="12.75" customHeight="1" x14ac:dyDescent="0.2">
      <c r="A1110" s="206"/>
      <c r="B1110" s="206"/>
      <c r="C1110" s="206"/>
      <c r="D1110" s="206"/>
      <c r="E1110" s="206"/>
      <c r="F1110" s="198"/>
      <c r="G1110" s="198"/>
      <c r="H1110" s="198"/>
      <c r="I1110" s="209"/>
      <c r="J1110" s="209"/>
      <c r="K1110" s="187"/>
      <c r="L1110" s="212"/>
      <c r="M1110" s="212"/>
      <c r="N1110" s="212"/>
      <c r="O1110" s="212"/>
      <c r="P1110" s="212"/>
      <c r="Q1110" s="212"/>
      <c r="R1110" s="212"/>
      <c r="S1110" s="212"/>
      <c r="T1110" s="212"/>
      <c r="U1110" s="212"/>
      <c r="V1110" s="212"/>
      <c r="W1110" s="212"/>
      <c r="X1110" s="206"/>
      <c r="Y1110" s="206"/>
      <c r="Z1110" s="206"/>
      <c r="AA1110" s="206"/>
      <c r="AB1110" s="206"/>
      <c r="AC1110" s="206"/>
      <c r="AD1110" s="206"/>
      <c r="AE1110" s="206"/>
      <c r="AF1110" s="206"/>
      <c r="AG1110" s="206"/>
      <c r="AH1110" s="206"/>
      <c r="AI1110" s="206"/>
      <c r="AJ1110" s="206"/>
      <c r="AK1110" s="206"/>
      <c r="AL1110" s="206"/>
      <c r="AM1110" s="206"/>
      <c r="AN1110" s="206"/>
      <c r="AO1110" s="206"/>
      <c r="AP1110" s="206"/>
      <c r="AQ1110" s="206"/>
      <c r="AR1110" s="206"/>
      <c r="AS1110" s="206"/>
      <c r="AT1110" s="206"/>
      <c r="AU1110" s="206"/>
      <c r="AV1110" s="206"/>
      <c r="AW1110" s="206"/>
      <c r="AX1110" s="206"/>
      <c r="AY1110" s="206"/>
      <c r="AZ1110" s="206"/>
      <c r="BA1110" s="206"/>
      <c r="BB1110" s="206"/>
      <c r="BC1110" s="206"/>
      <c r="BD1110" s="206"/>
      <c r="BE1110" s="206"/>
      <c r="BF1110" s="206"/>
      <c r="BG1110" s="206"/>
      <c r="BH1110" s="206"/>
      <c r="BI1110" s="206"/>
      <c r="BJ1110" s="206"/>
      <c r="BK1110" s="206"/>
      <c r="BL1110" s="206"/>
      <c r="BM1110" s="206"/>
      <c r="BN1110" s="206"/>
      <c r="BO1110" s="206"/>
      <c r="BP1110" s="206"/>
      <c r="BQ1110" s="206"/>
      <c r="BR1110" s="206"/>
      <c r="BS1110" s="206"/>
      <c r="BT1110" s="206"/>
      <c r="BU1110" s="206"/>
      <c r="BV1110" s="206"/>
      <c r="BW1110" s="206"/>
      <c r="BX1110" s="206"/>
      <c r="BY1110" s="206"/>
      <c r="BZ1110" s="206"/>
      <c r="CA1110" s="206"/>
      <c r="CB1110" s="206"/>
      <c r="CC1110" s="206"/>
      <c r="CD1110" s="206"/>
      <c r="CE1110" s="206"/>
      <c r="CF1110" s="206"/>
      <c r="CG1110" s="206"/>
      <c r="CH1110" s="206"/>
      <c r="CI1110" s="206"/>
      <c r="CJ1110" s="206"/>
      <c r="CK1110" s="206"/>
      <c r="CL1110" s="206"/>
      <c r="CM1110" s="206"/>
      <c r="CN1110" s="206"/>
      <c r="CO1110" s="206"/>
      <c r="CP1110" s="206"/>
      <c r="CQ1110" s="206"/>
      <c r="CR1110" s="206"/>
      <c r="CS1110" s="206"/>
      <c r="CT1110" s="206"/>
      <c r="CU1110" s="206"/>
      <c r="CV1110" s="206"/>
      <c r="CW1110" s="206"/>
      <c r="CX1110" s="206"/>
      <c r="CY1110" s="206"/>
      <c r="CZ1110" s="206"/>
      <c r="DA1110" s="206"/>
      <c r="DB1110" s="206"/>
      <c r="DC1110" s="206"/>
      <c r="DD1110" s="206"/>
      <c r="DE1110" s="206"/>
      <c r="DF1110" s="206"/>
      <c r="DG1110" s="206"/>
      <c r="DH1110" s="206"/>
      <c r="DI1110" s="206"/>
      <c r="DJ1110" s="206"/>
      <c r="DK1110" s="206"/>
      <c r="DL1110" s="206"/>
      <c r="DM1110" s="206"/>
      <c r="DN1110" s="206"/>
      <c r="DO1110" s="206"/>
      <c r="DP1110" s="206"/>
      <c r="DQ1110" s="206"/>
      <c r="DR1110" s="206"/>
      <c r="DS1110" s="206"/>
      <c r="DT1110" s="206"/>
      <c r="DU1110" s="206"/>
      <c r="DV1110" s="206"/>
      <c r="DW1110" s="206"/>
      <c r="DX1110" s="206"/>
      <c r="DY1110" s="206"/>
      <c r="DZ1110" s="206"/>
      <c r="EA1110" s="206"/>
      <c r="EB1110" s="206"/>
      <c r="EC1110" s="206"/>
      <c r="ED1110" s="206"/>
      <c r="EE1110" s="206"/>
      <c r="EF1110" s="206"/>
      <c r="EG1110" s="206"/>
      <c r="EH1110" s="206"/>
      <c r="EI1110" s="206"/>
      <c r="EJ1110" s="206"/>
      <c r="EK1110" s="206"/>
      <c r="EL1110" s="206"/>
      <c r="EM1110" s="206"/>
      <c r="EN1110" s="206"/>
      <c r="EO1110" s="206"/>
      <c r="EP1110" s="206"/>
      <c r="EQ1110" s="206"/>
      <c r="ER1110" s="206"/>
      <c r="ES1110" s="206"/>
      <c r="ET1110" s="206"/>
      <c r="EU1110" s="206"/>
      <c r="EV1110" s="206"/>
      <c r="EW1110" s="206"/>
      <c r="EX1110" s="206"/>
      <c r="EY1110" s="206"/>
      <c r="EZ1110" s="206"/>
      <c r="FA1110" s="206"/>
      <c r="FB1110" s="206"/>
      <c r="FC1110" s="206"/>
      <c r="FD1110" s="206"/>
      <c r="FE1110" s="206"/>
      <c r="FF1110" s="206"/>
      <c r="FG1110" s="206"/>
      <c r="FH1110" s="206"/>
      <c r="FI1110" s="206"/>
      <c r="FJ1110" s="206"/>
      <c r="FK1110" s="206"/>
      <c r="FL1110" s="206"/>
      <c r="FM1110" s="206"/>
      <c r="FN1110" s="206"/>
      <c r="FO1110" s="206"/>
      <c r="FP1110" s="206"/>
      <c r="FQ1110" s="206"/>
      <c r="FR1110" s="206"/>
      <c r="FS1110" s="206"/>
      <c r="FT1110" s="206"/>
      <c r="FU1110" s="206"/>
      <c r="FV1110" s="206"/>
      <c r="FW1110" s="206"/>
      <c r="FX1110" s="206"/>
      <c r="FY1110" s="206"/>
      <c r="FZ1110" s="206"/>
      <c r="GA1110" s="206"/>
      <c r="GB1110" s="206"/>
      <c r="GC1110" s="206"/>
      <c r="GD1110" s="206"/>
      <c r="GE1110" s="206"/>
      <c r="GF1110" s="206"/>
      <c r="GG1110" s="206"/>
      <c r="GH1110" s="206"/>
      <c r="GI1110" s="206"/>
      <c r="GJ1110" s="206"/>
      <c r="GK1110" s="206"/>
      <c r="GL1110" s="206"/>
      <c r="GM1110" s="206"/>
      <c r="GN1110" s="206"/>
      <c r="GO1110" s="206"/>
      <c r="GP1110" s="206"/>
      <c r="GQ1110" s="206"/>
      <c r="GR1110" s="206"/>
      <c r="GS1110" s="206"/>
      <c r="GT1110" s="206"/>
      <c r="GU1110" s="206"/>
      <c r="GV1110" s="206"/>
      <c r="GW1110" s="206"/>
      <c r="GX1110" s="206"/>
      <c r="GY1110" s="206"/>
      <c r="GZ1110" s="206"/>
      <c r="HA1110" s="206"/>
      <c r="HB1110" s="206"/>
      <c r="HC1110" s="206"/>
      <c r="HD1110" s="206"/>
      <c r="HE1110" s="206"/>
      <c r="HF1110" s="206"/>
      <c r="HG1110" s="206"/>
      <c r="HH1110" s="206"/>
      <c r="HI1110" s="206"/>
      <c r="HJ1110" s="206"/>
      <c r="HK1110" s="206"/>
      <c r="HL1110" s="206"/>
      <c r="HM1110" s="206"/>
      <c r="HN1110" s="206"/>
      <c r="HO1110" s="206"/>
      <c r="HP1110" s="206"/>
      <c r="HQ1110" s="127"/>
      <c r="HR1110" s="127"/>
      <c r="HS1110" s="127"/>
      <c r="HT1110" s="127"/>
      <c r="HU1110" s="127"/>
      <c r="HV1110" s="127"/>
      <c r="HW1110" s="127"/>
      <c r="HX1110" s="127"/>
      <c r="HY1110" s="127"/>
      <c r="HZ1110" s="127"/>
      <c r="IA1110" s="127"/>
      <c r="IB1110" s="127"/>
    </row>
    <row r="1111" spans="1:236" ht="12.75" customHeight="1" x14ac:dyDescent="0.2">
      <c r="A1111" s="206"/>
      <c r="B1111" s="206"/>
      <c r="C1111" s="206"/>
      <c r="D1111" s="206"/>
      <c r="E1111" s="206"/>
      <c r="F1111" s="198"/>
      <c r="G1111" s="198"/>
      <c r="H1111" s="198"/>
      <c r="I1111" s="209"/>
      <c r="J1111" s="209"/>
      <c r="K1111" s="187"/>
      <c r="L1111" s="212"/>
      <c r="M1111" s="212"/>
      <c r="N1111" s="212"/>
      <c r="O1111" s="212"/>
      <c r="P1111" s="212"/>
      <c r="Q1111" s="212"/>
      <c r="R1111" s="212"/>
      <c r="S1111" s="212"/>
      <c r="T1111" s="212"/>
      <c r="U1111" s="212"/>
      <c r="V1111" s="212"/>
      <c r="W1111" s="212"/>
      <c r="X1111" s="206"/>
      <c r="Y1111" s="206"/>
      <c r="Z1111" s="206"/>
      <c r="AA1111" s="206"/>
      <c r="AB1111" s="206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06"/>
      <c r="AM1111" s="206"/>
      <c r="AN1111" s="206"/>
      <c r="AO1111" s="206"/>
      <c r="AP1111" s="206"/>
      <c r="AQ1111" s="206"/>
      <c r="AR1111" s="206"/>
      <c r="AS1111" s="206"/>
      <c r="AT1111" s="206"/>
      <c r="AU1111" s="206"/>
      <c r="AV1111" s="206"/>
      <c r="AW1111" s="206"/>
      <c r="AX1111" s="206"/>
      <c r="AY1111" s="206"/>
      <c r="AZ1111" s="206"/>
      <c r="BA1111" s="206"/>
      <c r="BB1111" s="206"/>
      <c r="BC1111" s="206"/>
      <c r="BD1111" s="206"/>
      <c r="BE1111" s="206"/>
      <c r="BF1111" s="206"/>
      <c r="BG1111" s="206"/>
      <c r="BH1111" s="206"/>
      <c r="BI1111" s="206"/>
      <c r="BJ1111" s="206"/>
      <c r="BK1111" s="206"/>
      <c r="BL1111" s="206"/>
      <c r="BM1111" s="206"/>
      <c r="BN1111" s="206"/>
      <c r="BO1111" s="206"/>
      <c r="BP1111" s="206"/>
      <c r="BQ1111" s="206"/>
      <c r="BR1111" s="206"/>
      <c r="BS1111" s="206"/>
      <c r="BT1111" s="206"/>
      <c r="BU1111" s="206"/>
      <c r="BV1111" s="206"/>
      <c r="BW1111" s="206"/>
      <c r="BX1111" s="206"/>
      <c r="BY1111" s="206"/>
      <c r="BZ1111" s="206"/>
      <c r="CA1111" s="206"/>
      <c r="CB1111" s="206"/>
      <c r="CC1111" s="206"/>
      <c r="CD1111" s="206"/>
      <c r="CE1111" s="206"/>
      <c r="CF1111" s="206"/>
      <c r="CG1111" s="206"/>
      <c r="CH1111" s="206"/>
      <c r="CI1111" s="206"/>
      <c r="CJ1111" s="206"/>
      <c r="CK1111" s="206"/>
      <c r="CL1111" s="206"/>
      <c r="CM1111" s="206"/>
      <c r="CN1111" s="206"/>
      <c r="CO1111" s="206"/>
      <c r="CP1111" s="206"/>
      <c r="CQ1111" s="206"/>
      <c r="CR1111" s="206"/>
      <c r="CS1111" s="206"/>
      <c r="CT1111" s="206"/>
      <c r="CU1111" s="206"/>
      <c r="CV1111" s="206"/>
      <c r="CW1111" s="206"/>
      <c r="CX1111" s="206"/>
      <c r="CY1111" s="206"/>
      <c r="CZ1111" s="206"/>
      <c r="DA1111" s="206"/>
      <c r="DB1111" s="206"/>
      <c r="DC1111" s="206"/>
      <c r="DD1111" s="206"/>
      <c r="DE1111" s="206"/>
      <c r="DF1111" s="206"/>
      <c r="DG1111" s="206"/>
      <c r="DH1111" s="206"/>
      <c r="DI1111" s="206"/>
      <c r="DJ1111" s="206"/>
      <c r="DK1111" s="206"/>
      <c r="DL1111" s="206"/>
      <c r="DM1111" s="206"/>
      <c r="DN1111" s="206"/>
      <c r="DO1111" s="206"/>
      <c r="DP1111" s="206"/>
      <c r="DQ1111" s="206"/>
      <c r="DR1111" s="206"/>
      <c r="DS1111" s="206"/>
      <c r="DT1111" s="206"/>
      <c r="DU1111" s="206"/>
      <c r="DV1111" s="206"/>
      <c r="DW1111" s="206"/>
      <c r="DX1111" s="206"/>
      <c r="DY1111" s="206"/>
      <c r="DZ1111" s="206"/>
      <c r="EA1111" s="206"/>
      <c r="EB1111" s="206"/>
      <c r="EC1111" s="206"/>
      <c r="ED1111" s="206"/>
      <c r="EE1111" s="206"/>
      <c r="EF1111" s="206"/>
      <c r="EG1111" s="206"/>
      <c r="EH1111" s="206"/>
      <c r="EI1111" s="206"/>
      <c r="EJ1111" s="206"/>
      <c r="EK1111" s="206"/>
      <c r="EL1111" s="206"/>
      <c r="EM1111" s="206"/>
      <c r="EN1111" s="206"/>
      <c r="EO1111" s="206"/>
      <c r="EP1111" s="206"/>
      <c r="EQ1111" s="206"/>
      <c r="ER1111" s="206"/>
      <c r="ES1111" s="206"/>
      <c r="ET1111" s="206"/>
      <c r="EU1111" s="206"/>
      <c r="EV1111" s="206"/>
      <c r="EW1111" s="206"/>
      <c r="EX1111" s="206"/>
      <c r="EY1111" s="206"/>
      <c r="EZ1111" s="206"/>
      <c r="FA1111" s="206"/>
      <c r="FB1111" s="206"/>
      <c r="FC1111" s="206"/>
      <c r="FD1111" s="206"/>
      <c r="FE1111" s="206"/>
      <c r="FF1111" s="206"/>
      <c r="FG1111" s="206"/>
      <c r="FH1111" s="206"/>
      <c r="FI1111" s="206"/>
      <c r="FJ1111" s="206"/>
      <c r="FK1111" s="206"/>
      <c r="FL1111" s="206"/>
      <c r="FM1111" s="206"/>
      <c r="FN1111" s="206"/>
      <c r="FO1111" s="206"/>
      <c r="FP1111" s="206"/>
      <c r="FQ1111" s="206"/>
      <c r="FR1111" s="206"/>
      <c r="FS1111" s="206"/>
      <c r="FT1111" s="206"/>
      <c r="FU1111" s="206"/>
      <c r="FV1111" s="206"/>
      <c r="FW1111" s="206"/>
      <c r="FX1111" s="206"/>
      <c r="FY1111" s="206"/>
      <c r="FZ1111" s="206"/>
      <c r="GA1111" s="206"/>
      <c r="GB1111" s="206"/>
      <c r="GC1111" s="206"/>
      <c r="GD1111" s="206"/>
      <c r="GE1111" s="206"/>
      <c r="GF1111" s="206"/>
      <c r="GG1111" s="206"/>
      <c r="GH1111" s="206"/>
      <c r="GI1111" s="206"/>
      <c r="GJ1111" s="206"/>
      <c r="GK1111" s="206"/>
      <c r="GL1111" s="206"/>
      <c r="GM1111" s="206"/>
      <c r="GN1111" s="206"/>
      <c r="GO1111" s="206"/>
      <c r="GP1111" s="206"/>
      <c r="GQ1111" s="206"/>
      <c r="GR1111" s="206"/>
      <c r="GS1111" s="206"/>
      <c r="GT1111" s="206"/>
      <c r="GU1111" s="206"/>
      <c r="GV1111" s="206"/>
      <c r="GW1111" s="206"/>
      <c r="GX1111" s="206"/>
      <c r="GY1111" s="206"/>
      <c r="GZ1111" s="206"/>
      <c r="HA1111" s="206"/>
      <c r="HB1111" s="206"/>
      <c r="HC1111" s="206"/>
      <c r="HD1111" s="206"/>
      <c r="HE1111" s="206"/>
      <c r="HF1111" s="206"/>
      <c r="HG1111" s="206"/>
      <c r="HH1111" s="206"/>
      <c r="HI1111" s="206"/>
      <c r="HJ1111" s="206"/>
      <c r="HK1111" s="206"/>
      <c r="HL1111" s="206"/>
      <c r="HM1111" s="206"/>
      <c r="HN1111" s="206"/>
      <c r="HO1111" s="206"/>
      <c r="HP1111" s="206"/>
      <c r="HQ1111" s="127"/>
      <c r="HR1111" s="127"/>
      <c r="HS1111" s="127"/>
      <c r="HT1111" s="127"/>
      <c r="HU1111" s="127"/>
      <c r="HV1111" s="127"/>
      <c r="HW1111" s="127"/>
      <c r="HX1111" s="127"/>
      <c r="HY1111" s="127"/>
      <c r="HZ1111" s="127"/>
      <c r="IA1111" s="127"/>
      <c r="IB1111" s="127"/>
    </row>
    <row r="1112" spans="1:236" ht="12.75" customHeight="1" x14ac:dyDescent="0.2">
      <c r="A1112" s="206"/>
      <c r="B1112" s="206"/>
      <c r="C1112" s="206"/>
      <c r="D1112" s="206"/>
      <c r="E1112" s="206"/>
      <c r="F1112" s="198"/>
      <c r="G1112" s="198"/>
      <c r="H1112" s="198"/>
      <c r="I1112" s="209"/>
      <c r="J1112" s="209"/>
      <c r="K1112" s="187"/>
      <c r="L1112" s="212"/>
      <c r="M1112" s="212"/>
      <c r="N1112" s="212"/>
      <c r="O1112" s="212"/>
      <c r="P1112" s="212"/>
      <c r="Q1112" s="212"/>
      <c r="R1112" s="212"/>
      <c r="S1112" s="212"/>
      <c r="T1112" s="212"/>
      <c r="U1112" s="212"/>
      <c r="V1112" s="212"/>
      <c r="W1112" s="212"/>
      <c r="X1112" s="206"/>
      <c r="Y1112" s="206"/>
      <c r="Z1112" s="206"/>
      <c r="AA1112" s="206"/>
      <c r="AB1112" s="206"/>
      <c r="AC1112" s="206"/>
      <c r="AD1112" s="206"/>
      <c r="AE1112" s="206"/>
      <c r="AF1112" s="206"/>
      <c r="AG1112" s="206"/>
      <c r="AH1112" s="206"/>
      <c r="AI1112" s="206"/>
      <c r="AJ1112" s="206"/>
      <c r="AK1112" s="206"/>
      <c r="AL1112" s="206"/>
      <c r="AM1112" s="206"/>
      <c r="AN1112" s="206"/>
      <c r="AO1112" s="206"/>
      <c r="AP1112" s="206"/>
      <c r="AQ1112" s="206"/>
      <c r="AR1112" s="206"/>
      <c r="AS1112" s="206"/>
      <c r="AT1112" s="206"/>
      <c r="AU1112" s="206"/>
      <c r="AV1112" s="206"/>
      <c r="AW1112" s="206"/>
      <c r="AX1112" s="206"/>
      <c r="AY1112" s="206"/>
      <c r="AZ1112" s="206"/>
      <c r="BA1112" s="206"/>
      <c r="BB1112" s="206"/>
      <c r="BC1112" s="206"/>
      <c r="BD1112" s="206"/>
      <c r="BE1112" s="206"/>
      <c r="BF1112" s="206"/>
      <c r="BG1112" s="206"/>
      <c r="BH1112" s="206"/>
      <c r="BI1112" s="206"/>
      <c r="BJ1112" s="206"/>
      <c r="BK1112" s="206"/>
      <c r="BL1112" s="206"/>
      <c r="BM1112" s="206"/>
      <c r="BN1112" s="206"/>
      <c r="BO1112" s="206"/>
      <c r="BP1112" s="206"/>
      <c r="BQ1112" s="206"/>
      <c r="BR1112" s="206"/>
      <c r="BS1112" s="206"/>
      <c r="BT1112" s="206"/>
      <c r="BU1112" s="206"/>
      <c r="BV1112" s="206"/>
      <c r="BW1112" s="206"/>
      <c r="BX1112" s="206"/>
      <c r="BY1112" s="206"/>
      <c r="BZ1112" s="206"/>
      <c r="CA1112" s="206"/>
      <c r="CB1112" s="206"/>
      <c r="CC1112" s="206"/>
      <c r="CD1112" s="206"/>
      <c r="CE1112" s="206"/>
      <c r="CF1112" s="206"/>
      <c r="CG1112" s="206"/>
      <c r="CH1112" s="206"/>
      <c r="CI1112" s="206"/>
      <c r="CJ1112" s="206"/>
      <c r="CK1112" s="206"/>
      <c r="CL1112" s="206"/>
      <c r="CM1112" s="206"/>
      <c r="CN1112" s="206"/>
      <c r="CO1112" s="206"/>
      <c r="CP1112" s="206"/>
      <c r="CQ1112" s="206"/>
      <c r="CR1112" s="206"/>
      <c r="CS1112" s="206"/>
      <c r="CT1112" s="206"/>
      <c r="CU1112" s="206"/>
      <c r="CV1112" s="206"/>
      <c r="CW1112" s="206"/>
      <c r="CX1112" s="206"/>
      <c r="CY1112" s="206"/>
      <c r="CZ1112" s="206"/>
      <c r="DA1112" s="206"/>
      <c r="DB1112" s="206"/>
      <c r="DC1112" s="206"/>
      <c r="DD1112" s="206"/>
      <c r="DE1112" s="206"/>
      <c r="DF1112" s="206"/>
      <c r="DG1112" s="206"/>
      <c r="DH1112" s="206"/>
      <c r="DI1112" s="206"/>
      <c r="DJ1112" s="206"/>
      <c r="DK1112" s="206"/>
      <c r="DL1112" s="206"/>
      <c r="DM1112" s="206"/>
      <c r="DN1112" s="206"/>
      <c r="DO1112" s="206"/>
      <c r="DP1112" s="206"/>
      <c r="DQ1112" s="206"/>
      <c r="DR1112" s="206"/>
      <c r="DS1112" s="206"/>
      <c r="DT1112" s="206"/>
      <c r="DU1112" s="206"/>
      <c r="DV1112" s="206"/>
      <c r="DW1112" s="206"/>
      <c r="DX1112" s="206"/>
      <c r="DY1112" s="206"/>
      <c r="DZ1112" s="206"/>
      <c r="EA1112" s="206"/>
      <c r="EB1112" s="206"/>
      <c r="EC1112" s="206"/>
      <c r="ED1112" s="206"/>
      <c r="EE1112" s="206"/>
      <c r="EF1112" s="206"/>
      <c r="EG1112" s="206"/>
      <c r="EH1112" s="206"/>
      <c r="EI1112" s="206"/>
      <c r="EJ1112" s="206"/>
      <c r="EK1112" s="206"/>
      <c r="EL1112" s="206"/>
      <c r="EM1112" s="206"/>
      <c r="EN1112" s="206"/>
      <c r="EO1112" s="206"/>
      <c r="EP1112" s="206"/>
      <c r="EQ1112" s="206"/>
      <c r="ER1112" s="206"/>
      <c r="ES1112" s="206"/>
      <c r="ET1112" s="206"/>
      <c r="EU1112" s="206"/>
      <c r="EV1112" s="206"/>
      <c r="EW1112" s="206"/>
      <c r="EX1112" s="206"/>
      <c r="EY1112" s="206"/>
      <c r="EZ1112" s="206"/>
      <c r="FA1112" s="206"/>
      <c r="FB1112" s="206"/>
      <c r="FC1112" s="206"/>
      <c r="FD1112" s="206"/>
      <c r="FE1112" s="206"/>
      <c r="FF1112" s="206"/>
      <c r="FG1112" s="206"/>
      <c r="FH1112" s="206"/>
      <c r="FI1112" s="206"/>
      <c r="FJ1112" s="206"/>
      <c r="FK1112" s="206"/>
      <c r="FL1112" s="206"/>
      <c r="FM1112" s="206"/>
      <c r="FN1112" s="206"/>
      <c r="FO1112" s="206"/>
      <c r="FP1112" s="206"/>
      <c r="FQ1112" s="206"/>
      <c r="FR1112" s="206"/>
      <c r="FS1112" s="206"/>
      <c r="FT1112" s="206"/>
      <c r="FU1112" s="206"/>
      <c r="FV1112" s="206"/>
      <c r="FW1112" s="206"/>
      <c r="FX1112" s="206"/>
      <c r="FY1112" s="206"/>
      <c r="FZ1112" s="206"/>
      <c r="GA1112" s="206"/>
      <c r="GB1112" s="206"/>
      <c r="GC1112" s="206"/>
      <c r="GD1112" s="206"/>
      <c r="GE1112" s="206"/>
      <c r="GF1112" s="206"/>
      <c r="GG1112" s="206"/>
      <c r="GH1112" s="206"/>
      <c r="GI1112" s="206"/>
      <c r="GJ1112" s="206"/>
      <c r="GK1112" s="206"/>
      <c r="GL1112" s="206"/>
      <c r="GM1112" s="206"/>
      <c r="GN1112" s="206"/>
      <c r="GO1112" s="206"/>
      <c r="GP1112" s="206"/>
      <c r="GQ1112" s="206"/>
      <c r="GR1112" s="206"/>
      <c r="GS1112" s="206"/>
      <c r="GT1112" s="206"/>
      <c r="GU1112" s="206"/>
      <c r="GV1112" s="206"/>
      <c r="GW1112" s="206"/>
      <c r="GX1112" s="206"/>
      <c r="GY1112" s="206"/>
      <c r="GZ1112" s="206"/>
      <c r="HA1112" s="206"/>
      <c r="HB1112" s="206"/>
      <c r="HC1112" s="206"/>
      <c r="HD1112" s="206"/>
      <c r="HE1112" s="206"/>
      <c r="HF1112" s="206"/>
      <c r="HG1112" s="206"/>
      <c r="HH1112" s="206"/>
      <c r="HI1112" s="206"/>
      <c r="HJ1112" s="206"/>
      <c r="HK1112" s="206"/>
      <c r="HL1112" s="206"/>
      <c r="HM1112" s="206"/>
      <c r="HN1112" s="206"/>
      <c r="HO1112" s="206"/>
      <c r="HP1112" s="206"/>
      <c r="HQ1112" s="127"/>
      <c r="HR1112" s="127"/>
      <c r="HS1112" s="127"/>
      <c r="HT1112" s="127"/>
      <c r="HU1112" s="127"/>
      <c r="HV1112" s="127"/>
      <c r="HW1112" s="127"/>
      <c r="HX1112" s="127"/>
      <c r="HY1112" s="127"/>
      <c r="HZ1112" s="127"/>
      <c r="IA1112" s="127"/>
      <c r="IB1112" s="127"/>
    </row>
    <row r="1113" spans="1:236" ht="12.75" customHeight="1" x14ac:dyDescent="0.2">
      <c r="A1113" s="206"/>
      <c r="B1113" s="206"/>
      <c r="C1113" s="206"/>
      <c r="D1113" s="206"/>
      <c r="E1113" s="206"/>
      <c r="F1113" s="198"/>
      <c r="G1113" s="198"/>
      <c r="H1113" s="198"/>
      <c r="I1113" s="209"/>
      <c r="J1113" s="209"/>
      <c r="K1113" s="187"/>
      <c r="L1113" s="212"/>
      <c r="M1113" s="212"/>
      <c r="N1113" s="212"/>
      <c r="O1113" s="212"/>
      <c r="P1113" s="212"/>
      <c r="Q1113" s="212"/>
      <c r="R1113" s="212"/>
      <c r="S1113" s="212"/>
      <c r="T1113" s="212"/>
      <c r="U1113" s="212"/>
      <c r="V1113" s="212"/>
      <c r="W1113" s="212"/>
      <c r="X1113" s="206"/>
      <c r="Y1113" s="206"/>
      <c r="Z1113" s="206"/>
      <c r="AA1113" s="206"/>
      <c r="AB1113" s="206"/>
      <c r="AC1113" s="206"/>
      <c r="AD1113" s="206"/>
      <c r="AE1113" s="206"/>
      <c r="AF1113" s="206"/>
      <c r="AG1113" s="206"/>
      <c r="AH1113" s="206"/>
      <c r="AI1113" s="206"/>
      <c r="AJ1113" s="206"/>
      <c r="AK1113" s="206"/>
      <c r="AL1113" s="206"/>
      <c r="AM1113" s="206"/>
      <c r="AN1113" s="206"/>
      <c r="AO1113" s="206"/>
      <c r="AP1113" s="206"/>
      <c r="AQ1113" s="206"/>
      <c r="AR1113" s="206"/>
      <c r="AS1113" s="206"/>
      <c r="AT1113" s="206"/>
      <c r="AU1113" s="206"/>
      <c r="AV1113" s="206"/>
      <c r="AW1113" s="206"/>
      <c r="AX1113" s="206"/>
      <c r="AY1113" s="206"/>
      <c r="AZ1113" s="206"/>
      <c r="BA1113" s="206"/>
      <c r="BB1113" s="206"/>
      <c r="BC1113" s="206"/>
      <c r="BD1113" s="206"/>
      <c r="BE1113" s="206"/>
      <c r="BF1113" s="206"/>
      <c r="BG1113" s="206"/>
      <c r="BH1113" s="206"/>
      <c r="BI1113" s="206"/>
      <c r="BJ1113" s="206"/>
      <c r="BK1113" s="206"/>
      <c r="BL1113" s="206"/>
      <c r="BM1113" s="206"/>
      <c r="BN1113" s="206"/>
      <c r="BO1113" s="206"/>
      <c r="BP1113" s="206"/>
      <c r="BQ1113" s="206"/>
      <c r="BR1113" s="206"/>
      <c r="BS1113" s="206"/>
      <c r="BT1113" s="206"/>
      <c r="BU1113" s="206"/>
      <c r="BV1113" s="206"/>
      <c r="BW1113" s="206"/>
      <c r="BX1113" s="206"/>
      <c r="BY1113" s="206"/>
      <c r="BZ1113" s="206"/>
      <c r="CA1113" s="206"/>
      <c r="CB1113" s="206"/>
      <c r="CC1113" s="206"/>
      <c r="CD1113" s="206"/>
      <c r="CE1113" s="206"/>
      <c r="CF1113" s="206"/>
      <c r="CG1113" s="206"/>
      <c r="CH1113" s="206"/>
      <c r="CI1113" s="206"/>
      <c r="CJ1113" s="206"/>
      <c r="CK1113" s="206"/>
      <c r="CL1113" s="206"/>
      <c r="CM1113" s="206"/>
      <c r="CN1113" s="206"/>
      <c r="CO1113" s="206"/>
      <c r="CP1113" s="206"/>
      <c r="CQ1113" s="206"/>
      <c r="CR1113" s="206"/>
      <c r="CS1113" s="206"/>
      <c r="CT1113" s="206"/>
      <c r="CU1113" s="206"/>
      <c r="CV1113" s="206"/>
      <c r="CW1113" s="206"/>
      <c r="CX1113" s="206"/>
      <c r="CY1113" s="206"/>
      <c r="CZ1113" s="206"/>
      <c r="DA1113" s="206"/>
      <c r="DB1113" s="206"/>
      <c r="DC1113" s="206"/>
      <c r="DD1113" s="206"/>
      <c r="DE1113" s="206"/>
      <c r="DF1113" s="206"/>
      <c r="DG1113" s="206"/>
      <c r="DH1113" s="206"/>
      <c r="DI1113" s="206"/>
      <c r="DJ1113" s="206"/>
      <c r="DK1113" s="206"/>
      <c r="DL1113" s="206"/>
      <c r="DM1113" s="206"/>
      <c r="DN1113" s="206"/>
      <c r="DO1113" s="206"/>
      <c r="DP1113" s="206"/>
      <c r="DQ1113" s="206"/>
      <c r="DR1113" s="206"/>
      <c r="DS1113" s="206"/>
      <c r="DT1113" s="206"/>
      <c r="DU1113" s="206"/>
      <c r="DV1113" s="206"/>
      <c r="DW1113" s="206"/>
      <c r="DX1113" s="206"/>
      <c r="DY1113" s="206"/>
      <c r="DZ1113" s="206"/>
      <c r="EA1113" s="206"/>
      <c r="EB1113" s="206"/>
      <c r="EC1113" s="206"/>
      <c r="ED1113" s="206"/>
      <c r="EE1113" s="206"/>
      <c r="EF1113" s="206"/>
      <c r="EG1113" s="206"/>
      <c r="EH1113" s="206"/>
      <c r="EI1113" s="206"/>
      <c r="EJ1113" s="206"/>
      <c r="EK1113" s="206"/>
      <c r="EL1113" s="206"/>
      <c r="EM1113" s="206"/>
      <c r="EN1113" s="206"/>
      <c r="EO1113" s="206"/>
      <c r="EP1113" s="206"/>
      <c r="EQ1113" s="206"/>
      <c r="ER1113" s="206"/>
      <c r="ES1113" s="206"/>
      <c r="ET1113" s="206"/>
      <c r="EU1113" s="206"/>
      <c r="EV1113" s="206"/>
      <c r="EW1113" s="206"/>
      <c r="EX1113" s="206"/>
      <c r="EY1113" s="206"/>
      <c r="EZ1113" s="206"/>
      <c r="FA1113" s="206"/>
      <c r="FB1113" s="206"/>
      <c r="FC1113" s="206"/>
      <c r="FD1113" s="206"/>
      <c r="FE1113" s="206"/>
      <c r="FF1113" s="206"/>
      <c r="FG1113" s="206"/>
      <c r="FH1113" s="206"/>
      <c r="FI1113" s="206"/>
      <c r="FJ1113" s="206"/>
      <c r="FK1113" s="206"/>
      <c r="FL1113" s="206"/>
      <c r="FM1113" s="206"/>
      <c r="FN1113" s="206"/>
      <c r="FO1113" s="206"/>
      <c r="FP1113" s="206"/>
      <c r="FQ1113" s="206"/>
      <c r="FR1113" s="206"/>
      <c r="FS1113" s="206"/>
      <c r="FT1113" s="206"/>
      <c r="FU1113" s="206"/>
      <c r="FV1113" s="206"/>
      <c r="FW1113" s="206"/>
      <c r="FX1113" s="206"/>
      <c r="FY1113" s="206"/>
      <c r="FZ1113" s="206"/>
      <c r="GA1113" s="206"/>
      <c r="GB1113" s="206"/>
      <c r="GC1113" s="206"/>
      <c r="GD1113" s="206"/>
      <c r="GE1113" s="206"/>
      <c r="GF1113" s="206"/>
      <c r="GG1113" s="206"/>
      <c r="GH1113" s="206"/>
      <c r="GI1113" s="206"/>
      <c r="GJ1113" s="206"/>
      <c r="GK1113" s="206"/>
      <c r="GL1113" s="206"/>
      <c r="GM1113" s="206"/>
      <c r="GN1113" s="206"/>
      <c r="GO1113" s="206"/>
      <c r="GP1113" s="206"/>
      <c r="GQ1113" s="206"/>
      <c r="GR1113" s="206"/>
      <c r="GS1113" s="206"/>
      <c r="GT1113" s="206"/>
      <c r="GU1113" s="206"/>
      <c r="GV1113" s="206"/>
      <c r="GW1113" s="206"/>
      <c r="GX1113" s="206"/>
      <c r="GY1113" s="206"/>
      <c r="GZ1113" s="206"/>
      <c r="HA1113" s="206"/>
      <c r="HB1113" s="206"/>
      <c r="HC1113" s="206"/>
      <c r="HD1113" s="206"/>
      <c r="HE1113" s="206"/>
      <c r="HF1113" s="206"/>
      <c r="HG1113" s="206"/>
      <c r="HH1113" s="206"/>
      <c r="HI1113" s="206"/>
      <c r="HJ1113" s="206"/>
      <c r="HK1113" s="206"/>
      <c r="HL1113" s="206"/>
      <c r="HM1113" s="206"/>
      <c r="HN1113" s="206"/>
      <c r="HO1113" s="206"/>
      <c r="HP1113" s="206"/>
      <c r="HQ1113" s="127"/>
      <c r="HR1113" s="127"/>
      <c r="HS1113" s="127"/>
      <c r="HT1113" s="127"/>
      <c r="HU1113" s="127"/>
      <c r="HV1113" s="127"/>
      <c r="HW1113" s="127"/>
      <c r="HX1113" s="127"/>
      <c r="HY1113" s="127"/>
      <c r="HZ1113" s="127"/>
      <c r="IA1113" s="127"/>
      <c r="IB1113" s="127"/>
    </row>
    <row r="1114" spans="1:236" ht="12.75" customHeight="1" x14ac:dyDescent="0.2">
      <c r="A1114" s="206"/>
      <c r="B1114" s="206"/>
      <c r="C1114" s="206"/>
      <c r="D1114" s="206"/>
      <c r="E1114" s="206"/>
      <c r="F1114" s="198"/>
      <c r="G1114" s="198"/>
      <c r="H1114" s="198"/>
      <c r="I1114" s="209"/>
      <c r="J1114" s="209"/>
      <c r="K1114" s="187"/>
      <c r="L1114" s="212"/>
      <c r="M1114" s="212"/>
      <c r="N1114" s="212"/>
      <c r="O1114" s="212"/>
      <c r="P1114" s="212"/>
      <c r="Q1114" s="212"/>
      <c r="R1114" s="212"/>
      <c r="S1114" s="212"/>
      <c r="T1114" s="212"/>
      <c r="U1114" s="212"/>
      <c r="V1114" s="212"/>
      <c r="W1114" s="212"/>
      <c r="X1114" s="206"/>
      <c r="Y1114" s="206"/>
      <c r="Z1114" s="206"/>
      <c r="AA1114" s="206"/>
      <c r="AB1114" s="206"/>
      <c r="AC1114" s="206"/>
      <c r="AD1114" s="206"/>
      <c r="AE1114" s="206"/>
      <c r="AF1114" s="206"/>
      <c r="AG1114" s="206"/>
      <c r="AH1114" s="206"/>
      <c r="AI1114" s="206"/>
      <c r="AJ1114" s="206"/>
      <c r="AK1114" s="206"/>
      <c r="AL1114" s="206"/>
      <c r="AM1114" s="206"/>
      <c r="AN1114" s="206"/>
      <c r="AO1114" s="206"/>
      <c r="AP1114" s="206"/>
      <c r="AQ1114" s="206"/>
      <c r="AR1114" s="206"/>
      <c r="AS1114" s="206"/>
      <c r="AT1114" s="206"/>
      <c r="AU1114" s="206"/>
      <c r="AV1114" s="206"/>
      <c r="AW1114" s="206"/>
      <c r="AX1114" s="206"/>
      <c r="AY1114" s="206"/>
      <c r="AZ1114" s="206"/>
      <c r="BA1114" s="206"/>
      <c r="BB1114" s="206"/>
      <c r="BC1114" s="206"/>
      <c r="BD1114" s="206"/>
      <c r="BE1114" s="206"/>
      <c r="BF1114" s="206"/>
      <c r="BG1114" s="206"/>
      <c r="BH1114" s="206"/>
      <c r="BI1114" s="206"/>
      <c r="BJ1114" s="206"/>
      <c r="BK1114" s="206"/>
      <c r="BL1114" s="206"/>
      <c r="BM1114" s="206"/>
      <c r="BN1114" s="206"/>
      <c r="BO1114" s="206"/>
      <c r="BP1114" s="206"/>
      <c r="BQ1114" s="206"/>
      <c r="BR1114" s="206"/>
      <c r="BS1114" s="206"/>
      <c r="BT1114" s="206"/>
      <c r="BU1114" s="206"/>
      <c r="BV1114" s="206"/>
      <c r="BW1114" s="206"/>
      <c r="BX1114" s="206"/>
      <c r="BY1114" s="206"/>
      <c r="BZ1114" s="206"/>
      <c r="CA1114" s="206"/>
      <c r="CB1114" s="206"/>
      <c r="CC1114" s="206"/>
      <c r="CD1114" s="206"/>
      <c r="CE1114" s="206"/>
      <c r="CF1114" s="206"/>
      <c r="CG1114" s="206"/>
      <c r="CH1114" s="206"/>
      <c r="CI1114" s="206"/>
      <c r="CJ1114" s="206"/>
      <c r="CK1114" s="206"/>
      <c r="CL1114" s="206"/>
      <c r="CM1114" s="206"/>
      <c r="CN1114" s="206"/>
      <c r="CO1114" s="206"/>
      <c r="CP1114" s="206"/>
      <c r="CQ1114" s="206"/>
      <c r="CR1114" s="206"/>
      <c r="CS1114" s="206"/>
      <c r="CT1114" s="206"/>
      <c r="CU1114" s="206"/>
      <c r="CV1114" s="206"/>
      <c r="CW1114" s="206"/>
      <c r="CX1114" s="206"/>
      <c r="CY1114" s="206"/>
      <c r="CZ1114" s="206"/>
      <c r="DA1114" s="206"/>
      <c r="DB1114" s="206"/>
      <c r="DC1114" s="206"/>
      <c r="DD1114" s="206"/>
      <c r="DE1114" s="206"/>
      <c r="DF1114" s="206"/>
      <c r="DG1114" s="206"/>
      <c r="DH1114" s="206"/>
      <c r="DI1114" s="206"/>
      <c r="DJ1114" s="206"/>
      <c r="DK1114" s="206"/>
      <c r="DL1114" s="206"/>
      <c r="DM1114" s="206"/>
      <c r="DN1114" s="206"/>
      <c r="DO1114" s="206"/>
      <c r="DP1114" s="206"/>
      <c r="DQ1114" s="206"/>
      <c r="DR1114" s="206"/>
      <c r="DS1114" s="206"/>
      <c r="DT1114" s="206"/>
      <c r="DU1114" s="206"/>
      <c r="DV1114" s="206"/>
      <c r="DW1114" s="206"/>
      <c r="DX1114" s="206"/>
      <c r="DY1114" s="206"/>
      <c r="DZ1114" s="206"/>
      <c r="EA1114" s="206"/>
      <c r="EB1114" s="206"/>
      <c r="EC1114" s="206"/>
      <c r="ED1114" s="206"/>
      <c r="EE1114" s="206"/>
      <c r="EF1114" s="206"/>
      <c r="EG1114" s="206"/>
      <c r="EH1114" s="206"/>
      <c r="EI1114" s="206"/>
      <c r="EJ1114" s="206"/>
      <c r="EK1114" s="206"/>
      <c r="EL1114" s="206"/>
      <c r="EM1114" s="206"/>
      <c r="EN1114" s="206"/>
      <c r="EO1114" s="206"/>
      <c r="EP1114" s="206"/>
      <c r="EQ1114" s="206"/>
      <c r="ER1114" s="206"/>
      <c r="ES1114" s="206"/>
      <c r="ET1114" s="206"/>
      <c r="EU1114" s="206"/>
      <c r="EV1114" s="206"/>
      <c r="EW1114" s="206"/>
      <c r="EX1114" s="206"/>
      <c r="EY1114" s="206"/>
      <c r="EZ1114" s="206"/>
      <c r="FA1114" s="206"/>
      <c r="FB1114" s="206"/>
      <c r="FC1114" s="206"/>
      <c r="FD1114" s="206"/>
      <c r="FE1114" s="206"/>
      <c r="FF1114" s="206"/>
      <c r="FG1114" s="206"/>
      <c r="FH1114" s="206"/>
      <c r="FI1114" s="206"/>
      <c r="FJ1114" s="206"/>
      <c r="FK1114" s="206"/>
      <c r="FL1114" s="206"/>
      <c r="FM1114" s="206"/>
      <c r="FN1114" s="206"/>
      <c r="FO1114" s="206"/>
      <c r="FP1114" s="206"/>
      <c r="FQ1114" s="206"/>
      <c r="FR1114" s="206"/>
      <c r="FS1114" s="206"/>
      <c r="FT1114" s="206"/>
      <c r="FU1114" s="206"/>
      <c r="FV1114" s="206"/>
      <c r="FW1114" s="206"/>
      <c r="FX1114" s="206"/>
      <c r="FY1114" s="206"/>
      <c r="FZ1114" s="206"/>
      <c r="GA1114" s="206"/>
      <c r="GB1114" s="206"/>
      <c r="GC1114" s="206"/>
      <c r="GD1114" s="206"/>
      <c r="GE1114" s="206"/>
      <c r="GF1114" s="206"/>
      <c r="GG1114" s="206"/>
      <c r="GH1114" s="206"/>
      <c r="GI1114" s="206"/>
      <c r="GJ1114" s="206"/>
      <c r="GK1114" s="206"/>
      <c r="GL1114" s="206"/>
      <c r="GM1114" s="206"/>
      <c r="GN1114" s="206"/>
      <c r="GO1114" s="206"/>
      <c r="GP1114" s="206"/>
      <c r="GQ1114" s="206"/>
      <c r="GR1114" s="206"/>
      <c r="GS1114" s="206"/>
      <c r="GT1114" s="206"/>
      <c r="GU1114" s="206"/>
      <c r="GV1114" s="206"/>
      <c r="GW1114" s="206"/>
      <c r="GX1114" s="206"/>
      <c r="GY1114" s="206"/>
      <c r="GZ1114" s="206"/>
      <c r="HA1114" s="206"/>
      <c r="HB1114" s="206"/>
      <c r="HC1114" s="206"/>
      <c r="HD1114" s="206"/>
      <c r="HE1114" s="206"/>
      <c r="HF1114" s="206"/>
      <c r="HG1114" s="206"/>
      <c r="HH1114" s="206"/>
      <c r="HI1114" s="206"/>
      <c r="HJ1114" s="206"/>
      <c r="HK1114" s="206"/>
      <c r="HL1114" s="206"/>
      <c r="HM1114" s="206"/>
      <c r="HN1114" s="206"/>
      <c r="HO1114" s="206"/>
      <c r="HP1114" s="206"/>
      <c r="HQ1114" s="127"/>
      <c r="HR1114" s="127"/>
      <c r="HS1114" s="127"/>
      <c r="HT1114" s="127"/>
      <c r="HU1114" s="127"/>
      <c r="HV1114" s="127"/>
      <c r="HW1114" s="127"/>
      <c r="HX1114" s="127"/>
      <c r="HY1114" s="127"/>
      <c r="HZ1114" s="127"/>
      <c r="IA1114" s="127"/>
      <c r="IB1114" s="127"/>
    </row>
    <row r="1115" spans="1:236" ht="12.75" customHeight="1" x14ac:dyDescent="0.2">
      <c r="A1115" s="206"/>
      <c r="B1115" s="206"/>
      <c r="C1115" s="206"/>
      <c r="D1115" s="206"/>
      <c r="E1115" s="206"/>
      <c r="F1115" s="198"/>
      <c r="G1115" s="198"/>
      <c r="H1115" s="198"/>
      <c r="I1115" s="209"/>
      <c r="J1115" s="209"/>
      <c r="K1115" s="187"/>
      <c r="L1115" s="212"/>
      <c r="M1115" s="212"/>
      <c r="N1115" s="212"/>
      <c r="O1115" s="212"/>
      <c r="P1115" s="212"/>
      <c r="Q1115" s="212"/>
      <c r="R1115" s="212"/>
      <c r="S1115" s="212"/>
      <c r="T1115" s="212"/>
      <c r="U1115" s="212"/>
      <c r="V1115" s="212"/>
      <c r="W1115" s="212"/>
      <c r="X1115" s="206"/>
      <c r="Y1115" s="206"/>
      <c r="Z1115" s="206"/>
      <c r="AA1115" s="206"/>
      <c r="AB1115" s="206"/>
      <c r="AC1115" s="206"/>
      <c r="AD1115" s="206"/>
      <c r="AE1115" s="206"/>
      <c r="AF1115" s="206"/>
      <c r="AG1115" s="206"/>
      <c r="AH1115" s="206"/>
      <c r="AI1115" s="206"/>
      <c r="AJ1115" s="206"/>
      <c r="AK1115" s="206"/>
      <c r="AL1115" s="206"/>
      <c r="AM1115" s="206"/>
      <c r="AN1115" s="206"/>
      <c r="AO1115" s="206"/>
      <c r="AP1115" s="206"/>
      <c r="AQ1115" s="206"/>
      <c r="AR1115" s="206"/>
      <c r="AS1115" s="206"/>
      <c r="AT1115" s="206"/>
      <c r="AU1115" s="206"/>
      <c r="AV1115" s="206"/>
      <c r="AW1115" s="206"/>
      <c r="AX1115" s="206"/>
      <c r="AY1115" s="206"/>
      <c r="AZ1115" s="206"/>
      <c r="BA1115" s="206"/>
      <c r="BB1115" s="206"/>
      <c r="BC1115" s="206"/>
      <c r="BD1115" s="206"/>
      <c r="BE1115" s="206"/>
      <c r="BF1115" s="206"/>
      <c r="BG1115" s="206"/>
      <c r="BH1115" s="206"/>
      <c r="BI1115" s="206"/>
      <c r="BJ1115" s="206"/>
      <c r="BK1115" s="206"/>
      <c r="BL1115" s="206"/>
      <c r="BM1115" s="206"/>
      <c r="BN1115" s="206"/>
      <c r="BO1115" s="206"/>
      <c r="BP1115" s="206"/>
      <c r="BQ1115" s="206"/>
      <c r="BR1115" s="206"/>
      <c r="BS1115" s="206"/>
      <c r="BT1115" s="206"/>
      <c r="BU1115" s="206"/>
      <c r="BV1115" s="206"/>
      <c r="BW1115" s="206"/>
      <c r="BX1115" s="206"/>
      <c r="BY1115" s="206"/>
      <c r="BZ1115" s="206"/>
      <c r="CA1115" s="206"/>
      <c r="CB1115" s="206"/>
      <c r="CC1115" s="206"/>
      <c r="CD1115" s="206"/>
      <c r="CE1115" s="206"/>
      <c r="CF1115" s="206"/>
      <c r="CG1115" s="206"/>
      <c r="CH1115" s="206"/>
      <c r="CI1115" s="206"/>
      <c r="CJ1115" s="206"/>
      <c r="CK1115" s="206"/>
      <c r="CL1115" s="206"/>
      <c r="CM1115" s="206"/>
      <c r="CN1115" s="206"/>
      <c r="CO1115" s="206"/>
      <c r="CP1115" s="206"/>
      <c r="CQ1115" s="206"/>
      <c r="CR1115" s="206"/>
      <c r="CS1115" s="206"/>
      <c r="CT1115" s="206"/>
      <c r="CU1115" s="206"/>
      <c r="CV1115" s="206"/>
      <c r="CW1115" s="206"/>
      <c r="CX1115" s="206"/>
      <c r="CY1115" s="206"/>
      <c r="CZ1115" s="206"/>
      <c r="DA1115" s="206"/>
      <c r="DB1115" s="206"/>
      <c r="DC1115" s="206"/>
      <c r="DD1115" s="206"/>
      <c r="DE1115" s="206"/>
      <c r="DF1115" s="206"/>
      <c r="DG1115" s="206"/>
      <c r="DH1115" s="206"/>
      <c r="DI1115" s="206"/>
      <c r="DJ1115" s="206"/>
      <c r="DK1115" s="206"/>
      <c r="DL1115" s="206"/>
      <c r="DM1115" s="206"/>
      <c r="DN1115" s="206"/>
      <c r="DO1115" s="206"/>
      <c r="DP1115" s="206"/>
      <c r="DQ1115" s="206"/>
      <c r="DR1115" s="206"/>
      <c r="DS1115" s="206"/>
      <c r="DT1115" s="206"/>
      <c r="DU1115" s="206"/>
      <c r="DV1115" s="206"/>
      <c r="DW1115" s="206"/>
      <c r="DX1115" s="206"/>
      <c r="DY1115" s="206"/>
      <c r="DZ1115" s="206"/>
      <c r="EA1115" s="206"/>
      <c r="EB1115" s="206"/>
      <c r="EC1115" s="206"/>
      <c r="ED1115" s="206"/>
      <c r="EE1115" s="206"/>
      <c r="EF1115" s="206"/>
      <c r="EG1115" s="206"/>
      <c r="EH1115" s="206"/>
      <c r="EI1115" s="206"/>
      <c r="EJ1115" s="206"/>
      <c r="EK1115" s="206"/>
      <c r="EL1115" s="206"/>
      <c r="EM1115" s="206"/>
      <c r="EN1115" s="206"/>
      <c r="EO1115" s="206"/>
      <c r="EP1115" s="206"/>
      <c r="EQ1115" s="206"/>
      <c r="ER1115" s="206"/>
      <c r="ES1115" s="206"/>
      <c r="ET1115" s="206"/>
      <c r="EU1115" s="206"/>
      <c r="EV1115" s="206"/>
      <c r="EW1115" s="206"/>
      <c r="EX1115" s="206"/>
      <c r="EY1115" s="206"/>
      <c r="EZ1115" s="206"/>
      <c r="FA1115" s="206"/>
      <c r="FB1115" s="206"/>
      <c r="FC1115" s="206"/>
      <c r="FD1115" s="206"/>
      <c r="FE1115" s="206"/>
      <c r="FF1115" s="206"/>
      <c r="FG1115" s="206"/>
      <c r="FH1115" s="206"/>
      <c r="FI1115" s="206"/>
      <c r="FJ1115" s="206"/>
      <c r="FK1115" s="206"/>
      <c r="FL1115" s="206"/>
      <c r="FM1115" s="206"/>
      <c r="FN1115" s="206"/>
      <c r="FO1115" s="206"/>
      <c r="FP1115" s="206"/>
      <c r="FQ1115" s="206"/>
      <c r="FR1115" s="206"/>
      <c r="FS1115" s="206"/>
      <c r="FT1115" s="206"/>
      <c r="FU1115" s="206"/>
      <c r="FV1115" s="206"/>
      <c r="FW1115" s="206"/>
      <c r="FX1115" s="206"/>
      <c r="FY1115" s="206"/>
      <c r="FZ1115" s="206"/>
      <c r="GA1115" s="206"/>
      <c r="GB1115" s="206"/>
      <c r="GC1115" s="206"/>
      <c r="GD1115" s="206"/>
      <c r="GE1115" s="206"/>
      <c r="GF1115" s="206"/>
      <c r="GG1115" s="206"/>
      <c r="GH1115" s="206"/>
      <c r="GI1115" s="206"/>
      <c r="GJ1115" s="206"/>
      <c r="GK1115" s="206"/>
      <c r="GL1115" s="206"/>
      <c r="GM1115" s="206"/>
      <c r="GN1115" s="206"/>
      <c r="GO1115" s="206"/>
      <c r="GP1115" s="206"/>
      <c r="GQ1115" s="206"/>
      <c r="GR1115" s="206"/>
      <c r="GS1115" s="206"/>
      <c r="GT1115" s="206"/>
      <c r="GU1115" s="206"/>
      <c r="GV1115" s="206"/>
      <c r="GW1115" s="206"/>
      <c r="GX1115" s="206"/>
      <c r="GY1115" s="206"/>
      <c r="GZ1115" s="206"/>
      <c r="HA1115" s="206"/>
      <c r="HB1115" s="206"/>
      <c r="HC1115" s="206"/>
      <c r="HD1115" s="206"/>
      <c r="HE1115" s="206"/>
      <c r="HF1115" s="206"/>
      <c r="HG1115" s="206"/>
      <c r="HH1115" s="206"/>
      <c r="HI1115" s="206"/>
      <c r="HJ1115" s="206"/>
      <c r="HK1115" s="206"/>
      <c r="HL1115" s="206"/>
      <c r="HM1115" s="206"/>
      <c r="HN1115" s="206"/>
      <c r="HO1115" s="206"/>
      <c r="HP1115" s="206"/>
      <c r="HQ1115" s="127"/>
      <c r="HR1115" s="127"/>
      <c r="HS1115" s="127"/>
      <c r="HT1115" s="127"/>
      <c r="HU1115" s="127"/>
      <c r="HV1115" s="127"/>
      <c r="HW1115" s="127"/>
      <c r="HX1115" s="127"/>
      <c r="HY1115" s="127"/>
      <c r="HZ1115" s="127"/>
      <c r="IA1115" s="127"/>
      <c r="IB1115" s="127"/>
    </row>
    <row r="1116" spans="1:236" ht="12.75" customHeight="1" x14ac:dyDescent="0.2">
      <c r="A1116" s="206"/>
      <c r="B1116" s="206"/>
      <c r="C1116" s="206"/>
      <c r="D1116" s="206"/>
      <c r="E1116" s="206"/>
      <c r="F1116" s="198"/>
      <c r="G1116" s="198"/>
      <c r="H1116" s="198"/>
      <c r="I1116" s="209"/>
      <c r="J1116" s="209"/>
      <c r="K1116" s="187"/>
      <c r="L1116" s="212"/>
      <c r="M1116" s="212"/>
      <c r="N1116" s="212"/>
      <c r="O1116" s="212"/>
      <c r="P1116" s="212"/>
      <c r="Q1116" s="212"/>
      <c r="R1116" s="212"/>
      <c r="S1116" s="212"/>
      <c r="T1116" s="212"/>
      <c r="U1116" s="212"/>
      <c r="V1116" s="212"/>
      <c r="W1116" s="212"/>
      <c r="X1116" s="206"/>
      <c r="Y1116" s="206"/>
      <c r="Z1116" s="206"/>
      <c r="AA1116" s="206"/>
      <c r="AB1116" s="206"/>
      <c r="AC1116" s="206"/>
      <c r="AD1116" s="206"/>
      <c r="AE1116" s="206"/>
      <c r="AF1116" s="206"/>
      <c r="AG1116" s="206"/>
      <c r="AH1116" s="206"/>
      <c r="AI1116" s="206"/>
      <c r="AJ1116" s="206"/>
      <c r="AK1116" s="206"/>
      <c r="AL1116" s="206"/>
      <c r="AM1116" s="206"/>
      <c r="AN1116" s="206"/>
      <c r="AO1116" s="206"/>
      <c r="AP1116" s="206"/>
      <c r="AQ1116" s="206"/>
      <c r="AR1116" s="206"/>
      <c r="AS1116" s="206"/>
      <c r="AT1116" s="206"/>
      <c r="AU1116" s="206"/>
      <c r="AV1116" s="206"/>
      <c r="AW1116" s="206"/>
      <c r="AX1116" s="206"/>
      <c r="AY1116" s="206"/>
      <c r="AZ1116" s="206"/>
      <c r="BA1116" s="206"/>
      <c r="BB1116" s="206"/>
      <c r="BC1116" s="206"/>
      <c r="BD1116" s="206"/>
      <c r="BE1116" s="206"/>
      <c r="BF1116" s="206"/>
      <c r="BG1116" s="206"/>
      <c r="BH1116" s="206"/>
      <c r="BI1116" s="206"/>
      <c r="BJ1116" s="206"/>
      <c r="BK1116" s="206"/>
      <c r="BL1116" s="206"/>
      <c r="BM1116" s="206"/>
      <c r="BN1116" s="206"/>
      <c r="BO1116" s="206"/>
      <c r="BP1116" s="206"/>
      <c r="BQ1116" s="206"/>
      <c r="BR1116" s="206"/>
      <c r="BS1116" s="206"/>
      <c r="BT1116" s="206"/>
      <c r="BU1116" s="206"/>
      <c r="BV1116" s="206"/>
      <c r="BW1116" s="206"/>
      <c r="BX1116" s="206"/>
      <c r="BY1116" s="206"/>
      <c r="BZ1116" s="206"/>
      <c r="CA1116" s="206"/>
      <c r="CB1116" s="206"/>
      <c r="CC1116" s="206"/>
      <c r="CD1116" s="206"/>
      <c r="CE1116" s="206"/>
      <c r="CF1116" s="206"/>
      <c r="CG1116" s="206"/>
      <c r="CH1116" s="206"/>
      <c r="CI1116" s="206"/>
      <c r="CJ1116" s="206"/>
      <c r="CK1116" s="206"/>
      <c r="CL1116" s="206"/>
      <c r="CM1116" s="206"/>
      <c r="CN1116" s="206"/>
      <c r="CO1116" s="206"/>
      <c r="CP1116" s="206"/>
      <c r="CQ1116" s="206"/>
      <c r="CR1116" s="206"/>
      <c r="CS1116" s="206"/>
      <c r="CT1116" s="206"/>
      <c r="CU1116" s="206"/>
      <c r="CV1116" s="206"/>
      <c r="CW1116" s="206"/>
      <c r="CX1116" s="206"/>
      <c r="CY1116" s="206"/>
      <c r="CZ1116" s="206"/>
      <c r="DA1116" s="206"/>
      <c r="DB1116" s="206"/>
      <c r="DC1116" s="206"/>
      <c r="DD1116" s="206"/>
      <c r="DE1116" s="206"/>
      <c r="DF1116" s="206"/>
      <c r="DG1116" s="206"/>
      <c r="DH1116" s="206"/>
      <c r="DI1116" s="206"/>
      <c r="DJ1116" s="206"/>
      <c r="DK1116" s="206"/>
      <c r="DL1116" s="206"/>
      <c r="DM1116" s="206"/>
      <c r="DN1116" s="206"/>
      <c r="DO1116" s="206"/>
      <c r="DP1116" s="206"/>
      <c r="DQ1116" s="206"/>
      <c r="DR1116" s="206"/>
      <c r="DS1116" s="206"/>
      <c r="DT1116" s="206"/>
      <c r="DU1116" s="206"/>
      <c r="DV1116" s="206"/>
      <c r="DW1116" s="206"/>
      <c r="DX1116" s="206"/>
      <c r="DY1116" s="206"/>
      <c r="DZ1116" s="206"/>
      <c r="EA1116" s="206"/>
      <c r="EB1116" s="206"/>
      <c r="EC1116" s="206"/>
      <c r="ED1116" s="206"/>
      <c r="EE1116" s="206"/>
      <c r="EF1116" s="206"/>
      <c r="EG1116" s="206"/>
      <c r="EH1116" s="206"/>
      <c r="EI1116" s="206"/>
      <c r="EJ1116" s="206"/>
      <c r="EK1116" s="206"/>
      <c r="EL1116" s="206"/>
      <c r="EM1116" s="206"/>
      <c r="EN1116" s="206"/>
      <c r="EO1116" s="206"/>
      <c r="EP1116" s="206"/>
      <c r="EQ1116" s="206"/>
      <c r="ER1116" s="206"/>
      <c r="ES1116" s="206"/>
      <c r="ET1116" s="206"/>
      <c r="EU1116" s="206"/>
      <c r="EV1116" s="206"/>
      <c r="EW1116" s="206"/>
      <c r="EX1116" s="206"/>
      <c r="EY1116" s="206"/>
      <c r="EZ1116" s="206"/>
      <c r="FA1116" s="206"/>
      <c r="FB1116" s="206"/>
      <c r="FC1116" s="206"/>
      <c r="FD1116" s="206"/>
      <c r="FE1116" s="206"/>
      <c r="FF1116" s="206"/>
      <c r="FG1116" s="206"/>
      <c r="FH1116" s="206"/>
      <c r="FI1116" s="206"/>
      <c r="FJ1116" s="206"/>
      <c r="FK1116" s="206"/>
      <c r="FL1116" s="206"/>
      <c r="FM1116" s="206"/>
      <c r="FN1116" s="206"/>
      <c r="FO1116" s="206"/>
      <c r="FP1116" s="206"/>
      <c r="FQ1116" s="206"/>
      <c r="FR1116" s="206"/>
      <c r="FS1116" s="206"/>
      <c r="FT1116" s="206"/>
      <c r="FU1116" s="206"/>
      <c r="FV1116" s="206"/>
      <c r="FW1116" s="206"/>
      <c r="FX1116" s="206"/>
      <c r="FY1116" s="206"/>
      <c r="FZ1116" s="206"/>
      <c r="GA1116" s="206"/>
      <c r="GB1116" s="206"/>
      <c r="GC1116" s="206"/>
      <c r="GD1116" s="206"/>
      <c r="GE1116" s="206"/>
      <c r="GF1116" s="206"/>
      <c r="GG1116" s="206"/>
      <c r="GH1116" s="206"/>
      <c r="GI1116" s="206"/>
      <c r="GJ1116" s="206"/>
      <c r="GK1116" s="206"/>
      <c r="GL1116" s="206"/>
      <c r="GM1116" s="206"/>
      <c r="GN1116" s="206"/>
      <c r="GO1116" s="206"/>
      <c r="GP1116" s="206"/>
      <c r="GQ1116" s="206"/>
      <c r="GR1116" s="206"/>
      <c r="GS1116" s="206"/>
      <c r="GT1116" s="206"/>
      <c r="GU1116" s="206"/>
      <c r="GV1116" s="206"/>
      <c r="GW1116" s="206"/>
      <c r="GX1116" s="206"/>
      <c r="GY1116" s="206"/>
      <c r="GZ1116" s="206"/>
      <c r="HA1116" s="206"/>
      <c r="HB1116" s="206"/>
      <c r="HC1116" s="206"/>
      <c r="HD1116" s="206"/>
      <c r="HE1116" s="206"/>
      <c r="HF1116" s="206"/>
      <c r="HG1116" s="206"/>
      <c r="HH1116" s="206"/>
      <c r="HI1116" s="206"/>
      <c r="HJ1116" s="206"/>
      <c r="HK1116" s="206"/>
      <c r="HL1116" s="206"/>
      <c r="HM1116" s="206"/>
      <c r="HN1116" s="206"/>
      <c r="HO1116" s="206"/>
      <c r="HP1116" s="206"/>
      <c r="HQ1116" s="127"/>
      <c r="HR1116" s="127"/>
      <c r="HS1116" s="127"/>
      <c r="HT1116" s="127"/>
      <c r="HU1116" s="127"/>
      <c r="HV1116" s="127"/>
      <c r="HW1116" s="127"/>
      <c r="HX1116" s="127"/>
      <c r="HY1116" s="127"/>
      <c r="HZ1116" s="127"/>
      <c r="IA1116" s="127"/>
      <c r="IB1116" s="127"/>
    </row>
    <row r="1117" spans="1:236" ht="12.75" customHeight="1" x14ac:dyDescent="0.2">
      <c r="A1117" s="206"/>
      <c r="B1117" s="206"/>
      <c r="C1117" s="206"/>
      <c r="D1117" s="206"/>
      <c r="E1117" s="206"/>
      <c r="F1117" s="198"/>
      <c r="G1117" s="198"/>
      <c r="H1117" s="198"/>
      <c r="I1117" s="209"/>
      <c r="J1117" s="209"/>
      <c r="K1117" s="187"/>
      <c r="L1117" s="212"/>
      <c r="M1117" s="212"/>
      <c r="N1117" s="212"/>
      <c r="O1117" s="212"/>
      <c r="P1117" s="212"/>
      <c r="Q1117" s="212"/>
      <c r="R1117" s="212"/>
      <c r="S1117" s="212"/>
      <c r="T1117" s="212"/>
      <c r="U1117" s="212"/>
      <c r="V1117" s="212"/>
      <c r="W1117" s="212"/>
      <c r="X1117" s="206"/>
      <c r="Y1117" s="206"/>
      <c r="Z1117" s="206"/>
      <c r="AA1117" s="206"/>
      <c r="AB1117" s="206"/>
      <c r="AC1117" s="206"/>
      <c r="AD1117" s="206"/>
      <c r="AE1117" s="206"/>
      <c r="AF1117" s="206"/>
      <c r="AG1117" s="206"/>
      <c r="AH1117" s="206"/>
      <c r="AI1117" s="206"/>
      <c r="AJ1117" s="206"/>
      <c r="AK1117" s="206"/>
      <c r="AL1117" s="206"/>
      <c r="AM1117" s="206"/>
      <c r="AN1117" s="206"/>
      <c r="AO1117" s="206"/>
      <c r="AP1117" s="206"/>
      <c r="AQ1117" s="206"/>
      <c r="AR1117" s="206"/>
      <c r="AS1117" s="206"/>
      <c r="AT1117" s="206"/>
      <c r="AU1117" s="206"/>
      <c r="AV1117" s="206"/>
      <c r="AW1117" s="206"/>
      <c r="AX1117" s="206"/>
      <c r="AY1117" s="206"/>
      <c r="AZ1117" s="206"/>
      <c r="BA1117" s="206"/>
      <c r="BB1117" s="206"/>
      <c r="BC1117" s="206"/>
      <c r="BD1117" s="206"/>
      <c r="BE1117" s="206"/>
      <c r="BF1117" s="206"/>
      <c r="BG1117" s="206"/>
      <c r="BH1117" s="206"/>
      <c r="BI1117" s="206"/>
      <c r="BJ1117" s="206"/>
      <c r="BK1117" s="206"/>
      <c r="BL1117" s="206"/>
      <c r="BM1117" s="206"/>
      <c r="BN1117" s="206"/>
      <c r="BO1117" s="206"/>
      <c r="BP1117" s="206"/>
      <c r="BQ1117" s="206"/>
      <c r="BR1117" s="206"/>
      <c r="BS1117" s="206"/>
      <c r="BT1117" s="206"/>
      <c r="BU1117" s="206"/>
      <c r="BV1117" s="206"/>
      <c r="BW1117" s="206"/>
      <c r="BX1117" s="206"/>
      <c r="BY1117" s="206"/>
      <c r="BZ1117" s="206"/>
      <c r="CA1117" s="206"/>
      <c r="CB1117" s="206"/>
      <c r="CC1117" s="206"/>
      <c r="CD1117" s="206"/>
      <c r="CE1117" s="206"/>
      <c r="CF1117" s="206"/>
      <c r="CG1117" s="206"/>
      <c r="CH1117" s="206"/>
      <c r="CI1117" s="206"/>
      <c r="CJ1117" s="206"/>
      <c r="CK1117" s="206"/>
      <c r="CL1117" s="206"/>
      <c r="CM1117" s="206"/>
      <c r="CN1117" s="206"/>
      <c r="CO1117" s="206"/>
      <c r="CP1117" s="206"/>
      <c r="CQ1117" s="206"/>
      <c r="CR1117" s="206"/>
      <c r="CS1117" s="206"/>
      <c r="CT1117" s="206"/>
      <c r="CU1117" s="206"/>
      <c r="CV1117" s="206"/>
      <c r="CW1117" s="206"/>
      <c r="CX1117" s="206"/>
      <c r="CY1117" s="206"/>
      <c r="CZ1117" s="206"/>
      <c r="DA1117" s="206"/>
      <c r="DB1117" s="206"/>
      <c r="DC1117" s="206"/>
      <c r="DD1117" s="206"/>
      <c r="DE1117" s="206"/>
      <c r="DF1117" s="206"/>
      <c r="DG1117" s="206"/>
      <c r="DH1117" s="206"/>
      <c r="DI1117" s="206"/>
      <c r="DJ1117" s="206"/>
      <c r="DK1117" s="206"/>
      <c r="DL1117" s="206"/>
      <c r="DM1117" s="206"/>
      <c r="DN1117" s="206"/>
      <c r="DO1117" s="206"/>
      <c r="DP1117" s="206"/>
      <c r="DQ1117" s="206"/>
      <c r="DR1117" s="206"/>
      <c r="DS1117" s="206"/>
      <c r="DT1117" s="206"/>
      <c r="DU1117" s="206"/>
      <c r="DV1117" s="206"/>
      <c r="DW1117" s="206"/>
      <c r="DX1117" s="206"/>
      <c r="DY1117" s="206"/>
      <c r="DZ1117" s="206"/>
      <c r="EA1117" s="206"/>
      <c r="EB1117" s="206"/>
      <c r="EC1117" s="206"/>
      <c r="ED1117" s="206"/>
      <c r="EE1117" s="206"/>
      <c r="EF1117" s="206"/>
      <c r="EG1117" s="206"/>
      <c r="EH1117" s="206"/>
      <c r="EI1117" s="206"/>
      <c r="EJ1117" s="206"/>
      <c r="EK1117" s="206"/>
      <c r="EL1117" s="206"/>
      <c r="EM1117" s="206"/>
      <c r="EN1117" s="206"/>
      <c r="EO1117" s="206"/>
      <c r="EP1117" s="206"/>
      <c r="EQ1117" s="206"/>
      <c r="ER1117" s="206"/>
      <c r="ES1117" s="206"/>
      <c r="ET1117" s="206"/>
      <c r="EU1117" s="206"/>
      <c r="EV1117" s="206"/>
      <c r="EW1117" s="206"/>
      <c r="EX1117" s="206"/>
      <c r="EY1117" s="206"/>
      <c r="EZ1117" s="206"/>
      <c r="FA1117" s="206"/>
      <c r="FB1117" s="206"/>
      <c r="FC1117" s="206"/>
      <c r="FD1117" s="206"/>
      <c r="FE1117" s="206"/>
      <c r="FF1117" s="206"/>
      <c r="FG1117" s="206"/>
      <c r="FH1117" s="206"/>
      <c r="FI1117" s="206"/>
      <c r="FJ1117" s="206"/>
      <c r="FK1117" s="206"/>
      <c r="FL1117" s="206"/>
      <c r="FM1117" s="206"/>
      <c r="FN1117" s="206"/>
      <c r="FO1117" s="206"/>
      <c r="FP1117" s="206"/>
      <c r="FQ1117" s="206"/>
      <c r="FR1117" s="206"/>
      <c r="FS1117" s="206"/>
      <c r="FT1117" s="206"/>
      <c r="FU1117" s="206"/>
      <c r="FV1117" s="206"/>
      <c r="FW1117" s="206"/>
      <c r="FX1117" s="206"/>
      <c r="FY1117" s="206"/>
      <c r="FZ1117" s="206"/>
      <c r="GA1117" s="206"/>
      <c r="GB1117" s="206"/>
      <c r="GC1117" s="206"/>
      <c r="GD1117" s="206"/>
      <c r="GE1117" s="206"/>
      <c r="GF1117" s="206"/>
      <c r="GG1117" s="206"/>
      <c r="GH1117" s="206"/>
      <c r="GI1117" s="206"/>
      <c r="GJ1117" s="206"/>
      <c r="GK1117" s="206"/>
      <c r="GL1117" s="206"/>
      <c r="GM1117" s="206"/>
      <c r="GN1117" s="206"/>
      <c r="GO1117" s="206"/>
      <c r="GP1117" s="206"/>
      <c r="GQ1117" s="206"/>
      <c r="GR1117" s="206"/>
      <c r="GS1117" s="206"/>
      <c r="GT1117" s="206"/>
      <c r="GU1117" s="206"/>
      <c r="GV1117" s="206"/>
      <c r="GW1117" s="206"/>
      <c r="GX1117" s="206"/>
      <c r="GY1117" s="206"/>
      <c r="GZ1117" s="206"/>
      <c r="HA1117" s="206"/>
      <c r="HB1117" s="206"/>
      <c r="HC1117" s="206"/>
      <c r="HD1117" s="206"/>
      <c r="HE1117" s="206"/>
      <c r="HF1117" s="206"/>
      <c r="HG1117" s="206"/>
      <c r="HH1117" s="206"/>
      <c r="HI1117" s="206"/>
      <c r="HJ1117" s="206"/>
      <c r="HK1117" s="206"/>
      <c r="HL1117" s="206"/>
      <c r="HM1117" s="206"/>
      <c r="HN1117" s="206"/>
      <c r="HO1117" s="206"/>
      <c r="HP1117" s="206"/>
      <c r="HQ1117" s="127"/>
      <c r="HR1117" s="127"/>
      <c r="HS1117" s="127"/>
      <c r="HT1117" s="127"/>
      <c r="HU1117" s="127"/>
      <c r="HV1117" s="127"/>
      <c r="HW1117" s="127"/>
      <c r="HX1117" s="127"/>
      <c r="HY1117" s="127"/>
      <c r="HZ1117" s="127"/>
      <c r="IA1117" s="127"/>
      <c r="IB1117" s="127"/>
    </row>
    <row r="1118" spans="1:236" ht="12.75" customHeight="1" x14ac:dyDescent="0.2">
      <c r="A1118" s="206"/>
      <c r="B1118" s="206"/>
      <c r="C1118" s="206"/>
      <c r="D1118" s="206"/>
      <c r="E1118" s="206"/>
      <c r="F1118" s="198"/>
      <c r="G1118" s="198"/>
      <c r="H1118" s="198"/>
      <c r="I1118" s="209"/>
      <c r="J1118" s="209"/>
      <c r="K1118" s="187"/>
      <c r="L1118" s="212"/>
      <c r="M1118" s="212"/>
      <c r="N1118" s="212"/>
      <c r="O1118" s="212"/>
      <c r="P1118" s="212"/>
      <c r="Q1118" s="212"/>
      <c r="R1118" s="212"/>
      <c r="S1118" s="212"/>
      <c r="T1118" s="212"/>
      <c r="U1118" s="212"/>
      <c r="V1118" s="212"/>
      <c r="W1118" s="212"/>
      <c r="X1118" s="206"/>
      <c r="Y1118" s="206"/>
      <c r="Z1118" s="206"/>
      <c r="AA1118" s="206"/>
      <c r="AB1118" s="206"/>
      <c r="AC1118" s="206"/>
      <c r="AD1118" s="206"/>
      <c r="AE1118" s="206"/>
      <c r="AF1118" s="206"/>
      <c r="AG1118" s="206"/>
      <c r="AH1118" s="206"/>
      <c r="AI1118" s="206"/>
      <c r="AJ1118" s="206"/>
      <c r="AK1118" s="206"/>
      <c r="AL1118" s="206"/>
      <c r="AM1118" s="206"/>
      <c r="AN1118" s="206"/>
      <c r="AO1118" s="206"/>
      <c r="AP1118" s="206"/>
      <c r="AQ1118" s="206"/>
      <c r="AR1118" s="206"/>
      <c r="AS1118" s="206"/>
      <c r="AT1118" s="206"/>
      <c r="AU1118" s="206"/>
      <c r="AV1118" s="206"/>
      <c r="AW1118" s="206"/>
      <c r="AX1118" s="206"/>
      <c r="AY1118" s="206"/>
      <c r="AZ1118" s="206"/>
      <c r="BA1118" s="206"/>
      <c r="BB1118" s="206"/>
      <c r="BC1118" s="206"/>
      <c r="BD1118" s="206"/>
      <c r="BE1118" s="206"/>
      <c r="BF1118" s="206"/>
      <c r="BG1118" s="206"/>
      <c r="BH1118" s="206"/>
      <c r="BI1118" s="206"/>
      <c r="BJ1118" s="206"/>
      <c r="BK1118" s="206"/>
      <c r="BL1118" s="206"/>
      <c r="BM1118" s="206"/>
      <c r="BN1118" s="206"/>
      <c r="BO1118" s="206"/>
      <c r="BP1118" s="206"/>
      <c r="BQ1118" s="206"/>
      <c r="BR1118" s="206"/>
      <c r="BS1118" s="206"/>
      <c r="BT1118" s="206"/>
      <c r="BU1118" s="206"/>
      <c r="BV1118" s="206"/>
      <c r="BW1118" s="206"/>
      <c r="BX1118" s="206"/>
      <c r="BY1118" s="206"/>
      <c r="BZ1118" s="206"/>
      <c r="CA1118" s="206"/>
      <c r="CB1118" s="206"/>
      <c r="CC1118" s="206"/>
      <c r="CD1118" s="206"/>
      <c r="CE1118" s="206"/>
      <c r="CF1118" s="206"/>
      <c r="CG1118" s="206"/>
      <c r="CH1118" s="206"/>
      <c r="CI1118" s="206"/>
      <c r="CJ1118" s="206"/>
      <c r="CK1118" s="206"/>
      <c r="CL1118" s="206"/>
      <c r="CM1118" s="206"/>
      <c r="CN1118" s="206"/>
      <c r="CO1118" s="206"/>
      <c r="CP1118" s="206"/>
      <c r="CQ1118" s="206"/>
      <c r="CR1118" s="206"/>
      <c r="CS1118" s="206"/>
      <c r="CT1118" s="206"/>
      <c r="CU1118" s="206"/>
      <c r="CV1118" s="206"/>
      <c r="CW1118" s="206"/>
      <c r="CX1118" s="206"/>
      <c r="CY1118" s="206"/>
      <c r="CZ1118" s="206"/>
      <c r="DA1118" s="206"/>
      <c r="DB1118" s="206"/>
      <c r="DC1118" s="206"/>
      <c r="DD1118" s="206"/>
      <c r="DE1118" s="206"/>
      <c r="DF1118" s="206"/>
      <c r="DG1118" s="206"/>
      <c r="DH1118" s="206"/>
      <c r="DI1118" s="206"/>
      <c r="DJ1118" s="206"/>
      <c r="DK1118" s="206"/>
      <c r="DL1118" s="206"/>
      <c r="DM1118" s="206"/>
      <c r="DN1118" s="206"/>
      <c r="DO1118" s="206"/>
      <c r="DP1118" s="206"/>
      <c r="DQ1118" s="206"/>
      <c r="DR1118" s="206"/>
      <c r="DS1118" s="206"/>
      <c r="DT1118" s="206"/>
      <c r="DU1118" s="206"/>
      <c r="DV1118" s="206"/>
      <c r="DW1118" s="206"/>
      <c r="DX1118" s="206"/>
      <c r="DY1118" s="206"/>
      <c r="DZ1118" s="206"/>
      <c r="EA1118" s="206"/>
      <c r="EB1118" s="206"/>
      <c r="EC1118" s="206"/>
      <c r="ED1118" s="206"/>
      <c r="EE1118" s="206"/>
      <c r="EF1118" s="206"/>
      <c r="EG1118" s="206"/>
      <c r="EH1118" s="206"/>
      <c r="EI1118" s="206"/>
      <c r="EJ1118" s="206"/>
      <c r="EK1118" s="206"/>
      <c r="EL1118" s="206"/>
      <c r="EM1118" s="206"/>
      <c r="EN1118" s="206"/>
      <c r="EO1118" s="206"/>
      <c r="EP1118" s="206"/>
      <c r="EQ1118" s="206"/>
      <c r="ER1118" s="206"/>
      <c r="ES1118" s="206"/>
      <c r="ET1118" s="206"/>
      <c r="EU1118" s="206"/>
      <c r="EV1118" s="206"/>
      <c r="EW1118" s="206"/>
      <c r="EX1118" s="206"/>
      <c r="EY1118" s="206"/>
      <c r="EZ1118" s="206"/>
      <c r="FA1118" s="206"/>
      <c r="FB1118" s="206"/>
      <c r="FC1118" s="206"/>
      <c r="FD1118" s="206"/>
      <c r="FE1118" s="206"/>
      <c r="FF1118" s="206"/>
      <c r="FG1118" s="206"/>
      <c r="FH1118" s="206"/>
      <c r="FI1118" s="206"/>
      <c r="FJ1118" s="206"/>
      <c r="FK1118" s="206"/>
      <c r="FL1118" s="206"/>
      <c r="FM1118" s="206"/>
      <c r="FN1118" s="206"/>
      <c r="FO1118" s="206"/>
      <c r="FP1118" s="206"/>
      <c r="FQ1118" s="206"/>
      <c r="FR1118" s="206"/>
      <c r="FS1118" s="206"/>
      <c r="FT1118" s="206"/>
      <c r="FU1118" s="206"/>
      <c r="FV1118" s="206"/>
      <c r="FW1118" s="206"/>
      <c r="FX1118" s="206"/>
      <c r="FY1118" s="206"/>
      <c r="FZ1118" s="206"/>
      <c r="GA1118" s="206"/>
      <c r="GB1118" s="206"/>
      <c r="GC1118" s="206"/>
      <c r="GD1118" s="206"/>
      <c r="GE1118" s="206"/>
      <c r="GF1118" s="206"/>
      <c r="GG1118" s="206"/>
      <c r="GH1118" s="206"/>
      <c r="GI1118" s="206"/>
      <c r="GJ1118" s="206"/>
      <c r="GK1118" s="206"/>
      <c r="GL1118" s="206"/>
      <c r="GM1118" s="206"/>
      <c r="GN1118" s="206"/>
      <c r="GO1118" s="206"/>
      <c r="GP1118" s="206"/>
      <c r="GQ1118" s="206"/>
      <c r="GR1118" s="206"/>
      <c r="GS1118" s="206"/>
      <c r="GT1118" s="206"/>
      <c r="GU1118" s="206"/>
      <c r="GV1118" s="206"/>
      <c r="GW1118" s="206"/>
      <c r="GX1118" s="206"/>
      <c r="GY1118" s="206"/>
      <c r="GZ1118" s="206"/>
      <c r="HA1118" s="206"/>
      <c r="HB1118" s="206"/>
      <c r="HC1118" s="206"/>
      <c r="HD1118" s="206"/>
      <c r="HE1118" s="206"/>
      <c r="HF1118" s="206"/>
      <c r="HG1118" s="206"/>
      <c r="HH1118" s="206"/>
      <c r="HI1118" s="206"/>
      <c r="HJ1118" s="206"/>
      <c r="HK1118" s="206"/>
      <c r="HL1118" s="206"/>
      <c r="HM1118" s="206"/>
      <c r="HN1118" s="206"/>
      <c r="HO1118" s="206"/>
      <c r="HP1118" s="206"/>
      <c r="HQ1118" s="127"/>
      <c r="HR1118" s="127"/>
      <c r="HS1118" s="127"/>
      <c r="HT1118" s="127"/>
      <c r="HU1118" s="127"/>
      <c r="HV1118" s="127"/>
      <c r="HW1118" s="127"/>
      <c r="HX1118" s="127"/>
      <c r="HY1118" s="127"/>
      <c r="HZ1118" s="127"/>
      <c r="IA1118" s="127"/>
      <c r="IB1118" s="127"/>
    </row>
    <row r="1119" spans="1:236" ht="12.75" customHeight="1" x14ac:dyDescent="0.2">
      <c r="A1119" s="206"/>
      <c r="B1119" s="206"/>
      <c r="C1119" s="206"/>
      <c r="D1119" s="206"/>
      <c r="E1119" s="206"/>
      <c r="F1119" s="198"/>
      <c r="G1119" s="198"/>
      <c r="H1119" s="198"/>
      <c r="I1119" s="209"/>
      <c r="J1119" s="209"/>
      <c r="K1119" s="187"/>
      <c r="L1119" s="212"/>
      <c r="M1119" s="212"/>
      <c r="N1119" s="212"/>
      <c r="O1119" s="212"/>
      <c r="P1119" s="212"/>
      <c r="Q1119" s="212"/>
      <c r="R1119" s="212"/>
      <c r="S1119" s="212"/>
      <c r="T1119" s="212"/>
      <c r="U1119" s="212"/>
      <c r="V1119" s="212"/>
      <c r="W1119" s="212"/>
      <c r="X1119" s="206"/>
      <c r="Y1119" s="206"/>
      <c r="Z1119" s="206"/>
      <c r="AA1119" s="206"/>
      <c r="AB1119" s="206"/>
      <c r="AC1119" s="206"/>
      <c r="AD1119" s="206"/>
      <c r="AE1119" s="206"/>
      <c r="AF1119" s="206"/>
      <c r="AG1119" s="206"/>
      <c r="AH1119" s="206"/>
      <c r="AI1119" s="206"/>
      <c r="AJ1119" s="206"/>
      <c r="AK1119" s="206"/>
      <c r="AL1119" s="206"/>
      <c r="AM1119" s="206"/>
      <c r="AN1119" s="206"/>
      <c r="AO1119" s="206"/>
      <c r="AP1119" s="206"/>
      <c r="AQ1119" s="206"/>
      <c r="AR1119" s="206"/>
      <c r="AS1119" s="206"/>
      <c r="AT1119" s="206"/>
      <c r="AU1119" s="206"/>
      <c r="AV1119" s="206"/>
      <c r="AW1119" s="206"/>
      <c r="AX1119" s="206"/>
      <c r="AY1119" s="206"/>
      <c r="AZ1119" s="206"/>
      <c r="BA1119" s="206"/>
      <c r="BB1119" s="206"/>
      <c r="BC1119" s="206"/>
      <c r="BD1119" s="206"/>
      <c r="BE1119" s="206"/>
      <c r="BF1119" s="206"/>
      <c r="BG1119" s="206"/>
      <c r="BH1119" s="206"/>
      <c r="BI1119" s="206"/>
      <c r="BJ1119" s="206"/>
      <c r="BK1119" s="206"/>
      <c r="BL1119" s="206"/>
      <c r="BM1119" s="206"/>
      <c r="BN1119" s="206"/>
      <c r="BO1119" s="206"/>
      <c r="BP1119" s="206"/>
      <c r="BQ1119" s="206"/>
      <c r="BR1119" s="206"/>
      <c r="BS1119" s="206"/>
      <c r="BT1119" s="206"/>
      <c r="BU1119" s="206"/>
      <c r="BV1119" s="206"/>
      <c r="BW1119" s="206"/>
      <c r="BX1119" s="206"/>
      <c r="BY1119" s="206"/>
      <c r="BZ1119" s="206"/>
      <c r="CA1119" s="206"/>
      <c r="CB1119" s="206"/>
      <c r="CC1119" s="206"/>
      <c r="CD1119" s="206"/>
      <c r="CE1119" s="206"/>
      <c r="CF1119" s="206"/>
      <c r="CG1119" s="206"/>
      <c r="CH1119" s="206"/>
      <c r="CI1119" s="206"/>
      <c r="CJ1119" s="206"/>
      <c r="CK1119" s="206"/>
      <c r="CL1119" s="206"/>
      <c r="CM1119" s="206"/>
      <c r="CN1119" s="206"/>
      <c r="CO1119" s="206"/>
      <c r="CP1119" s="206"/>
      <c r="CQ1119" s="206"/>
      <c r="CR1119" s="206"/>
      <c r="CS1119" s="206"/>
      <c r="CT1119" s="206"/>
      <c r="CU1119" s="206"/>
      <c r="CV1119" s="206"/>
      <c r="CW1119" s="206"/>
      <c r="CX1119" s="206"/>
      <c r="CY1119" s="206"/>
      <c r="CZ1119" s="206"/>
      <c r="DA1119" s="206"/>
      <c r="DB1119" s="206"/>
      <c r="DC1119" s="206"/>
      <c r="DD1119" s="206"/>
      <c r="DE1119" s="206"/>
      <c r="DF1119" s="206"/>
      <c r="DG1119" s="206"/>
      <c r="DH1119" s="206"/>
      <c r="DI1119" s="206"/>
      <c r="DJ1119" s="206"/>
      <c r="DK1119" s="206"/>
      <c r="DL1119" s="206"/>
      <c r="DM1119" s="206"/>
      <c r="DN1119" s="206"/>
      <c r="DO1119" s="206"/>
      <c r="DP1119" s="206"/>
      <c r="DQ1119" s="206"/>
      <c r="DR1119" s="206"/>
      <c r="DS1119" s="206"/>
      <c r="DT1119" s="206"/>
      <c r="DU1119" s="206"/>
      <c r="DV1119" s="206"/>
      <c r="DW1119" s="206"/>
      <c r="DX1119" s="206"/>
      <c r="DY1119" s="206"/>
      <c r="DZ1119" s="206"/>
      <c r="EA1119" s="206"/>
      <c r="EB1119" s="206"/>
      <c r="EC1119" s="206"/>
      <c r="ED1119" s="206"/>
      <c r="EE1119" s="206"/>
      <c r="EF1119" s="206"/>
      <c r="EG1119" s="206"/>
      <c r="EH1119" s="206"/>
      <c r="EI1119" s="206"/>
      <c r="EJ1119" s="206"/>
      <c r="EK1119" s="206"/>
      <c r="EL1119" s="206"/>
      <c r="EM1119" s="206"/>
      <c r="EN1119" s="206"/>
      <c r="EO1119" s="206"/>
      <c r="EP1119" s="206"/>
      <c r="EQ1119" s="206"/>
      <c r="ER1119" s="206"/>
      <c r="ES1119" s="206"/>
      <c r="ET1119" s="206"/>
      <c r="EU1119" s="206"/>
      <c r="EV1119" s="206"/>
      <c r="EW1119" s="206"/>
      <c r="EX1119" s="206"/>
      <c r="EY1119" s="206"/>
      <c r="EZ1119" s="206"/>
      <c r="FA1119" s="206"/>
      <c r="FB1119" s="206"/>
      <c r="FC1119" s="206"/>
      <c r="FD1119" s="206"/>
      <c r="FE1119" s="206"/>
      <c r="FF1119" s="206"/>
      <c r="FG1119" s="206"/>
      <c r="FH1119" s="206"/>
      <c r="FI1119" s="206"/>
      <c r="FJ1119" s="206"/>
      <c r="FK1119" s="206"/>
      <c r="FL1119" s="206"/>
      <c r="FM1119" s="206"/>
      <c r="FN1119" s="206"/>
      <c r="FO1119" s="206"/>
      <c r="FP1119" s="206"/>
      <c r="FQ1119" s="206"/>
      <c r="FR1119" s="206"/>
      <c r="FS1119" s="206"/>
      <c r="FT1119" s="206"/>
      <c r="FU1119" s="206"/>
      <c r="FV1119" s="206"/>
      <c r="FW1119" s="206"/>
      <c r="FX1119" s="206"/>
      <c r="FY1119" s="206"/>
      <c r="FZ1119" s="206"/>
      <c r="GA1119" s="206"/>
      <c r="GB1119" s="206"/>
      <c r="GC1119" s="206"/>
      <c r="GD1119" s="206"/>
      <c r="GE1119" s="206"/>
      <c r="GF1119" s="206"/>
      <c r="GG1119" s="206"/>
      <c r="GH1119" s="206"/>
      <c r="GI1119" s="206"/>
      <c r="GJ1119" s="206"/>
      <c r="GK1119" s="206"/>
      <c r="GL1119" s="206"/>
      <c r="GM1119" s="206"/>
      <c r="GN1119" s="206"/>
      <c r="GO1119" s="206"/>
      <c r="GP1119" s="206"/>
      <c r="GQ1119" s="206"/>
      <c r="GR1119" s="206"/>
      <c r="GS1119" s="206"/>
      <c r="GT1119" s="206"/>
      <c r="GU1119" s="206"/>
      <c r="GV1119" s="206"/>
      <c r="GW1119" s="206"/>
      <c r="GX1119" s="206"/>
      <c r="GY1119" s="206"/>
      <c r="GZ1119" s="206"/>
      <c r="HA1119" s="206"/>
      <c r="HB1119" s="206"/>
      <c r="HC1119" s="206"/>
      <c r="HD1119" s="206"/>
      <c r="HE1119" s="206"/>
      <c r="HF1119" s="206"/>
      <c r="HG1119" s="206"/>
      <c r="HH1119" s="206"/>
      <c r="HI1119" s="206"/>
      <c r="HJ1119" s="206"/>
      <c r="HK1119" s="206"/>
      <c r="HL1119" s="206"/>
      <c r="HM1119" s="206"/>
      <c r="HN1119" s="206"/>
      <c r="HO1119" s="206"/>
      <c r="HP1119" s="206"/>
      <c r="HQ1119" s="127"/>
      <c r="HR1119" s="127"/>
      <c r="HS1119" s="127"/>
      <c r="HT1119" s="127"/>
      <c r="HU1119" s="127"/>
      <c r="HV1119" s="127"/>
      <c r="HW1119" s="127"/>
      <c r="HX1119" s="127"/>
      <c r="HY1119" s="127"/>
      <c r="HZ1119" s="127"/>
      <c r="IA1119" s="127"/>
      <c r="IB1119" s="127"/>
    </row>
    <row r="1120" spans="1:236" ht="12.75" customHeight="1" x14ac:dyDescent="0.2">
      <c r="A1120" s="206"/>
      <c r="B1120" s="206"/>
      <c r="C1120" s="206"/>
      <c r="D1120" s="206"/>
      <c r="E1120" s="206"/>
      <c r="F1120" s="198"/>
      <c r="G1120" s="198"/>
      <c r="H1120" s="198"/>
      <c r="I1120" s="209"/>
      <c r="J1120" s="209"/>
      <c r="K1120" s="187"/>
      <c r="L1120" s="212"/>
      <c r="M1120" s="212"/>
      <c r="N1120" s="212"/>
      <c r="O1120" s="212"/>
      <c r="P1120" s="212"/>
      <c r="Q1120" s="212"/>
      <c r="R1120" s="212"/>
      <c r="S1120" s="212"/>
      <c r="T1120" s="212"/>
      <c r="U1120" s="212"/>
      <c r="V1120" s="212"/>
      <c r="W1120" s="212"/>
      <c r="X1120" s="206"/>
      <c r="Y1120" s="206"/>
      <c r="Z1120" s="206"/>
      <c r="AA1120" s="206"/>
      <c r="AB1120" s="206"/>
      <c r="AC1120" s="206"/>
      <c r="AD1120" s="206"/>
      <c r="AE1120" s="206"/>
      <c r="AF1120" s="206"/>
      <c r="AG1120" s="206"/>
      <c r="AH1120" s="206"/>
      <c r="AI1120" s="206"/>
      <c r="AJ1120" s="206"/>
      <c r="AK1120" s="206"/>
      <c r="AL1120" s="206"/>
      <c r="AM1120" s="206"/>
      <c r="AN1120" s="206"/>
      <c r="AO1120" s="206"/>
      <c r="AP1120" s="206"/>
      <c r="AQ1120" s="206"/>
      <c r="AR1120" s="206"/>
      <c r="AS1120" s="206"/>
      <c r="AT1120" s="206"/>
      <c r="AU1120" s="206"/>
      <c r="AV1120" s="206"/>
      <c r="AW1120" s="206"/>
      <c r="AX1120" s="206"/>
      <c r="AY1120" s="206"/>
      <c r="AZ1120" s="206"/>
      <c r="BA1120" s="206"/>
      <c r="BB1120" s="206"/>
      <c r="BC1120" s="206"/>
      <c r="BD1120" s="206"/>
      <c r="BE1120" s="206"/>
      <c r="BF1120" s="206"/>
      <c r="BG1120" s="206"/>
      <c r="BH1120" s="206"/>
      <c r="BI1120" s="206"/>
      <c r="BJ1120" s="206"/>
      <c r="BK1120" s="206"/>
      <c r="BL1120" s="206"/>
      <c r="BM1120" s="206"/>
      <c r="BN1120" s="206"/>
      <c r="BO1120" s="206"/>
      <c r="BP1120" s="206"/>
      <c r="BQ1120" s="206"/>
      <c r="BR1120" s="206"/>
      <c r="BS1120" s="206"/>
      <c r="BT1120" s="206"/>
      <c r="BU1120" s="206"/>
      <c r="BV1120" s="206"/>
      <c r="BW1120" s="206"/>
      <c r="BX1120" s="206"/>
      <c r="BY1120" s="206"/>
      <c r="BZ1120" s="206"/>
      <c r="CA1120" s="206"/>
      <c r="CB1120" s="206"/>
      <c r="CC1120" s="206"/>
      <c r="CD1120" s="206"/>
      <c r="CE1120" s="206"/>
      <c r="CF1120" s="206"/>
      <c r="CG1120" s="206"/>
      <c r="CH1120" s="206"/>
      <c r="CI1120" s="206"/>
      <c r="CJ1120" s="206"/>
      <c r="CK1120" s="206"/>
      <c r="CL1120" s="206"/>
      <c r="CM1120" s="206"/>
      <c r="CN1120" s="206"/>
      <c r="CO1120" s="206"/>
      <c r="CP1120" s="206"/>
      <c r="CQ1120" s="206"/>
      <c r="CR1120" s="206"/>
      <c r="CS1120" s="206"/>
      <c r="CT1120" s="206"/>
      <c r="CU1120" s="206"/>
      <c r="CV1120" s="206"/>
      <c r="CW1120" s="206"/>
      <c r="CX1120" s="206"/>
      <c r="CY1120" s="206"/>
      <c r="CZ1120" s="206"/>
      <c r="DA1120" s="206"/>
      <c r="DB1120" s="206"/>
      <c r="DC1120" s="206"/>
      <c r="DD1120" s="206"/>
      <c r="DE1120" s="206"/>
      <c r="DF1120" s="206"/>
      <c r="DG1120" s="206"/>
      <c r="DH1120" s="206"/>
      <c r="DI1120" s="206"/>
      <c r="DJ1120" s="206"/>
      <c r="DK1120" s="206"/>
      <c r="DL1120" s="206"/>
      <c r="DM1120" s="206"/>
      <c r="DN1120" s="206"/>
      <c r="DO1120" s="206"/>
      <c r="DP1120" s="206"/>
      <c r="DQ1120" s="206"/>
      <c r="DR1120" s="206"/>
      <c r="DS1120" s="206"/>
      <c r="DT1120" s="206"/>
      <c r="DU1120" s="206"/>
      <c r="DV1120" s="206"/>
      <c r="DW1120" s="206"/>
      <c r="DX1120" s="206"/>
      <c r="DY1120" s="206"/>
      <c r="DZ1120" s="206"/>
      <c r="EA1120" s="206"/>
      <c r="EB1120" s="206"/>
      <c r="EC1120" s="206"/>
      <c r="ED1120" s="206"/>
      <c r="EE1120" s="206"/>
      <c r="EF1120" s="206"/>
      <c r="EG1120" s="206"/>
      <c r="EH1120" s="206"/>
      <c r="EI1120" s="206"/>
      <c r="EJ1120" s="206"/>
      <c r="EK1120" s="206"/>
      <c r="EL1120" s="206"/>
      <c r="EM1120" s="206"/>
      <c r="EN1120" s="206"/>
      <c r="EO1120" s="206"/>
      <c r="EP1120" s="206"/>
      <c r="EQ1120" s="206"/>
      <c r="ER1120" s="206"/>
      <c r="ES1120" s="206"/>
      <c r="ET1120" s="206"/>
      <c r="EU1120" s="206"/>
      <c r="EV1120" s="206"/>
      <c r="EW1120" s="206"/>
      <c r="EX1120" s="206"/>
      <c r="EY1120" s="206"/>
      <c r="EZ1120" s="206"/>
      <c r="FA1120" s="206"/>
      <c r="FB1120" s="206"/>
      <c r="FC1120" s="206"/>
      <c r="FD1120" s="206"/>
      <c r="FE1120" s="206"/>
      <c r="FF1120" s="206"/>
      <c r="FG1120" s="206"/>
      <c r="FH1120" s="206"/>
      <c r="FI1120" s="206"/>
      <c r="FJ1120" s="206"/>
      <c r="FK1120" s="206"/>
      <c r="FL1120" s="206"/>
      <c r="FM1120" s="206"/>
      <c r="FN1120" s="206"/>
      <c r="FO1120" s="206"/>
      <c r="FP1120" s="206"/>
      <c r="FQ1120" s="206"/>
      <c r="FR1120" s="206"/>
      <c r="FS1120" s="206"/>
      <c r="FT1120" s="206"/>
      <c r="FU1120" s="206"/>
      <c r="FV1120" s="206"/>
      <c r="FW1120" s="206"/>
      <c r="FX1120" s="206"/>
      <c r="FY1120" s="206"/>
      <c r="FZ1120" s="206"/>
      <c r="GA1120" s="206"/>
      <c r="GB1120" s="206"/>
      <c r="GC1120" s="206"/>
      <c r="GD1120" s="206"/>
      <c r="GE1120" s="206"/>
      <c r="GF1120" s="206"/>
      <c r="GG1120" s="206"/>
      <c r="GH1120" s="206"/>
      <c r="GI1120" s="206"/>
      <c r="GJ1120" s="206"/>
      <c r="GK1120" s="206"/>
      <c r="GL1120" s="206"/>
      <c r="GM1120" s="206"/>
      <c r="GN1120" s="206"/>
      <c r="GO1120" s="206"/>
      <c r="GP1120" s="206"/>
      <c r="GQ1120" s="206"/>
      <c r="GR1120" s="206"/>
      <c r="GS1120" s="206"/>
      <c r="GT1120" s="206"/>
      <c r="GU1120" s="206"/>
      <c r="GV1120" s="206"/>
      <c r="GW1120" s="206"/>
      <c r="GX1120" s="206"/>
      <c r="GY1120" s="206"/>
      <c r="GZ1120" s="206"/>
      <c r="HA1120" s="206"/>
      <c r="HB1120" s="206"/>
      <c r="HC1120" s="206"/>
      <c r="HD1120" s="206"/>
      <c r="HE1120" s="206"/>
      <c r="HF1120" s="206"/>
      <c r="HG1120" s="206"/>
      <c r="HH1120" s="206"/>
      <c r="HI1120" s="206"/>
      <c r="HJ1120" s="206"/>
      <c r="HK1120" s="206"/>
      <c r="HL1120" s="206"/>
      <c r="HM1120" s="206"/>
      <c r="HN1120" s="206"/>
      <c r="HO1120" s="206"/>
      <c r="HP1120" s="206"/>
      <c r="HQ1120" s="127"/>
      <c r="HR1120" s="127"/>
      <c r="HS1120" s="127"/>
      <c r="HT1120" s="127"/>
      <c r="HU1120" s="127"/>
      <c r="HV1120" s="127"/>
      <c r="HW1120" s="127"/>
      <c r="HX1120" s="127"/>
      <c r="HY1120" s="127"/>
      <c r="HZ1120" s="127"/>
      <c r="IA1120" s="127"/>
      <c r="IB1120" s="127"/>
    </row>
    <row r="1121" spans="1:236" ht="12.75" customHeight="1" x14ac:dyDescent="0.2">
      <c r="A1121" s="206"/>
      <c r="B1121" s="206"/>
      <c r="C1121" s="206"/>
      <c r="D1121" s="206"/>
      <c r="E1121" s="206"/>
      <c r="F1121" s="198"/>
      <c r="G1121" s="198"/>
      <c r="H1121" s="198"/>
      <c r="I1121" s="209"/>
      <c r="J1121" s="209"/>
      <c r="K1121" s="187"/>
      <c r="L1121" s="212"/>
      <c r="M1121" s="212"/>
      <c r="N1121" s="212"/>
      <c r="O1121" s="212"/>
      <c r="P1121" s="212"/>
      <c r="Q1121" s="212"/>
      <c r="R1121" s="212"/>
      <c r="S1121" s="212"/>
      <c r="T1121" s="212"/>
      <c r="U1121" s="212"/>
      <c r="V1121" s="212"/>
      <c r="W1121" s="212"/>
      <c r="X1121" s="206"/>
      <c r="Y1121" s="206"/>
      <c r="Z1121" s="206"/>
      <c r="AA1121" s="206"/>
      <c r="AB1121" s="206"/>
      <c r="AC1121" s="206"/>
      <c r="AD1121" s="206"/>
      <c r="AE1121" s="206"/>
      <c r="AF1121" s="206"/>
      <c r="AG1121" s="206"/>
      <c r="AH1121" s="206"/>
      <c r="AI1121" s="206"/>
      <c r="AJ1121" s="206"/>
      <c r="AK1121" s="206"/>
      <c r="AL1121" s="206"/>
      <c r="AM1121" s="206"/>
      <c r="AN1121" s="206"/>
      <c r="AO1121" s="206"/>
      <c r="AP1121" s="206"/>
      <c r="AQ1121" s="206"/>
      <c r="AR1121" s="206"/>
      <c r="AS1121" s="206"/>
      <c r="AT1121" s="206"/>
      <c r="AU1121" s="206"/>
      <c r="AV1121" s="206"/>
      <c r="AW1121" s="206"/>
      <c r="AX1121" s="206"/>
      <c r="AY1121" s="206"/>
      <c r="AZ1121" s="206"/>
      <c r="BA1121" s="206"/>
      <c r="BB1121" s="206"/>
      <c r="BC1121" s="206"/>
      <c r="BD1121" s="206"/>
      <c r="BE1121" s="206"/>
      <c r="BF1121" s="206"/>
      <c r="BG1121" s="206"/>
      <c r="BH1121" s="206"/>
      <c r="BI1121" s="206"/>
      <c r="BJ1121" s="206"/>
      <c r="BK1121" s="206"/>
      <c r="BL1121" s="206"/>
      <c r="BM1121" s="206"/>
      <c r="BN1121" s="206"/>
      <c r="BO1121" s="206"/>
      <c r="BP1121" s="206"/>
      <c r="BQ1121" s="206"/>
      <c r="BR1121" s="206"/>
      <c r="BS1121" s="206"/>
      <c r="BT1121" s="206"/>
      <c r="BU1121" s="206"/>
      <c r="BV1121" s="206"/>
      <c r="BW1121" s="206"/>
      <c r="BX1121" s="206"/>
      <c r="BY1121" s="206"/>
      <c r="BZ1121" s="206"/>
      <c r="CA1121" s="206"/>
      <c r="CB1121" s="206"/>
      <c r="CC1121" s="206"/>
      <c r="CD1121" s="206"/>
      <c r="CE1121" s="206"/>
      <c r="CF1121" s="206"/>
      <c r="CG1121" s="206"/>
      <c r="CH1121" s="206"/>
      <c r="CI1121" s="206"/>
      <c r="CJ1121" s="206"/>
      <c r="CK1121" s="206"/>
      <c r="CL1121" s="206"/>
      <c r="CM1121" s="206"/>
      <c r="CN1121" s="206"/>
      <c r="CO1121" s="206"/>
      <c r="CP1121" s="206"/>
      <c r="CQ1121" s="206"/>
      <c r="CR1121" s="206"/>
      <c r="CS1121" s="206"/>
      <c r="CT1121" s="206"/>
      <c r="CU1121" s="206"/>
      <c r="CV1121" s="206"/>
      <c r="CW1121" s="206"/>
      <c r="CX1121" s="206"/>
      <c r="CY1121" s="206"/>
      <c r="CZ1121" s="206"/>
      <c r="DA1121" s="206"/>
      <c r="DB1121" s="206"/>
      <c r="DC1121" s="206"/>
      <c r="DD1121" s="206"/>
      <c r="DE1121" s="206"/>
      <c r="DF1121" s="206"/>
      <c r="DG1121" s="206"/>
      <c r="DH1121" s="206"/>
      <c r="DI1121" s="206"/>
      <c r="DJ1121" s="206"/>
      <c r="DK1121" s="206"/>
      <c r="DL1121" s="206"/>
      <c r="DM1121" s="206"/>
      <c r="DN1121" s="206"/>
      <c r="DO1121" s="206"/>
      <c r="DP1121" s="206"/>
      <c r="DQ1121" s="206"/>
      <c r="DR1121" s="206"/>
      <c r="DS1121" s="206"/>
      <c r="DT1121" s="206"/>
      <c r="DU1121" s="206"/>
      <c r="DV1121" s="206"/>
      <c r="DW1121" s="206"/>
      <c r="DX1121" s="206"/>
      <c r="DY1121" s="206"/>
      <c r="DZ1121" s="206"/>
      <c r="EA1121" s="206"/>
      <c r="EB1121" s="206"/>
      <c r="EC1121" s="206"/>
      <c r="ED1121" s="206"/>
      <c r="EE1121" s="206"/>
      <c r="EF1121" s="206"/>
      <c r="EG1121" s="206"/>
      <c r="EH1121" s="206"/>
      <c r="EI1121" s="206"/>
      <c r="EJ1121" s="206"/>
      <c r="EK1121" s="206"/>
      <c r="EL1121" s="206"/>
      <c r="EM1121" s="206"/>
      <c r="EN1121" s="206"/>
      <c r="EO1121" s="206"/>
      <c r="EP1121" s="206"/>
      <c r="EQ1121" s="206"/>
      <c r="ER1121" s="206"/>
      <c r="ES1121" s="206"/>
      <c r="ET1121" s="206"/>
      <c r="EU1121" s="206"/>
      <c r="EV1121" s="206"/>
      <c r="EW1121" s="206"/>
      <c r="EX1121" s="206"/>
      <c r="EY1121" s="206"/>
      <c r="EZ1121" s="206"/>
      <c r="FA1121" s="206"/>
      <c r="FB1121" s="206"/>
      <c r="FC1121" s="206"/>
      <c r="FD1121" s="206"/>
      <c r="FE1121" s="206"/>
      <c r="FF1121" s="206"/>
      <c r="FG1121" s="206"/>
      <c r="FH1121" s="206"/>
      <c r="FI1121" s="206"/>
      <c r="FJ1121" s="206"/>
      <c r="FK1121" s="206"/>
      <c r="FL1121" s="206"/>
      <c r="FM1121" s="206"/>
      <c r="FN1121" s="206"/>
      <c r="FO1121" s="206"/>
      <c r="FP1121" s="206"/>
      <c r="FQ1121" s="206"/>
      <c r="FR1121" s="206"/>
      <c r="FS1121" s="206"/>
      <c r="FT1121" s="206"/>
      <c r="FU1121" s="206"/>
      <c r="FV1121" s="206"/>
      <c r="FW1121" s="206"/>
      <c r="FX1121" s="206"/>
      <c r="FY1121" s="206"/>
      <c r="FZ1121" s="206"/>
      <c r="GA1121" s="206"/>
      <c r="GB1121" s="206"/>
      <c r="GC1121" s="206"/>
      <c r="GD1121" s="206"/>
      <c r="GE1121" s="206"/>
      <c r="GF1121" s="206"/>
      <c r="GG1121" s="206"/>
      <c r="GH1121" s="206"/>
      <c r="GI1121" s="206"/>
      <c r="GJ1121" s="206"/>
      <c r="GK1121" s="206"/>
      <c r="GL1121" s="206"/>
      <c r="GM1121" s="206"/>
      <c r="GN1121" s="206"/>
      <c r="GO1121" s="206"/>
      <c r="GP1121" s="206"/>
      <c r="GQ1121" s="206"/>
      <c r="GR1121" s="206"/>
      <c r="GS1121" s="206"/>
      <c r="GT1121" s="206"/>
      <c r="GU1121" s="206"/>
      <c r="GV1121" s="206"/>
      <c r="GW1121" s="206"/>
      <c r="GX1121" s="206"/>
      <c r="GY1121" s="206"/>
      <c r="GZ1121" s="206"/>
      <c r="HA1121" s="206"/>
      <c r="HB1121" s="206"/>
      <c r="HC1121" s="206"/>
      <c r="HD1121" s="206"/>
      <c r="HE1121" s="206"/>
      <c r="HF1121" s="206"/>
      <c r="HG1121" s="206"/>
      <c r="HH1121" s="206"/>
      <c r="HI1121" s="206"/>
      <c r="HJ1121" s="206"/>
      <c r="HK1121" s="206"/>
      <c r="HL1121" s="206"/>
      <c r="HM1121" s="206"/>
      <c r="HN1121" s="206"/>
      <c r="HO1121" s="206"/>
      <c r="HP1121" s="206"/>
      <c r="HQ1121" s="127"/>
      <c r="HR1121" s="127"/>
      <c r="HS1121" s="127"/>
      <c r="HT1121" s="127"/>
      <c r="HU1121" s="127"/>
      <c r="HV1121" s="127"/>
      <c r="HW1121" s="127"/>
      <c r="HX1121" s="127"/>
      <c r="HY1121" s="127"/>
      <c r="HZ1121" s="127"/>
      <c r="IA1121" s="127"/>
      <c r="IB1121" s="127"/>
    </row>
    <row r="1122" spans="1:236" ht="12.75" customHeight="1" x14ac:dyDescent="0.2">
      <c r="A1122" s="206"/>
      <c r="B1122" s="206"/>
      <c r="C1122" s="206"/>
      <c r="D1122" s="206"/>
      <c r="E1122" s="206"/>
      <c r="F1122" s="198"/>
      <c r="G1122" s="198"/>
      <c r="H1122" s="198"/>
      <c r="I1122" s="209"/>
      <c r="J1122" s="209"/>
      <c r="K1122" s="187"/>
      <c r="L1122" s="212"/>
      <c r="M1122" s="212"/>
      <c r="N1122" s="212"/>
      <c r="O1122" s="212"/>
      <c r="P1122" s="212"/>
      <c r="Q1122" s="212"/>
      <c r="R1122" s="212"/>
      <c r="S1122" s="212"/>
      <c r="T1122" s="212"/>
      <c r="U1122" s="212"/>
      <c r="V1122" s="212"/>
      <c r="W1122" s="212"/>
      <c r="X1122" s="206"/>
      <c r="Y1122" s="206"/>
      <c r="Z1122" s="206"/>
      <c r="AA1122" s="206"/>
      <c r="AB1122" s="206"/>
      <c r="AC1122" s="206"/>
      <c r="AD1122" s="206"/>
      <c r="AE1122" s="206"/>
      <c r="AF1122" s="206"/>
      <c r="AG1122" s="206"/>
      <c r="AH1122" s="206"/>
      <c r="AI1122" s="206"/>
      <c r="AJ1122" s="206"/>
      <c r="AK1122" s="206"/>
      <c r="AL1122" s="206"/>
      <c r="AM1122" s="206"/>
      <c r="AN1122" s="206"/>
      <c r="AO1122" s="206"/>
      <c r="AP1122" s="206"/>
      <c r="AQ1122" s="206"/>
      <c r="AR1122" s="206"/>
      <c r="AS1122" s="206"/>
      <c r="AT1122" s="206"/>
      <c r="AU1122" s="206"/>
      <c r="AV1122" s="206"/>
      <c r="AW1122" s="206"/>
      <c r="AX1122" s="206"/>
      <c r="AY1122" s="206"/>
      <c r="AZ1122" s="206"/>
      <c r="BA1122" s="206"/>
      <c r="BB1122" s="206"/>
      <c r="BC1122" s="206"/>
      <c r="BD1122" s="206"/>
      <c r="BE1122" s="206"/>
      <c r="BF1122" s="206"/>
      <c r="BG1122" s="206"/>
      <c r="BH1122" s="206"/>
      <c r="BI1122" s="206"/>
      <c r="BJ1122" s="206"/>
      <c r="BK1122" s="206"/>
      <c r="BL1122" s="206"/>
      <c r="BM1122" s="206"/>
      <c r="BN1122" s="206"/>
      <c r="BO1122" s="206"/>
      <c r="BP1122" s="206"/>
      <c r="BQ1122" s="206"/>
      <c r="BR1122" s="206"/>
      <c r="BS1122" s="206"/>
      <c r="BT1122" s="206"/>
      <c r="BU1122" s="206"/>
      <c r="BV1122" s="206"/>
      <c r="BW1122" s="206"/>
      <c r="BX1122" s="206"/>
      <c r="BY1122" s="206"/>
      <c r="BZ1122" s="206"/>
      <c r="CA1122" s="206"/>
      <c r="CB1122" s="206"/>
      <c r="CC1122" s="206"/>
      <c r="CD1122" s="206"/>
      <c r="CE1122" s="206"/>
      <c r="CF1122" s="206"/>
      <c r="CG1122" s="206"/>
      <c r="CH1122" s="206"/>
      <c r="CI1122" s="206"/>
      <c r="CJ1122" s="206"/>
      <c r="CK1122" s="206"/>
      <c r="CL1122" s="206"/>
      <c r="CM1122" s="206"/>
      <c r="CN1122" s="206"/>
      <c r="CO1122" s="206"/>
      <c r="CP1122" s="206"/>
      <c r="CQ1122" s="206"/>
      <c r="CR1122" s="206"/>
      <c r="CS1122" s="206"/>
      <c r="CT1122" s="206"/>
      <c r="CU1122" s="206"/>
      <c r="CV1122" s="206"/>
      <c r="CW1122" s="206"/>
      <c r="CX1122" s="206"/>
      <c r="CY1122" s="206"/>
      <c r="CZ1122" s="206"/>
      <c r="DA1122" s="206"/>
      <c r="DB1122" s="206"/>
      <c r="DC1122" s="206"/>
      <c r="DD1122" s="206"/>
      <c r="DE1122" s="206"/>
      <c r="DF1122" s="206"/>
      <c r="DG1122" s="206"/>
      <c r="DH1122" s="206"/>
      <c r="DI1122" s="206"/>
      <c r="DJ1122" s="206"/>
      <c r="DK1122" s="206"/>
      <c r="DL1122" s="206"/>
      <c r="DM1122" s="206"/>
      <c r="DN1122" s="206"/>
      <c r="DO1122" s="206"/>
      <c r="DP1122" s="206"/>
      <c r="DQ1122" s="206"/>
      <c r="DR1122" s="206"/>
      <c r="DS1122" s="206"/>
      <c r="DT1122" s="206"/>
      <c r="DU1122" s="206"/>
      <c r="DV1122" s="206"/>
      <c r="DW1122" s="206"/>
      <c r="DX1122" s="206"/>
      <c r="DY1122" s="206"/>
      <c r="DZ1122" s="206"/>
      <c r="EA1122" s="206"/>
      <c r="EB1122" s="206"/>
      <c r="EC1122" s="206"/>
      <c r="ED1122" s="206"/>
      <c r="EE1122" s="206"/>
      <c r="EF1122" s="206"/>
      <c r="EG1122" s="206"/>
      <c r="EH1122" s="206"/>
      <c r="EI1122" s="206"/>
      <c r="EJ1122" s="206"/>
      <c r="EK1122" s="206"/>
      <c r="EL1122" s="206"/>
      <c r="EM1122" s="206"/>
      <c r="EN1122" s="206"/>
      <c r="EO1122" s="206"/>
      <c r="EP1122" s="206"/>
      <c r="EQ1122" s="206"/>
      <c r="ER1122" s="206"/>
      <c r="ES1122" s="206"/>
      <c r="ET1122" s="206"/>
      <c r="EU1122" s="206"/>
      <c r="EV1122" s="206"/>
      <c r="EW1122" s="206"/>
      <c r="EX1122" s="206"/>
      <c r="EY1122" s="206"/>
      <c r="EZ1122" s="206"/>
      <c r="FA1122" s="206"/>
      <c r="FB1122" s="206"/>
      <c r="FC1122" s="206"/>
      <c r="FD1122" s="206"/>
      <c r="FE1122" s="206"/>
      <c r="FF1122" s="206"/>
      <c r="FG1122" s="206"/>
      <c r="FH1122" s="206"/>
      <c r="FI1122" s="206"/>
      <c r="FJ1122" s="206"/>
      <c r="FK1122" s="206"/>
      <c r="FL1122" s="206"/>
      <c r="FM1122" s="206"/>
      <c r="FN1122" s="206"/>
      <c r="FO1122" s="206"/>
      <c r="FP1122" s="206"/>
      <c r="FQ1122" s="206"/>
      <c r="FR1122" s="206"/>
      <c r="FS1122" s="206"/>
      <c r="FT1122" s="206"/>
      <c r="FU1122" s="206"/>
      <c r="FV1122" s="206"/>
      <c r="FW1122" s="206"/>
      <c r="FX1122" s="206"/>
      <c r="FY1122" s="206"/>
      <c r="FZ1122" s="206"/>
      <c r="GA1122" s="206"/>
      <c r="GB1122" s="206"/>
      <c r="GC1122" s="206"/>
      <c r="GD1122" s="206"/>
      <c r="GE1122" s="206"/>
      <c r="GF1122" s="206"/>
      <c r="GG1122" s="206"/>
      <c r="GH1122" s="206"/>
      <c r="GI1122" s="206"/>
      <c r="GJ1122" s="206"/>
      <c r="GK1122" s="206"/>
      <c r="GL1122" s="206"/>
      <c r="GM1122" s="206"/>
      <c r="GN1122" s="206"/>
      <c r="GO1122" s="206"/>
      <c r="GP1122" s="206"/>
      <c r="GQ1122" s="206"/>
      <c r="GR1122" s="206"/>
      <c r="GS1122" s="206"/>
      <c r="GT1122" s="206"/>
      <c r="GU1122" s="206"/>
      <c r="GV1122" s="206"/>
      <c r="GW1122" s="206"/>
      <c r="GX1122" s="206"/>
      <c r="GY1122" s="206"/>
      <c r="GZ1122" s="206"/>
      <c r="HA1122" s="206"/>
      <c r="HB1122" s="206"/>
      <c r="HC1122" s="206"/>
      <c r="HD1122" s="206"/>
      <c r="HE1122" s="206"/>
      <c r="HF1122" s="206"/>
      <c r="HG1122" s="206"/>
      <c r="HH1122" s="206"/>
      <c r="HI1122" s="206"/>
      <c r="HJ1122" s="206"/>
      <c r="HK1122" s="206"/>
      <c r="HL1122" s="206"/>
      <c r="HM1122" s="206"/>
      <c r="HN1122" s="206"/>
      <c r="HO1122" s="206"/>
      <c r="HP1122" s="206"/>
      <c r="HQ1122" s="127"/>
      <c r="HR1122" s="127"/>
      <c r="HS1122" s="127"/>
      <c r="HT1122" s="127"/>
      <c r="HU1122" s="127"/>
      <c r="HV1122" s="127"/>
      <c r="HW1122" s="127"/>
      <c r="HX1122" s="127"/>
      <c r="HY1122" s="127"/>
      <c r="HZ1122" s="127"/>
      <c r="IA1122" s="127"/>
      <c r="IB1122" s="127"/>
    </row>
    <row r="1123" spans="1:236" ht="12.75" customHeight="1" x14ac:dyDescent="0.2">
      <c r="A1123" s="206"/>
      <c r="B1123" s="206"/>
      <c r="C1123" s="206"/>
      <c r="D1123" s="206"/>
      <c r="E1123" s="206"/>
      <c r="F1123" s="198"/>
      <c r="G1123" s="198"/>
      <c r="H1123" s="198"/>
      <c r="I1123" s="209"/>
      <c r="J1123" s="209"/>
      <c r="K1123" s="187"/>
      <c r="L1123" s="212"/>
      <c r="M1123" s="212"/>
      <c r="N1123" s="212"/>
      <c r="O1123" s="212"/>
      <c r="P1123" s="212"/>
      <c r="Q1123" s="212"/>
      <c r="R1123" s="212"/>
      <c r="S1123" s="212"/>
      <c r="T1123" s="212"/>
      <c r="U1123" s="212"/>
      <c r="V1123" s="212"/>
      <c r="W1123" s="212"/>
      <c r="X1123" s="206"/>
      <c r="Y1123" s="206"/>
      <c r="Z1123" s="206"/>
      <c r="AA1123" s="206"/>
      <c r="AB1123" s="206"/>
      <c r="AC1123" s="206"/>
      <c r="AD1123" s="206"/>
      <c r="AE1123" s="206"/>
      <c r="AF1123" s="206"/>
      <c r="AG1123" s="206"/>
      <c r="AH1123" s="206"/>
      <c r="AI1123" s="206"/>
      <c r="AJ1123" s="206"/>
      <c r="AK1123" s="206"/>
      <c r="AL1123" s="206"/>
      <c r="AM1123" s="206"/>
      <c r="AN1123" s="206"/>
      <c r="AO1123" s="206"/>
      <c r="AP1123" s="206"/>
      <c r="AQ1123" s="206"/>
      <c r="AR1123" s="206"/>
      <c r="AS1123" s="206"/>
      <c r="AT1123" s="206"/>
      <c r="AU1123" s="206"/>
      <c r="AV1123" s="206"/>
      <c r="AW1123" s="206"/>
      <c r="AX1123" s="206"/>
      <c r="AY1123" s="206"/>
      <c r="AZ1123" s="206"/>
      <c r="BA1123" s="206"/>
      <c r="BB1123" s="206"/>
      <c r="BC1123" s="206"/>
      <c r="BD1123" s="206"/>
      <c r="BE1123" s="206"/>
      <c r="BF1123" s="206"/>
      <c r="BG1123" s="206"/>
      <c r="BH1123" s="206"/>
      <c r="BI1123" s="206"/>
      <c r="BJ1123" s="206"/>
      <c r="BK1123" s="206"/>
      <c r="BL1123" s="206"/>
      <c r="BM1123" s="206"/>
      <c r="BN1123" s="206"/>
      <c r="BO1123" s="206"/>
      <c r="BP1123" s="206"/>
      <c r="BQ1123" s="206"/>
      <c r="BR1123" s="206"/>
      <c r="BS1123" s="206"/>
      <c r="BT1123" s="206"/>
      <c r="BU1123" s="206"/>
      <c r="BV1123" s="206"/>
      <c r="BW1123" s="206"/>
      <c r="BX1123" s="206"/>
      <c r="BY1123" s="206"/>
      <c r="BZ1123" s="206"/>
      <c r="CA1123" s="206"/>
      <c r="CB1123" s="206"/>
      <c r="CC1123" s="206"/>
      <c r="CD1123" s="206"/>
      <c r="CE1123" s="206"/>
      <c r="CF1123" s="206"/>
      <c r="CG1123" s="206"/>
      <c r="CH1123" s="206"/>
      <c r="CI1123" s="206"/>
      <c r="CJ1123" s="206"/>
      <c r="CK1123" s="206"/>
      <c r="CL1123" s="206"/>
      <c r="CM1123" s="206"/>
      <c r="CN1123" s="206"/>
      <c r="CO1123" s="206"/>
      <c r="CP1123" s="206"/>
      <c r="CQ1123" s="206"/>
      <c r="CR1123" s="206"/>
      <c r="CS1123" s="206"/>
      <c r="CT1123" s="206"/>
      <c r="CU1123" s="206"/>
      <c r="CV1123" s="206"/>
      <c r="CW1123" s="206"/>
      <c r="CX1123" s="206"/>
      <c r="CY1123" s="206"/>
      <c r="CZ1123" s="206"/>
      <c r="DA1123" s="206"/>
      <c r="DB1123" s="206"/>
      <c r="DC1123" s="206"/>
      <c r="DD1123" s="206"/>
      <c r="DE1123" s="206"/>
      <c r="DF1123" s="206"/>
      <c r="DG1123" s="206"/>
      <c r="DH1123" s="206"/>
      <c r="DI1123" s="206"/>
      <c r="DJ1123" s="206"/>
      <c r="DK1123" s="206"/>
      <c r="DL1123" s="206"/>
      <c r="DM1123" s="206"/>
      <c r="DN1123" s="206"/>
      <c r="DO1123" s="206"/>
      <c r="DP1123" s="206"/>
      <c r="DQ1123" s="206"/>
      <c r="DR1123" s="206"/>
      <c r="DS1123" s="206"/>
      <c r="DT1123" s="206"/>
      <c r="DU1123" s="206"/>
      <c r="DV1123" s="206"/>
      <c r="DW1123" s="206"/>
      <c r="DX1123" s="206"/>
      <c r="DY1123" s="206"/>
      <c r="DZ1123" s="206"/>
      <c r="EA1123" s="206"/>
      <c r="EB1123" s="206"/>
      <c r="EC1123" s="206"/>
      <c r="ED1123" s="206"/>
      <c r="EE1123" s="206"/>
      <c r="EF1123" s="206"/>
      <c r="EG1123" s="206"/>
      <c r="EH1123" s="206"/>
      <c r="EI1123" s="206"/>
      <c r="EJ1123" s="206"/>
      <c r="EK1123" s="206"/>
      <c r="EL1123" s="206"/>
      <c r="EM1123" s="206"/>
      <c r="EN1123" s="206"/>
      <c r="EO1123" s="206"/>
      <c r="EP1123" s="206"/>
      <c r="EQ1123" s="206"/>
      <c r="ER1123" s="206"/>
      <c r="ES1123" s="206"/>
      <c r="ET1123" s="206"/>
      <c r="EU1123" s="206"/>
      <c r="EV1123" s="206"/>
      <c r="EW1123" s="206"/>
      <c r="EX1123" s="206"/>
      <c r="EY1123" s="206"/>
      <c r="EZ1123" s="206"/>
      <c r="FA1123" s="206"/>
      <c r="FB1123" s="206"/>
      <c r="FC1123" s="206"/>
      <c r="FD1123" s="206"/>
      <c r="FE1123" s="206"/>
      <c r="FF1123" s="206"/>
      <c r="FG1123" s="206"/>
      <c r="FH1123" s="206"/>
      <c r="FI1123" s="206"/>
      <c r="FJ1123" s="206"/>
      <c r="FK1123" s="206"/>
      <c r="FL1123" s="206"/>
      <c r="FM1123" s="206"/>
      <c r="FN1123" s="206"/>
      <c r="FO1123" s="206"/>
      <c r="FP1123" s="206"/>
      <c r="FQ1123" s="206"/>
      <c r="FR1123" s="206"/>
      <c r="FS1123" s="206"/>
      <c r="FT1123" s="206"/>
      <c r="FU1123" s="206"/>
      <c r="FV1123" s="206"/>
      <c r="FW1123" s="206"/>
      <c r="FX1123" s="206"/>
      <c r="FY1123" s="206"/>
      <c r="FZ1123" s="206"/>
      <c r="GA1123" s="206"/>
      <c r="GB1123" s="206"/>
      <c r="GC1123" s="206"/>
      <c r="GD1123" s="206"/>
      <c r="GE1123" s="206"/>
      <c r="GF1123" s="206"/>
      <c r="GG1123" s="206"/>
      <c r="GH1123" s="206"/>
      <c r="GI1123" s="206"/>
      <c r="GJ1123" s="206"/>
      <c r="GK1123" s="206"/>
      <c r="GL1123" s="206"/>
      <c r="GM1123" s="206"/>
      <c r="GN1123" s="206"/>
      <c r="GO1123" s="206"/>
      <c r="GP1123" s="206"/>
      <c r="GQ1123" s="206"/>
      <c r="GR1123" s="206"/>
      <c r="GS1123" s="206"/>
      <c r="GT1123" s="206"/>
      <c r="GU1123" s="206"/>
      <c r="GV1123" s="206"/>
      <c r="GW1123" s="206"/>
      <c r="GX1123" s="206"/>
      <c r="GY1123" s="206"/>
      <c r="GZ1123" s="206"/>
      <c r="HA1123" s="206"/>
      <c r="HB1123" s="206"/>
      <c r="HC1123" s="206"/>
      <c r="HD1123" s="206"/>
      <c r="HE1123" s="206"/>
      <c r="HF1123" s="206"/>
      <c r="HG1123" s="206"/>
      <c r="HH1123" s="206"/>
      <c r="HI1123" s="206"/>
      <c r="HJ1123" s="206"/>
      <c r="HK1123" s="206"/>
      <c r="HL1123" s="206"/>
      <c r="HM1123" s="206"/>
      <c r="HN1123" s="206"/>
      <c r="HO1123" s="206"/>
      <c r="HP1123" s="206"/>
      <c r="HQ1123" s="127"/>
      <c r="HR1123" s="127"/>
      <c r="HS1123" s="127"/>
      <c r="HT1123" s="127"/>
      <c r="HU1123" s="127"/>
      <c r="HV1123" s="127"/>
      <c r="HW1123" s="127"/>
      <c r="HX1123" s="127"/>
      <c r="HY1123" s="127"/>
      <c r="HZ1123" s="127"/>
      <c r="IA1123" s="127"/>
      <c r="IB1123" s="127"/>
    </row>
    <row r="1124" spans="1:236" ht="12.75" customHeight="1" x14ac:dyDescent="0.2">
      <c r="A1124" s="206"/>
      <c r="B1124" s="206"/>
      <c r="C1124" s="206"/>
      <c r="D1124" s="206"/>
      <c r="E1124" s="206"/>
      <c r="F1124" s="198"/>
      <c r="G1124" s="198"/>
      <c r="H1124" s="198"/>
      <c r="I1124" s="209"/>
      <c r="J1124" s="209"/>
      <c r="K1124" s="187"/>
      <c r="L1124" s="212"/>
      <c r="M1124" s="212"/>
      <c r="N1124" s="212"/>
      <c r="O1124" s="212"/>
      <c r="P1124" s="212"/>
      <c r="Q1124" s="212"/>
      <c r="R1124" s="212"/>
      <c r="S1124" s="212"/>
      <c r="T1124" s="212"/>
      <c r="U1124" s="212"/>
      <c r="V1124" s="212"/>
      <c r="W1124" s="212"/>
      <c r="X1124" s="206"/>
      <c r="Y1124" s="206"/>
      <c r="Z1124" s="206"/>
      <c r="AA1124" s="206"/>
      <c r="AB1124" s="206"/>
      <c r="AC1124" s="206"/>
      <c r="AD1124" s="206"/>
      <c r="AE1124" s="206"/>
      <c r="AF1124" s="206"/>
      <c r="AG1124" s="206"/>
      <c r="AH1124" s="206"/>
      <c r="AI1124" s="206"/>
      <c r="AJ1124" s="206"/>
      <c r="AK1124" s="206"/>
      <c r="AL1124" s="206"/>
      <c r="AM1124" s="206"/>
      <c r="AN1124" s="206"/>
      <c r="AO1124" s="206"/>
      <c r="AP1124" s="206"/>
      <c r="AQ1124" s="206"/>
      <c r="AR1124" s="206"/>
      <c r="AS1124" s="206"/>
      <c r="AT1124" s="206"/>
      <c r="AU1124" s="206"/>
      <c r="AV1124" s="206"/>
      <c r="AW1124" s="206"/>
      <c r="AX1124" s="206"/>
      <c r="AY1124" s="206"/>
      <c r="AZ1124" s="206"/>
      <c r="BA1124" s="206"/>
      <c r="BB1124" s="206"/>
      <c r="BC1124" s="206"/>
      <c r="BD1124" s="206"/>
      <c r="BE1124" s="206"/>
      <c r="BF1124" s="206"/>
      <c r="BG1124" s="206"/>
      <c r="BH1124" s="206"/>
      <c r="BI1124" s="206"/>
      <c r="BJ1124" s="206"/>
      <c r="BK1124" s="206"/>
      <c r="BL1124" s="206"/>
      <c r="BM1124" s="206"/>
      <c r="BN1124" s="206"/>
      <c r="BO1124" s="206"/>
      <c r="BP1124" s="206"/>
      <c r="BQ1124" s="206"/>
      <c r="BR1124" s="206"/>
      <c r="BS1124" s="206"/>
      <c r="BT1124" s="206"/>
      <c r="BU1124" s="206"/>
      <c r="BV1124" s="206"/>
      <c r="BW1124" s="206"/>
      <c r="BX1124" s="206"/>
      <c r="BY1124" s="206"/>
      <c r="BZ1124" s="206"/>
      <c r="CA1124" s="206"/>
      <c r="CB1124" s="206"/>
      <c r="CC1124" s="206"/>
      <c r="CD1124" s="206"/>
      <c r="CE1124" s="206"/>
      <c r="CF1124" s="206"/>
      <c r="CG1124" s="206"/>
      <c r="CH1124" s="206"/>
      <c r="CI1124" s="206"/>
      <c r="CJ1124" s="206"/>
      <c r="CK1124" s="206"/>
      <c r="CL1124" s="206"/>
      <c r="CM1124" s="206"/>
      <c r="CN1124" s="206"/>
      <c r="CO1124" s="206"/>
      <c r="CP1124" s="206"/>
      <c r="CQ1124" s="206"/>
      <c r="CR1124" s="206"/>
      <c r="CS1124" s="206"/>
      <c r="CT1124" s="206"/>
      <c r="CU1124" s="206"/>
      <c r="CV1124" s="206"/>
      <c r="CW1124" s="206"/>
      <c r="CX1124" s="206"/>
      <c r="CY1124" s="206"/>
      <c r="CZ1124" s="206"/>
      <c r="DA1124" s="206"/>
      <c r="DB1124" s="206"/>
      <c r="DC1124" s="206"/>
      <c r="DD1124" s="206"/>
      <c r="DE1124" s="206"/>
      <c r="DF1124" s="206"/>
      <c r="DG1124" s="206"/>
      <c r="DH1124" s="206"/>
      <c r="DI1124" s="206"/>
      <c r="DJ1124" s="206"/>
      <c r="DK1124" s="206"/>
      <c r="DL1124" s="206"/>
      <c r="DM1124" s="206"/>
      <c r="DN1124" s="206"/>
      <c r="DO1124" s="206"/>
      <c r="DP1124" s="206"/>
      <c r="DQ1124" s="206"/>
      <c r="DR1124" s="206"/>
      <c r="DS1124" s="206"/>
      <c r="DT1124" s="206"/>
      <c r="DU1124" s="206"/>
      <c r="DV1124" s="206"/>
      <c r="DW1124" s="206"/>
      <c r="DX1124" s="206"/>
      <c r="DY1124" s="206"/>
      <c r="DZ1124" s="206"/>
      <c r="EA1124" s="206"/>
      <c r="EB1124" s="206"/>
      <c r="EC1124" s="206"/>
      <c r="ED1124" s="206"/>
      <c r="EE1124" s="206"/>
      <c r="EF1124" s="206"/>
      <c r="EG1124" s="206"/>
      <c r="EH1124" s="206"/>
      <c r="EI1124" s="206"/>
      <c r="EJ1124" s="206"/>
      <c r="EK1124" s="206"/>
      <c r="EL1124" s="206"/>
      <c r="EM1124" s="206"/>
      <c r="EN1124" s="206"/>
      <c r="EO1124" s="206"/>
      <c r="EP1124" s="206"/>
      <c r="EQ1124" s="206"/>
      <c r="ER1124" s="206"/>
      <c r="ES1124" s="206"/>
      <c r="ET1124" s="206"/>
      <c r="EU1124" s="206"/>
      <c r="EV1124" s="206"/>
      <c r="EW1124" s="206"/>
      <c r="EX1124" s="206"/>
      <c r="EY1124" s="206"/>
      <c r="EZ1124" s="206"/>
      <c r="FA1124" s="206"/>
      <c r="FB1124" s="206"/>
      <c r="FC1124" s="206"/>
      <c r="FD1124" s="206"/>
      <c r="FE1124" s="206"/>
      <c r="FF1124" s="206"/>
      <c r="FG1124" s="206"/>
      <c r="FH1124" s="206"/>
      <c r="FI1124" s="206"/>
      <c r="FJ1124" s="206"/>
      <c r="FK1124" s="206"/>
      <c r="FL1124" s="206"/>
      <c r="FM1124" s="206"/>
      <c r="FN1124" s="206"/>
      <c r="FO1124" s="206"/>
      <c r="FP1124" s="206"/>
      <c r="FQ1124" s="206"/>
      <c r="FR1124" s="206"/>
      <c r="FS1124" s="206"/>
      <c r="FT1124" s="206"/>
      <c r="FU1124" s="206"/>
      <c r="FV1124" s="206"/>
      <c r="FW1124" s="206"/>
      <c r="FX1124" s="206"/>
      <c r="FY1124" s="206"/>
      <c r="FZ1124" s="206"/>
      <c r="GA1124" s="206"/>
      <c r="GB1124" s="206"/>
      <c r="GC1124" s="206"/>
      <c r="GD1124" s="206"/>
      <c r="GE1124" s="206"/>
      <c r="GF1124" s="206"/>
      <c r="GG1124" s="206"/>
      <c r="GH1124" s="206"/>
      <c r="GI1124" s="206"/>
      <c r="GJ1124" s="206"/>
      <c r="GK1124" s="206"/>
      <c r="GL1124" s="206"/>
      <c r="GM1124" s="206"/>
      <c r="GN1124" s="206"/>
      <c r="GO1124" s="206"/>
      <c r="GP1124" s="206"/>
      <c r="GQ1124" s="206"/>
      <c r="GR1124" s="206"/>
      <c r="GS1124" s="206"/>
      <c r="GT1124" s="206"/>
      <c r="GU1124" s="206"/>
      <c r="GV1124" s="206"/>
      <c r="GW1124" s="206"/>
      <c r="GX1124" s="206"/>
      <c r="GY1124" s="206"/>
      <c r="GZ1124" s="206"/>
      <c r="HA1124" s="206"/>
      <c r="HB1124" s="206"/>
      <c r="HC1124" s="206"/>
      <c r="HD1124" s="206"/>
      <c r="HE1124" s="206"/>
      <c r="HF1124" s="206"/>
      <c r="HG1124" s="206"/>
      <c r="HH1124" s="206"/>
      <c r="HI1124" s="206"/>
      <c r="HJ1124" s="206"/>
      <c r="HK1124" s="206"/>
      <c r="HL1124" s="206"/>
      <c r="HM1124" s="206"/>
      <c r="HN1124" s="206"/>
      <c r="HO1124" s="206"/>
      <c r="HP1124" s="206"/>
      <c r="HQ1124" s="127"/>
      <c r="HR1124" s="127"/>
      <c r="HS1124" s="127"/>
      <c r="HT1124" s="127"/>
      <c r="HU1124" s="127"/>
      <c r="HV1124" s="127"/>
      <c r="HW1124" s="127"/>
      <c r="HX1124" s="127"/>
      <c r="HY1124" s="127"/>
      <c r="HZ1124" s="127"/>
      <c r="IA1124" s="127"/>
      <c r="IB1124" s="127"/>
    </row>
    <row r="1125" spans="1:236" ht="12.75" customHeight="1" x14ac:dyDescent="0.2">
      <c r="A1125" s="206"/>
      <c r="B1125" s="206"/>
      <c r="C1125" s="206"/>
      <c r="D1125" s="206"/>
      <c r="E1125" s="206"/>
      <c r="F1125" s="198"/>
      <c r="G1125" s="198"/>
      <c r="H1125" s="198"/>
      <c r="I1125" s="209"/>
      <c r="J1125" s="209"/>
      <c r="K1125" s="187"/>
      <c r="L1125" s="212"/>
      <c r="M1125" s="212"/>
      <c r="N1125" s="212"/>
      <c r="O1125" s="212"/>
      <c r="P1125" s="212"/>
      <c r="Q1125" s="212"/>
      <c r="R1125" s="212"/>
      <c r="S1125" s="212"/>
      <c r="T1125" s="212"/>
      <c r="U1125" s="212"/>
      <c r="V1125" s="212"/>
      <c r="W1125" s="212"/>
      <c r="X1125" s="206"/>
      <c r="Y1125" s="206"/>
      <c r="Z1125" s="206"/>
      <c r="AA1125" s="206"/>
      <c r="AB1125" s="206"/>
      <c r="AC1125" s="206"/>
      <c r="AD1125" s="206"/>
      <c r="AE1125" s="206"/>
      <c r="AF1125" s="206"/>
      <c r="AG1125" s="206"/>
      <c r="AH1125" s="206"/>
      <c r="AI1125" s="206"/>
      <c r="AJ1125" s="206"/>
      <c r="AK1125" s="206"/>
      <c r="AL1125" s="206"/>
      <c r="AM1125" s="206"/>
      <c r="AN1125" s="206"/>
      <c r="AO1125" s="206"/>
      <c r="AP1125" s="206"/>
      <c r="AQ1125" s="206"/>
      <c r="AR1125" s="206"/>
      <c r="AS1125" s="206"/>
      <c r="AT1125" s="206"/>
      <c r="AU1125" s="206"/>
      <c r="AV1125" s="206"/>
      <c r="AW1125" s="206"/>
      <c r="AX1125" s="206"/>
      <c r="AY1125" s="206"/>
      <c r="AZ1125" s="206"/>
      <c r="BA1125" s="206"/>
      <c r="BB1125" s="206"/>
      <c r="BC1125" s="206"/>
      <c r="BD1125" s="206"/>
      <c r="BE1125" s="206"/>
      <c r="BF1125" s="206"/>
      <c r="BG1125" s="206"/>
      <c r="BH1125" s="206"/>
      <c r="BI1125" s="206"/>
      <c r="BJ1125" s="206"/>
      <c r="BK1125" s="206"/>
      <c r="BL1125" s="206"/>
      <c r="BM1125" s="206"/>
      <c r="BN1125" s="206"/>
      <c r="BO1125" s="206"/>
      <c r="BP1125" s="206"/>
      <c r="BQ1125" s="206"/>
      <c r="BR1125" s="206"/>
      <c r="BS1125" s="206"/>
      <c r="BT1125" s="206"/>
      <c r="BU1125" s="206"/>
      <c r="BV1125" s="206"/>
      <c r="BW1125" s="206"/>
      <c r="BX1125" s="206"/>
      <c r="BY1125" s="206"/>
      <c r="BZ1125" s="206"/>
      <c r="CA1125" s="206"/>
      <c r="CB1125" s="206"/>
      <c r="CC1125" s="206"/>
      <c r="CD1125" s="206"/>
      <c r="CE1125" s="206"/>
      <c r="CF1125" s="206"/>
      <c r="CG1125" s="206"/>
      <c r="CH1125" s="206"/>
      <c r="CI1125" s="206"/>
      <c r="CJ1125" s="206"/>
      <c r="CK1125" s="206"/>
      <c r="CL1125" s="206"/>
      <c r="CM1125" s="206"/>
      <c r="CN1125" s="206"/>
      <c r="CO1125" s="206"/>
      <c r="CP1125" s="206"/>
      <c r="CQ1125" s="206"/>
      <c r="CR1125" s="206"/>
      <c r="CS1125" s="206"/>
      <c r="CT1125" s="206"/>
      <c r="CU1125" s="206"/>
      <c r="CV1125" s="206"/>
      <c r="CW1125" s="206"/>
      <c r="CX1125" s="206"/>
      <c r="CY1125" s="206"/>
      <c r="CZ1125" s="206"/>
      <c r="DA1125" s="206"/>
      <c r="DB1125" s="206"/>
      <c r="DC1125" s="206"/>
      <c r="DD1125" s="206"/>
      <c r="DE1125" s="206"/>
      <c r="DF1125" s="206"/>
      <c r="DG1125" s="206"/>
      <c r="DH1125" s="206"/>
      <c r="DI1125" s="206"/>
      <c r="DJ1125" s="206"/>
      <c r="DK1125" s="206"/>
      <c r="DL1125" s="206"/>
      <c r="DM1125" s="206"/>
      <c r="DN1125" s="206"/>
      <c r="DO1125" s="206"/>
      <c r="DP1125" s="206"/>
      <c r="DQ1125" s="206"/>
      <c r="DR1125" s="206"/>
      <c r="DS1125" s="206"/>
      <c r="DT1125" s="206"/>
      <c r="DU1125" s="206"/>
      <c r="DV1125" s="206"/>
      <c r="DW1125" s="206"/>
      <c r="DX1125" s="206"/>
      <c r="DY1125" s="206"/>
      <c r="DZ1125" s="206"/>
      <c r="EA1125" s="206"/>
      <c r="EB1125" s="206"/>
      <c r="EC1125" s="206"/>
      <c r="ED1125" s="206"/>
      <c r="EE1125" s="206"/>
      <c r="EF1125" s="206"/>
      <c r="EG1125" s="206"/>
      <c r="EH1125" s="206"/>
      <c r="EI1125" s="206"/>
      <c r="EJ1125" s="206"/>
      <c r="EK1125" s="206"/>
      <c r="EL1125" s="206"/>
      <c r="EM1125" s="206"/>
      <c r="EN1125" s="206"/>
      <c r="EO1125" s="206"/>
      <c r="EP1125" s="206"/>
      <c r="EQ1125" s="206"/>
      <c r="ER1125" s="206"/>
      <c r="ES1125" s="206"/>
      <c r="ET1125" s="206"/>
      <c r="EU1125" s="206"/>
      <c r="EV1125" s="206"/>
      <c r="EW1125" s="206"/>
      <c r="EX1125" s="206"/>
      <c r="EY1125" s="206"/>
      <c r="EZ1125" s="206"/>
      <c r="FA1125" s="206"/>
      <c r="FB1125" s="206"/>
      <c r="FC1125" s="206"/>
      <c r="FD1125" s="206"/>
      <c r="FE1125" s="206"/>
      <c r="FF1125" s="206"/>
      <c r="FG1125" s="206"/>
      <c r="FH1125" s="206"/>
      <c r="FI1125" s="206"/>
      <c r="FJ1125" s="206"/>
      <c r="FK1125" s="206"/>
      <c r="FL1125" s="206"/>
      <c r="FM1125" s="206"/>
      <c r="FN1125" s="206"/>
      <c r="FO1125" s="206"/>
      <c r="FP1125" s="206"/>
      <c r="FQ1125" s="206"/>
      <c r="FR1125" s="206"/>
      <c r="FS1125" s="206"/>
      <c r="FT1125" s="206"/>
      <c r="FU1125" s="206"/>
      <c r="FV1125" s="206"/>
      <c r="FW1125" s="206"/>
      <c r="FX1125" s="206"/>
      <c r="FY1125" s="206"/>
      <c r="FZ1125" s="206"/>
      <c r="GA1125" s="206"/>
      <c r="GB1125" s="206"/>
      <c r="GC1125" s="206"/>
      <c r="GD1125" s="206"/>
      <c r="GE1125" s="206"/>
      <c r="GF1125" s="206"/>
      <c r="GG1125" s="206"/>
      <c r="GH1125" s="206"/>
      <c r="GI1125" s="206"/>
      <c r="GJ1125" s="206"/>
      <c r="GK1125" s="206"/>
      <c r="GL1125" s="206"/>
      <c r="GM1125" s="206"/>
      <c r="GN1125" s="206"/>
      <c r="GO1125" s="206"/>
      <c r="GP1125" s="206"/>
      <c r="GQ1125" s="206"/>
      <c r="GR1125" s="206"/>
      <c r="GS1125" s="206"/>
      <c r="GT1125" s="206"/>
      <c r="GU1125" s="206"/>
      <c r="GV1125" s="206"/>
      <c r="GW1125" s="206"/>
      <c r="GX1125" s="206"/>
      <c r="GY1125" s="206"/>
      <c r="GZ1125" s="206"/>
      <c r="HA1125" s="206"/>
      <c r="HB1125" s="206"/>
      <c r="HC1125" s="206"/>
      <c r="HD1125" s="206"/>
      <c r="HE1125" s="206"/>
      <c r="HF1125" s="206"/>
      <c r="HG1125" s="206"/>
      <c r="HH1125" s="206"/>
      <c r="HI1125" s="206"/>
      <c r="HJ1125" s="206"/>
      <c r="HK1125" s="206"/>
      <c r="HL1125" s="206"/>
      <c r="HM1125" s="206"/>
      <c r="HN1125" s="206"/>
      <c r="HO1125" s="206"/>
      <c r="HP1125" s="206"/>
      <c r="HQ1125" s="127"/>
      <c r="HR1125" s="127"/>
      <c r="HS1125" s="127"/>
      <c r="HT1125" s="127"/>
      <c r="HU1125" s="127"/>
      <c r="HV1125" s="127"/>
      <c r="HW1125" s="127"/>
      <c r="HX1125" s="127"/>
      <c r="HY1125" s="127"/>
      <c r="HZ1125" s="127"/>
      <c r="IA1125" s="127"/>
      <c r="IB1125" s="127"/>
    </row>
    <row r="1126" spans="1:236" ht="12.75" customHeight="1" x14ac:dyDescent="0.2">
      <c r="A1126" s="206"/>
      <c r="B1126" s="206"/>
      <c r="C1126" s="206"/>
      <c r="D1126" s="206"/>
      <c r="E1126" s="206"/>
      <c r="F1126" s="198"/>
      <c r="G1126" s="198"/>
      <c r="H1126" s="198"/>
      <c r="I1126" s="209"/>
      <c r="J1126" s="209"/>
      <c r="K1126" s="187"/>
      <c r="L1126" s="212"/>
      <c r="M1126" s="212"/>
      <c r="N1126" s="212"/>
      <c r="O1126" s="212"/>
      <c r="P1126" s="212"/>
      <c r="Q1126" s="212"/>
      <c r="R1126" s="212"/>
      <c r="S1126" s="212"/>
      <c r="T1126" s="212"/>
      <c r="U1126" s="212"/>
      <c r="V1126" s="212"/>
      <c r="W1126" s="212"/>
      <c r="X1126" s="206"/>
      <c r="Y1126" s="206"/>
      <c r="Z1126" s="206"/>
      <c r="AA1126" s="206"/>
      <c r="AB1126" s="206"/>
      <c r="AC1126" s="206"/>
      <c r="AD1126" s="206"/>
      <c r="AE1126" s="206"/>
      <c r="AF1126" s="206"/>
      <c r="AG1126" s="206"/>
      <c r="AH1126" s="206"/>
      <c r="AI1126" s="206"/>
      <c r="AJ1126" s="206"/>
      <c r="AK1126" s="206"/>
      <c r="AL1126" s="206"/>
      <c r="AM1126" s="206"/>
      <c r="AN1126" s="206"/>
      <c r="AO1126" s="206"/>
      <c r="AP1126" s="206"/>
      <c r="AQ1126" s="206"/>
      <c r="AR1126" s="206"/>
      <c r="AS1126" s="206"/>
      <c r="AT1126" s="206"/>
      <c r="AU1126" s="206"/>
      <c r="AV1126" s="206"/>
      <c r="AW1126" s="206"/>
      <c r="AX1126" s="206"/>
      <c r="AY1126" s="206"/>
      <c r="AZ1126" s="206"/>
      <c r="BA1126" s="206"/>
      <c r="BB1126" s="206"/>
      <c r="BC1126" s="206"/>
      <c r="BD1126" s="206"/>
      <c r="BE1126" s="206"/>
      <c r="BF1126" s="206"/>
      <c r="BG1126" s="206"/>
      <c r="BH1126" s="206"/>
      <c r="BI1126" s="206"/>
      <c r="BJ1126" s="206"/>
      <c r="BK1126" s="206"/>
      <c r="BL1126" s="206"/>
      <c r="BM1126" s="206"/>
      <c r="BN1126" s="206"/>
      <c r="BO1126" s="206"/>
      <c r="BP1126" s="206"/>
      <c r="BQ1126" s="206"/>
      <c r="BR1126" s="206"/>
      <c r="BS1126" s="206"/>
      <c r="BT1126" s="206"/>
      <c r="BU1126" s="206"/>
      <c r="BV1126" s="206"/>
      <c r="BW1126" s="206"/>
      <c r="BX1126" s="206"/>
      <c r="BY1126" s="206"/>
      <c r="BZ1126" s="206"/>
      <c r="CA1126" s="206"/>
      <c r="CB1126" s="206"/>
      <c r="CC1126" s="206"/>
      <c r="CD1126" s="206"/>
      <c r="CE1126" s="206"/>
      <c r="CF1126" s="206"/>
      <c r="CG1126" s="206"/>
      <c r="CH1126" s="206"/>
      <c r="CI1126" s="206"/>
      <c r="CJ1126" s="206"/>
      <c r="CK1126" s="206"/>
      <c r="CL1126" s="206"/>
      <c r="CM1126" s="206"/>
      <c r="CN1126" s="206"/>
      <c r="CO1126" s="206"/>
      <c r="CP1126" s="206"/>
      <c r="CQ1126" s="206"/>
      <c r="CR1126" s="206"/>
      <c r="CS1126" s="206"/>
      <c r="CT1126" s="206"/>
      <c r="CU1126" s="206"/>
      <c r="CV1126" s="206"/>
      <c r="CW1126" s="206"/>
      <c r="CX1126" s="206"/>
      <c r="CY1126" s="206"/>
      <c r="CZ1126" s="206"/>
      <c r="DA1126" s="206"/>
      <c r="DB1126" s="206"/>
      <c r="DC1126" s="206"/>
      <c r="DD1126" s="206"/>
      <c r="DE1126" s="206"/>
      <c r="DF1126" s="206"/>
      <c r="DG1126" s="206"/>
      <c r="DH1126" s="206"/>
      <c r="DI1126" s="206"/>
      <c r="DJ1126" s="206"/>
      <c r="DK1126" s="206"/>
      <c r="DL1126" s="206"/>
      <c r="DM1126" s="206"/>
      <c r="DN1126" s="206"/>
      <c r="DO1126" s="206"/>
      <c r="DP1126" s="206"/>
      <c r="DQ1126" s="206"/>
      <c r="DR1126" s="206"/>
      <c r="DS1126" s="206"/>
      <c r="DT1126" s="206"/>
      <c r="DU1126" s="206"/>
      <c r="DV1126" s="206"/>
      <c r="DW1126" s="206"/>
      <c r="DX1126" s="206"/>
      <c r="DY1126" s="206"/>
      <c r="DZ1126" s="206"/>
      <c r="EA1126" s="206"/>
      <c r="EB1126" s="206"/>
      <c r="EC1126" s="206"/>
      <c r="ED1126" s="206"/>
      <c r="EE1126" s="206"/>
      <c r="EF1126" s="206"/>
      <c r="EG1126" s="206"/>
      <c r="EH1126" s="206"/>
      <c r="EI1126" s="206"/>
      <c r="EJ1126" s="206"/>
      <c r="EK1126" s="206"/>
      <c r="EL1126" s="206"/>
      <c r="EM1126" s="206"/>
      <c r="EN1126" s="206"/>
      <c r="EO1126" s="206"/>
      <c r="EP1126" s="206"/>
      <c r="EQ1126" s="206"/>
      <c r="ER1126" s="206"/>
      <c r="ES1126" s="206"/>
      <c r="ET1126" s="206"/>
      <c r="EU1126" s="206"/>
      <c r="EV1126" s="206"/>
      <c r="EW1126" s="206"/>
      <c r="EX1126" s="206"/>
      <c r="EY1126" s="206"/>
      <c r="EZ1126" s="206"/>
      <c r="FA1126" s="206"/>
      <c r="FB1126" s="206"/>
      <c r="FC1126" s="206"/>
      <c r="FD1126" s="206"/>
      <c r="FE1126" s="206"/>
      <c r="FF1126" s="206"/>
      <c r="FG1126" s="206"/>
      <c r="FH1126" s="206"/>
      <c r="FI1126" s="206"/>
      <c r="FJ1126" s="206"/>
      <c r="FK1126" s="206"/>
      <c r="FL1126" s="206"/>
      <c r="FM1126" s="206"/>
      <c r="FN1126" s="206"/>
      <c r="FO1126" s="206"/>
      <c r="FP1126" s="206"/>
      <c r="FQ1126" s="206"/>
      <c r="FR1126" s="206"/>
      <c r="FS1126" s="206"/>
      <c r="FT1126" s="206"/>
      <c r="FU1126" s="206"/>
      <c r="FV1126" s="206"/>
      <c r="FW1126" s="206"/>
      <c r="FX1126" s="206"/>
      <c r="FY1126" s="206"/>
      <c r="FZ1126" s="206"/>
      <c r="GA1126" s="206"/>
      <c r="GB1126" s="206"/>
      <c r="GC1126" s="206"/>
      <c r="GD1126" s="206"/>
      <c r="GE1126" s="206"/>
      <c r="GF1126" s="206"/>
      <c r="GG1126" s="206"/>
      <c r="GH1126" s="206"/>
      <c r="GI1126" s="206"/>
      <c r="GJ1126" s="206"/>
      <c r="GK1126" s="206"/>
      <c r="GL1126" s="206"/>
      <c r="GM1126" s="206"/>
      <c r="GN1126" s="206"/>
      <c r="GO1126" s="206"/>
      <c r="GP1126" s="206"/>
      <c r="GQ1126" s="206"/>
      <c r="GR1126" s="206"/>
      <c r="GS1126" s="206"/>
      <c r="GT1126" s="206"/>
      <c r="GU1126" s="206"/>
      <c r="GV1126" s="206"/>
      <c r="GW1126" s="206"/>
      <c r="GX1126" s="206"/>
      <c r="GY1126" s="206"/>
      <c r="GZ1126" s="206"/>
      <c r="HA1126" s="206"/>
      <c r="HB1126" s="206"/>
      <c r="HC1126" s="206"/>
      <c r="HD1126" s="206"/>
      <c r="HE1126" s="206"/>
      <c r="HF1126" s="206"/>
      <c r="HG1126" s="206"/>
      <c r="HH1126" s="206"/>
      <c r="HI1126" s="206"/>
      <c r="HJ1126" s="206"/>
      <c r="HK1126" s="206"/>
      <c r="HL1126" s="206"/>
      <c r="HM1126" s="206"/>
      <c r="HN1126" s="206"/>
      <c r="HO1126" s="206"/>
      <c r="HP1126" s="206"/>
      <c r="HQ1126" s="127"/>
      <c r="HR1126" s="127"/>
      <c r="HS1126" s="127"/>
      <c r="HT1126" s="127"/>
      <c r="HU1126" s="127"/>
      <c r="HV1126" s="127"/>
      <c r="HW1126" s="127"/>
      <c r="HX1126" s="127"/>
      <c r="HY1126" s="127"/>
      <c r="HZ1126" s="127"/>
      <c r="IA1126" s="127"/>
      <c r="IB1126" s="127"/>
    </row>
    <row r="1127" spans="1:236" ht="12.75" customHeight="1" x14ac:dyDescent="0.2">
      <c r="A1127" s="206"/>
      <c r="B1127" s="206"/>
      <c r="C1127" s="206"/>
      <c r="D1127" s="206"/>
      <c r="E1127" s="206"/>
      <c r="F1127" s="198"/>
      <c r="G1127" s="198"/>
      <c r="H1127" s="198"/>
      <c r="I1127" s="209"/>
      <c r="J1127" s="209"/>
      <c r="K1127" s="187"/>
      <c r="L1127" s="212"/>
      <c r="M1127" s="212"/>
      <c r="N1127" s="212"/>
      <c r="O1127" s="212"/>
      <c r="P1127" s="212"/>
      <c r="Q1127" s="212"/>
      <c r="R1127" s="212"/>
      <c r="S1127" s="212"/>
      <c r="T1127" s="212"/>
      <c r="U1127" s="212"/>
      <c r="V1127" s="212"/>
      <c r="W1127" s="212"/>
      <c r="X1127" s="206"/>
      <c r="Y1127" s="206"/>
      <c r="Z1127" s="206"/>
      <c r="AA1127" s="206"/>
      <c r="AB1127" s="206"/>
      <c r="AC1127" s="206"/>
      <c r="AD1127" s="206"/>
      <c r="AE1127" s="206"/>
      <c r="AF1127" s="206"/>
      <c r="AG1127" s="206"/>
      <c r="AH1127" s="206"/>
      <c r="AI1127" s="206"/>
      <c r="AJ1127" s="206"/>
      <c r="AK1127" s="206"/>
      <c r="AL1127" s="206"/>
      <c r="AM1127" s="206"/>
      <c r="AN1127" s="206"/>
      <c r="AO1127" s="206"/>
      <c r="AP1127" s="206"/>
      <c r="AQ1127" s="206"/>
      <c r="AR1127" s="206"/>
      <c r="AS1127" s="206"/>
      <c r="AT1127" s="206"/>
      <c r="AU1127" s="206"/>
      <c r="AV1127" s="206"/>
      <c r="AW1127" s="206"/>
      <c r="AX1127" s="206"/>
      <c r="AY1127" s="206"/>
      <c r="AZ1127" s="206"/>
      <c r="BA1127" s="206"/>
      <c r="BB1127" s="206"/>
      <c r="BC1127" s="206"/>
      <c r="BD1127" s="206"/>
      <c r="BE1127" s="206"/>
      <c r="BF1127" s="206"/>
      <c r="BG1127" s="206"/>
      <c r="BH1127" s="206"/>
      <c r="BI1127" s="206"/>
      <c r="BJ1127" s="206"/>
      <c r="BK1127" s="206"/>
      <c r="BL1127" s="206"/>
      <c r="BM1127" s="206"/>
      <c r="BN1127" s="206"/>
      <c r="BO1127" s="206"/>
      <c r="BP1127" s="206"/>
      <c r="BQ1127" s="206"/>
      <c r="BR1127" s="206"/>
      <c r="BS1127" s="206"/>
      <c r="BT1127" s="206"/>
      <c r="BU1127" s="206"/>
      <c r="BV1127" s="206"/>
      <c r="BW1127" s="206"/>
      <c r="BX1127" s="206"/>
      <c r="BY1127" s="206"/>
      <c r="BZ1127" s="206"/>
      <c r="CA1127" s="206"/>
      <c r="CB1127" s="206"/>
      <c r="CC1127" s="206"/>
      <c r="CD1127" s="206"/>
      <c r="CE1127" s="206"/>
      <c r="CF1127" s="206"/>
      <c r="CG1127" s="206"/>
      <c r="CH1127" s="206"/>
      <c r="CI1127" s="206"/>
      <c r="CJ1127" s="206"/>
      <c r="CK1127" s="206"/>
      <c r="CL1127" s="206"/>
      <c r="CM1127" s="206"/>
      <c r="CN1127" s="206"/>
      <c r="CO1127" s="206"/>
      <c r="CP1127" s="206"/>
      <c r="CQ1127" s="206"/>
      <c r="CR1127" s="206"/>
      <c r="CS1127" s="206"/>
      <c r="CT1127" s="206"/>
      <c r="CU1127" s="206"/>
      <c r="CV1127" s="206"/>
      <c r="CW1127" s="206"/>
      <c r="CX1127" s="206"/>
      <c r="CY1127" s="206"/>
      <c r="CZ1127" s="206"/>
      <c r="DA1127" s="206"/>
      <c r="DB1127" s="206"/>
      <c r="DC1127" s="206"/>
      <c r="DD1127" s="206"/>
      <c r="DE1127" s="206"/>
      <c r="DF1127" s="206"/>
      <c r="DG1127" s="206"/>
      <c r="DH1127" s="206"/>
      <c r="DI1127" s="206"/>
      <c r="DJ1127" s="206"/>
      <c r="DK1127" s="206"/>
      <c r="DL1127" s="206"/>
      <c r="DM1127" s="206"/>
      <c r="DN1127" s="206"/>
      <c r="DO1127" s="206"/>
      <c r="DP1127" s="206"/>
      <c r="DQ1127" s="206"/>
      <c r="DR1127" s="206"/>
      <c r="DS1127" s="206"/>
      <c r="DT1127" s="206"/>
      <c r="DU1127" s="206"/>
      <c r="DV1127" s="206"/>
      <c r="DW1127" s="206"/>
      <c r="DX1127" s="206"/>
      <c r="DY1127" s="206"/>
      <c r="DZ1127" s="206"/>
      <c r="EA1127" s="206"/>
      <c r="EB1127" s="206"/>
      <c r="EC1127" s="206"/>
      <c r="ED1127" s="206"/>
      <c r="EE1127" s="206"/>
      <c r="EF1127" s="206"/>
      <c r="EG1127" s="206"/>
      <c r="EH1127" s="206"/>
      <c r="EI1127" s="206"/>
      <c r="EJ1127" s="206"/>
      <c r="EK1127" s="206"/>
      <c r="EL1127" s="206"/>
      <c r="EM1127" s="206"/>
      <c r="EN1127" s="206"/>
      <c r="EO1127" s="206"/>
      <c r="EP1127" s="206"/>
      <c r="EQ1127" s="206"/>
      <c r="ER1127" s="206"/>
      <c r="ES1127" s="206"/>
      <c r="ET1127" s="206"/>
      <c r="EU1127" s="206"/>
      <c r="EV1127" s="206"/>
      <c r="EW1127" s="206"/>
      <c r="EX1127" s="206"/>
      <c r="EY1127" s="206"/>
      <c r="EZ1127" s="206"/>
      <c r="FA1127" s="206"/>
      <c r="FB1127" s="206"/>
      <c r="FC1127" s="206"/>
      <c r="FD1127" s="206"/>
      <c r="FE1127" s="206"/>
      <c r="FF1127" s="206"/>
      <c r="FG1127" s="206"/>
      <c r="FH1127" s="206"/>
      <c r="FI1127" s="206"/>
      <c r="FJ1127" s="206"/>
      <c r="FK1127" s="206"/>
      <c r="FL1127" s="206"/>
      <c r="FM1127" s="206"/>
      <c r="FN1127" s="206"/>
      <c r="FO1127" s="206"/>
      <c r="FP1127" s="206"/>
      <c r="FQ1127" s="206"/>
      <c r="FR1127" s="206"/>
      <c r="FS1127" s="206"/>
      <c r="FT1127" s="206"/>
      <c r="FU1127" s="206"/>
      <c r="FV1127" s="206"/>
      <c r="FW1127" s="206"/>
      <c r="FX1127" s="206"/>
      <c r="FY1127" s="206"/>
      <c r="FZ1127" s="206"/>
      <c r="GA1127" s="206"/>
      <c r="GB1127" s="206"/>
      <c r="GC1127" s="206"/>
      <c r="GD1127" s="206"/>
      <c r="GE1127" s="206"/>
      <c r="GF1127" s="206"/>
      <c r="GG1127" s="206"/>
      <c r="GH1127" s="206"/>
      <c r="GI1127" s="206"/>
      <c r="GJ1127" s="206"/>
      <c r="GK1127" s="206"/>
      <c r="GL1127" s="206"/>
      <c r="GM1127" s="206"/>
      <c r="GN1127" s="206"/>
      <c r="GO1127" s="206"/>
      <c r="GP1127" s="206"/>
      <c r="GQ1127" s="206"/>
      <c r="GR1127" s="206"/>
      <c r="GS1127" s="206"/>
      <c r="GT1127" s="206"/>
      <c r="GU1127" s="206"/>
      <c r="GV1127" s="206"/>
      <c r="GW1127" s="206"/>
      <c r="GX1127" s="206"/>
      <c r="GY1127" s="206"/>
      <c r="GZ1127" s="206"/>
      <c r="HA1127" s="206"/>
      <c r="HB1127" s="206"/>
      <c r="HC1127" s="206"/>
      <c r="HD1127" s="206"/>
      <c r="HE1127" s="206"/>
      <c r="HF1127" s="206"/>
      <c r="HG1127" s="206"/>
      <c r="HH1127" s="206"/>
      <c r="HI1127" s="206"/>
      <c r="HJ1127" s="206"/>
      <c r="HK1127" s="206"/>
      <c r="HL1127" s="206"/>
      <c r="HM1127" s="206"/>
      <c r="HN1127" s="206"/>
      <c r="HO1127" s="206"/>
      <c r="HP1127" s="206"/>
      <c r="HQ1127" s="127"/>
      <c r="HR1127" s="127"/>
      <c r="HS1127" s="127"/>
      <c r="HT1127" s="127"/>
      <c r="HU1127" s="127"/>
      <c r="HV1127" s="127"/>
      <c r="HW1127" s="127"/>
      <c r="HX1127" s="127"/>
      <c r="HY1127" s="127"/>
      <c r="HZ1127" s="127"/>
      <c r="IA1127" s="127"/>
      <c r="IB1127" s="127"/>
    </row>
    <row r="1128" spans="1:236" ht="12.75" customHeight="1" x14ac:dyDescent="0.2">
      <c r="A1128" s="206"/>
      <c r="B1128" s="206"/>
      <c r="C1128" s="206"/>
      <c r="D1128" s="206"/>
      <c r="E1128" s="206"/>
      <c r="F1128" s="198"/>
      <c r="G1128" s="198"/>
      <c r="H1128" s="198"/>
      <c r="I1128" s="209"/>
      <c r="J1128" s="209"/>
      <c r="K1128" s="187"/>
      <c r="L1128" s="212"/>
      <c r="M1128" s="212"/>
      <c r="N1128" s="212"/>
      <c r="O1128" s="212"/>
      <c r="P1128" s="212"/>
      <c r="Q1128" s="212"/>
      <c r="R1128" s="212"/>
      <c r="S1128" s="212"/>
      <c r="T1128" s="212"/>
      <c r="U1128" s="212"/>
      <c r="V1128" s="212"/>
      <c r="W1128" s="212"/>
      <c r="X1128" s="206"/>
      <c r="Y1128" s="206"/>
      <c r="Z1128" s="206"/>
      <c r="AA1128" s="206"/>
      <c r="AB1128" s="206"/>
      <c r="AC1128" s="206"/>
      <c r="AD1128" s="206"/>
      <c r="AE1128" s="206"/>
      <c r="AF1128" s="206"/>
      <c r="AG1128" s="206"/>
      <c r="AH1128" s="206"/>
      <c r="AI1128" s="206"/>
      <c r="AJ1128" s="206"/>
      <c r="AK1128" s="206"/>
      <c r="AL1128" s="206"/>
      <c r="AM1128" s="206"/>
      <c r="AN1128" s="206"/>
      <c r="AO1128" s="206"/>
      <c r="AP1128" s="206"/>
      <c r="AQ1128" s="206"/>
      <c r="AR1128" s="206"/>
      <c r="AS1128" s="206"/>
      <c r="AT1128" s="206"/>
      <c r="AU1128" s="206"/>
      <c r="AV1128" s="206"/>
      <c r="AW1128" s="206"/>
      <c r="AX1128" s="206"/>
      <c r="AY1128" s="206"/>
      <c r="AZ1128" s="206"/>
      <c r="BA1128" s="206"/>
      <c r="BB1128" s="206"/>
      <c r="BC1128" s="206"/>
      <c r="BD1128" s="206"/>
      <c r="BE1128" s="206"/>
      <c r="BF1128" s="206"/>
      <c r="BG1128" s="206"/>
      <c r="BH1128" s="206"/>
      <c r="BI1128" s="206"/>
      <c r="BJ1128" s="206"/>
      <c r="BK1128" s="206"/>
      <c r="BL1128" s="206"/>
      <c r="BM1128" s="206"/>
      <c r="BN1128" s="206"/>
      <c r="BO1128" s="206"/>
      <c r="BP1128" s="206"/>
      <c r="BQ1128" s="206"/>
      <c r="BR1128" s="206"/>
      <c r="BS1128" s="206"/>
      <c r="BT1128" s="206"/>
      <c r="BU1128" s="206"/>
      <c r="BV1128" s="206"/>
      <c r="BW1128" s="206"/>
      <c r="BX1128" s="206"/>
      <c r="BY1128" s="206"/>
      <c r="BZ1128" s="206"/>
      <c r="CA1128" s="206"/>
      <c r="CB1128" s="206"/>
      <c r="CC1128" s="206"/>
      <c r="CD1128" s="206"/>
      <c r="CE1128" s="206"/>
      <c r="CF1128" s="206"/>
      <c r="CG1128" s="206"/>
      <c r="CH1128" s="206"/>
      <c r="CI1128" s="206"/>
      <c r="CJ1128" s="206"/>
      <c r="CK1128" s="206"/>
      <c r="CL1128" s="206"/>
      <c r="CM1128" s="206"/>
      <c r="CN1128" s="206"/>
      <c r="CO1128" s="206"/>
      <c r="CP1128" s="206"/>
      <c r="CQ1128" s="206"/>
      <c r="CR1128" s="206"/>
      <c r="CS1128" s="206"/>
      <c r="CT1128" s="206"/>
      <c r="CU1128" s="206"/>
      <c r="CV1128" s="206"/>
      <c r="CW1128" s="206"/>
      <c r="CX1128" s="206"/>
      <c r="CY1128" s="206"/>
      <c r="CZ1128" s="206"/>
      <c r="DA1128" s="206"/>
      <c r="DB1128" s="206"/>
      <c r="DC1128" s="206"/>
      <c r="DD1128" s="206"/>
      <c r="DE1128" s="206"/>
      <c r="DF1128" s="206"/>
      <c r="DG1128" s="206"/>
      <c r="DH1128" s="206"/>
      <c r="DI1128" s="206"/>
      <c r="DJ1128" s="206"/>
      <c r="DK1128" s="206"/>
      <c r="DL1128" s="206"/>
      <c r="DM1128" s="206"/>
      <c r="DN1128" s="206"/>
      <c r="DO1128" s="206"/>
      <c r="DP1128" s="206"/>
      <c r="DQ1128" s="206"/>
      <c r="DR1128" s="206"/>
      <c r="DS1128" s="206"/>
      <c r="DT1128" s="206"/>
      <c r="DU1128" s="206"/>
      <c r="DV1128" s="206"/>
      <c r="DW1128" s="206"/>
      <c r="DX1128" s="206"/>
      <c r="DY1128" s="206"/>
      <c r="DZ1128" s="206"/>
      <c r="EA1128" s="206"/>
      <c r="EB1128" s="206"/>
      <c r="EC1128" s="206"/>
      <c r="ED1128" s="206"/>
      <c r="EE1128" s="206"/>
      <c r="EF1128" s="206"/>
      <c r="EG1128" s="206"/>
      <c r="EH1128" s="206"/>
      <c r="EI1128" s="206"/>
      <c r="EJ1128" s="206"/>
      <c r="EK1128" s="206"/>
      <c r="EL1128" s="206"/>
      <c r="EM1128" s="206"/>
      <c r="EN1128" s="206"/>
      <c r="EO1128" s="206"/>
      <c r="EP1128" s="206"/>
      <c r="EQ1128" s="206"/>
      <c r="ER1128" s="206"/>
      <c r="ES1128" s="206"/>
      <c r="ET1128" s="206"/>
      <c r="EU1128" s="206"/>
      <c r="EV1128" s="206"/>
      <c r="EW1128" s="206"/>
      <c r="EX1128" s="206"/>
      <c r="EY1128" s="206"/>
      <c r="EZ1128" s="206"/>
      <c r="FA1128" s="206"/>
      <c r="FB1128" s="206"/>
      <c r="FC1128" s="206"/>
      <c r="FD1128" s="206"/>
      <c r="FE1128" s="206"/>
      <c r="FF1128" s="206"/>
      <c r="FG1128" s="206"/>
      <c r="FH1128" s="206"/>
      <c r="FI1128" s="206"/>
      <c r="FJ1128" s="206"/>
      <c r="FK1128" s="206"/>
      <c r="FL1128" s="206"/>
      <c r="FM1128" s="206"/>
      <c r="FN1128" s="206"/>
      <c r="FO1128" s="206"/>
      <c r="FP1128" s="206"/>
      <c r="FQ1128" s="206"/>
      <c r="FR1128" s="206"/>
      <c r="FS1128" s="206"/>
      <c r="FT1128" s="206"/>
      <c r="FU1128" s="206"/>
      <c r="FV1128" s="206"/>
      <c r="FW1128" s="206"/>
      <c r="FX1128" s="206"/>
      <c r="FY1128" s="206"/>
      <c r="FZ1128" s="206"/>
      <c r="GA1128" s="206"/>
      <c r="GB1128" s="206"/>
      <c r="GC1128" s="206"/>
      <c r="GD1128" s="206"/>
      <c r="GE1128" s="206"/>
      <c r="GF1128" s="206"/>
      <c r="GG1128" s="206"/>
      <c r="GH1128" s="206"/>
      <c r="GI1128" s="206"/>
      <c r="GJ1128" s="206"/>
      <c r="GK1128" s="206"/>
      <c r="GL1128" s="206"/>
      <c r="GM1128" s="206"/>
      <c r="GN1128" s="206"/>
      <c r="GO1128" s="206"/>
      <c r="GP1128" s="206"/>
      <c r="GQ1128" s="206"/>
      <c r="GR1128" s="206"/>
      <c r="GS1128" s="206"/>
      <c r="GT1128" s="206"/>
      <c r="GU1128" s="206"/>
      <c r="GV1128" s="206"/>
      <c r="GW1128" s="206"/>
      <c r="GX1128" s="206"/>
      <c r="GY1128" s="206"/>
      <c r="GZ1128" s="206"/>
      <c r="HA1128" s="206"/>
      <c r="HB1128" s="206"/>
      <c r="HC1128" s="206"/>
      <c r="HD1128" s="206"/>
      <c r="HE1128" s="206"/>
      <c r="HF1128" s="206"/>
      <c r="HG1128" s="206"/>
      <c r="HH1128" s="206"/>
      <c r="HI1128" s="206"/>
      <c r="HJ1128" s="206"/>
      <c r="HK1128" s="206"/>
      <c r="HL1128" s="206"/>
      <c r="HM1128" s="206"/>
      <c r="HN1128" s="206"/>
      <c r="HO1128" s="206"/>
      <c r="HP1128" s="206"/>
      <c r="HQ1128" s="127"/>
      <c r="HR1128" s="127"/>
      <c r="HS1128" s="127"/>
      <c r="HT1128" s="127"/>
      <c r="HU1128" s="127"/>
      <c r="HV1128" s="127"/>
      <c r="HW1128" s="127"/>
      <c r="HX1128" s="127"/>
      <c r="HY1128" s="127"/>
      <c r="HZ1128" s="127"/>
      <c r="IA1128" s="127"/>
      <c r="IB1128" s="127"/>
    </row>
    <row r="1129" spans="1:236" ht="12.75" customHeight="1" x14ac:dyDescent="0.2">
      <c r="A1129" s="206"/>
      <c r="B1129" s="206"/>
      <c r="C1129" s="206"/>
      <c r="D1129" s="206"/>
      <c r="E1129" s="206"/>
      <c r="F1129" s="198"/>
      <c r="G1129" s="198"/>
      <c r="H1129" s="198"/>
      <c r="I1129" s="209"/>
      <c r="J1129" s="209"/>
      <c r="K1129" s="187"/>
      <c r="L1129" s="212"/>
      <c r="M1129" s="212"/>
      <c r="N1129" s="212"/>
      <c r="O1129" s="212"/>
      <c r="P1129" s="212"/>
      <c r="Q1129" s="212"/>
      <c r="R1129" s="212"/>
      <c r="S1129" s="212"/>
      <c r="T1129" s="212"/>
      <c r="U1129" s="212"/>
      <c r="V1129" s="212"/>
      <c r="W1129" s="212"/>
      <c r="X1129" s="206"/>
      <c r="Y1129" s="206"/>
      <c r="Z1129" s="206"/>
      <c r="AA1129" s="206"/>
      <c r="AB1129" s="206"/>
      <c r="AC1129" s="206"/>
      <c r="AD1129" s="206"/>
      <c r="AE1129" s="206"/>
      <c r="AF1129" s="206"/>
      <c r="AG1129" s="206"/>
      <c r="AH1129" s="206"/>
      <c r="AI1129" s="206"/>
      <c r="AJ1129" s="206"/>
      <c r="AK1129" s="206"/>
      <c r="AL1129" s="206"/>
      <c r="AM1129" s="206"/>
      <c r="AN1129" s="206"/>
      <c r="AO1129" s="206"/>
      <c r="AP1129" s="206"/>
      <c r="AQ1129" s="206"/>
      <c r="AR1129" s="206"/>
      <c r="AS1129" s="206"/>
      <c r="AT1129" s="206"/>
      <c r="AU1129" s="206"/>
      <c r="AV1129" s="206"/>
      <c r="AW1129" s="206"/>
      <c r="AX1129" s="206"/>
      <c r="AY1129" s="206"/>
      <c r="AZ1129" s="206"/>
      <c r="BA1129" s="206"/>
      <c r="BB1129" s="206"/>
      <c r="BC1129" s="206"/>
      <c r="BD1129" s="206"/>
      <c r="BE1129" s="206"/>
      <c r="BF1129" s="206"/>
      <c r="BG1129" s="206"/>
      <c r="BH1129" s="206"/>
      <c r="BI1129" s="206"/>
      <c r="BJ1129" s="206"/>
      <c r="BK1129" s="206"/>
      <c r="BL1129" s="206"/>
      <c r="BM1129" s="206"/>
      <c r="BN1129" s="206"/>
      <c r="BO1129" s="206"/>
      <c r="BP1129" s="206"/>
      <c r="BQ1129" s="206"/>
      <c r="BR1129" s="206"/>
      <c r="BS1129" s="206"/>
      <c r="BT1129" s="206"/>
      <c r="BU1129" s="206"/>
      <c r="BV1129" s="206"/>
      <c r="BW1129" s="206"/>
      <c r="BX1129" s="206"/>
      <c r="BY1129" s="206"/>
      <c r="BZ1129" s="206"/>
      <c r="CA1129" s="206"/>
      <c r="CB1129" s="206"/>
      <c r="CC1129" s="206"/>
      <c r="CD1129" s="206"/>
      <c r="CE1129" s="206"/>
      <c r="CF1129" s="206"/>
      <c r="CG1129" s="206"/>
      <c r="CH1129" s="206"/>
      <c r="CI1129" s="206"/>
      <c r="CJ1129" s="206"/>
      <c r="CK1129" s="206"/>
      <c r="CL1129" s="206"/>
      <c r="CM1129" s="206"/>
      <c r="CN1129" s="206"/>
      <c r="CO1129" s="206"/>
      <c r="CP1129" s="206"/>
      <c r="CQ1129" s="206"/>
      <c r="CR1129" s="206"/>
      <c r="CS1129" s="206"/>
      <c r="CT1129" s="206"/>
      <c r="CU1129" s="206"/>
      <c r="CV1129" s="206"/>
      <c r="CW1129" s="206"/>
      <c r="CX1129" s="206"/>
      <c r="CY1129" s="206"/>
      <c r="CZ1129" s="206"/>
      <c r="DA1129" s="206"/>
      <c r="DB1129" s="206"/>
      <c r="DC1129" s="206"/>
      <c r="DD1129" s="206"/>
      <c r="DE1129" s="206"/>
      <c r="DF1129" s="206"/>
      <c r="DG1129" s="206"/>
      <c r="DH1129" s="206"/>
      <c r="DI1129" s="206"/>
      <c r="DJ1129" s="206"/>
      <c r="DK1129" s="206"/>
      <c r="DL1129" s="206"/>
      <c r="DM1129" s="206"/>
      <c r="DN1129" s="206"/>
      <c r="DO1129" s="206"/>
      <c r="DP1129" s="206"/>
      <c r="DQ1129" s="206"/>
      <c r="DR1129" s="206"/>
      <c r="DS1129" s="206"/>
      <c r="DT1129" s="206"/>
      <c r="DU1129" s="206"/>
      <c r="DV1129" s="206"/>
      <c r="DW1129" s="206"/>
      <c r="DX1129" s="206"/>
      <c r="DY1129" s="206"/>
      <c r="DZ1129" s="206"/>
      <c r="EA1129" s="206"/>
      <c r="EB1129" s="206"/>
      <c r="EC1129" s="206"/>
      <c r="ED1129" s="206"/>
      <c r="EE1129" s="206"/>
      <c r="EF1129" s="206"/>
      <c r="EG1129" s="206"/>
      <c r="EH1129" s="206"/>
      <c r="EI1129" s="206"/>
      <c r="EJ1129" s="206"/>
      <c r="EK1129" s="206"/>
      <c r="EL1129" s="206"/>
      <c r="EM1129" s="206"/>
      <c r="EN1129" s="206"/>
      <c r="EO1129" s="206"/>
      <c r="EP1129" s="206"/>
      <c r="EQ1129" s="206"/>
      <c r="ER1129" s="206"/>
      <c r="ES1129" s="206"/>
      <c r="ET1129" s="206"/>
      <c r="EU1129" s="206"/>
      <c r="EV1129" s="206"/>
      <c r="EW1129" s="206"/>
      <c r="EX1129" s="206"/>
      <c r="EY1129" s="206"/>
      <c r="EZ1129" s="206"/>
      <c r="FA1129" s="206"/>
      <c r="FB1129" s="206"/>
      <c r="FC1129" s="206"/>
      <c r="FD1129" s="206"/>
      <c r="FE1129" s="206"/>
      <c r="FF1129" s="206"/>
      <c r="FG1129" s="206"/>
      <c r="FH1129" s="206"/>
      <c r="FI1129" s="206"/>
      <c r="FJ1129" s="206"/>
      <c r="FK1129" s="206"/>
      <c r="FL1129" s="206"/>
      <c r="FM1129" s="206"/>
      <c r="FN1129" s="206"/>
      <c r="FO1129" s="206"/>
      <c r="FP1129" s="206"/>
      <c r="FQ1129" s="206"/>
      <c r="FR1129" s="206"/>
      <c r="FS1129" s="206"/>
      <c r="FT1129" s="206"/>
      <c r="FU1129" s="206"/>
      <c r="FV1129" s="206"/>
      <c r="FW1129" s="206"/>
      <c r="FX1129" s="206"/>
      <c r="FY1129" s="206"/>
      <c r="FZ1129" s="206"/>
      <c r="GA1129" s="206"/>
      <c r="GB1129" s="206"/>
      <c r="GC1129" s="206"/>
      <c r="GD1129" s="206"/>
      <c r="GE1129" s="206"/>
      <c r="GF1129" s="206"/>
      <c r="GG1129" s="206"/>
      <c r="GH1129" s="206"/>
      <c r="GI1129" s="206"/>
      <c r="GJ1129" s="206"/>
      <c r="GK1129" s="206"/>
      <c r="GL1129" s="206"/>
      <c r="GM1129" s="206"/>
      <c r="GN1129" s="206"/>
      <c r="GO1129" s="206"/>
      <c r="GP1129" s="206"/>
      <c r="GQ1129" s="206"/>
      <c r="GR1129" s="206"/>
      <c r="GS1129" s="206"/>
      <c r="GT1129" s="206"/>
      <c r="GU1129" s="206"/>
      <c r="GV1129" s="206"/>
      <c r="GW1129" s="206"/>
      <c r="GX1129" s="206"/>
      <c r="GY1129" s="206"/>
      <c r="GZ1129" s="206"/>
      <c r="HA1129" s="206"/>
      <c r="HB1129" s="206"/>
      <c r="HC1129" s="206"/>
      <c r="HD1129" s="206"/>
      <c r="HE1129" s="206"/>
      <c r="HF1129" s="206"/>
      <c r="HG1129" s="206"/>
      <c r="HH1129" s="206"/>
      <c r="HI1129" s="206"/>
      <c r="HJ1129" s="206"/>
      <c r="HK1129" s="206"/>
      <c r="HL1129" s="206"/>
      <c r="HM1129" s="206"/>
      <c r="HN1129" s="206"/>
      <c r="HO1129" s="206"/>
      <c r="HP1129" s="206"/>
      <c r="HQ1129" s="127"/>
      <c r="HR1129" s="127"/>
      <c r="HS1129" s="127"/>
      <c r="HT1129" s="127"/>
      <c r="HU1129" s="127"/>
      <c r="HV1129" s="127"/>
      <c r="HW1129" s="127"/>
      <c r="HX1129" s="127"/>
      <c r="HY1129" s="127"/>
      <c r="HZ1129" s="127"/>
      <c r="IA1129" s="127"/>
      <c r="IB1129" s="127"/>
    </row>
    <row r="1130" spans="1:236" ht="12.75" customHeight="1" x14ac:dyDescent="0.2">
      <c r="A1130" s="206"/>
      <c r="B1130" s="206"/>
      <c r="C1130" s="206"/>
      <c r="D1130" s="206"/>
      <c r="E1130" s="206"/>
      <c r="F1130" s="198"/>
      <c r="G1130" s="198"/>
      <c r="H1130" s="198"/>
      <c r="I1130" s="209"/>
      <c r="J1130" s="209"/>
      <c r="K1130" s="187"/>
      <c r="L1130" s="212"/>
      <c r="M1130" s="212"/>
      <c r="N1130" s="212"/>
      <c r="O1130" s="212"/>
      <c r="P1130" s="212"/>
      <c r="Q1130" s="212"/>
      <c r="R1130" s="212"/>
      <c r="S1130" s="212"/>
      <c r="T1130" s="212"/>
      <c r="U1130" s="212"/>
      <c r="V1130" s="212"/>
      <c r="W1130" s="212"/>
      <c r="X1130" s="206"/>
      <c r="Y1130" s="206"/>
      <c r="Z1130" s="206"/>
      <c r="AA1130" s="206"/>
      <c r="AB1130" s="206"/>
      <c r="AC1130" s="206"/>
      <c r="AD1130" s="206"/>
      <c r="AE1130" s="206"/>
      <c r="AF1130" s="206"/>
      <c r="AG1130" s="206"/>
      <c r="AH1130" s="206"/>
      <c r="AI1130" s="206"/>
      <c r="AJ1130" s="206"/>
      <c r="AK1130" s="206"/>
      <c r="AL1130" s="206"/>
      <c r="AM1130" s="206"/>
      <c r="AN1130" s="206"/>
      <c r="AO1130" s="206"/>
      <c r="AP1130" s="206"/>
      <c r="AQ1130" s="206"/>
      <c r="AR1130" s="206"/>
      <c r="AS1130" s="206"/>
      <c r="AT1130" s="206"/>
      <c r="AU1130" s="206"/>
      <c r="AV1130" s="206"/>
      <c r="AW1130" s="206"/>
      <c r="AX1130" s="206"/>
      <c r="AY1130" s="206"/>
      <c r="AZ1130" s="206"/>
      <c r="BA1130" s="206"/>
      <c r="BB1130" s="206"/>
      <c r="BC1130" s="206"/>
      <c r="BD1130" s="206"/>
      <c r="BE1130" s="206"/>
      <c r="BF1130" s="206"/>
      <c r="BG1130" s="206"/>
      <c r="BH1130" s="206"/>
      <c r="BI1130" s="206"/>
      <c r="BJ1130" s="206"/>
      <c r="BK1130" s="206"/>
      <c r="BL1130" s="206"/>
      <c r="BM1130" s="206"/>
      <c r="BN1130" s="206"/>
      <c r="BO1130" s="206"/>
      <c r="BP1130" s="206"/>
      <c r="BQ1130" s="206"/>
      <c r="BR1130" s="206"/>
      <c r="BS1130" s="206"/>
      <c r="BT1130" s="206"/>
      <c r="BU1130" s="206"/>
      <c r="BV1130" s="206"/>
      <c r="BW1130" s="206"/>
      <c r="BX1130" s="206"/>
      <c r="BY1130" s="206"/>
      <c r="BZ1130" s="206"/>
      <c r="CA1130" s="206"/>
      <c r="CB1130" s="206"/>
      <c r="CC1130" s="206"/>
      <c r="CD1130" s="206"/>
      <c r="CE1130" s="206"/>
      <c r="CF1130" s="206"/>
      <c r="CG1130" s="206"/>
      <c r="CH1130" s="206"/>
      <c r="CI1130" s="206"/>
      <c r="CJ1130" s="206"/>
      <c r="CK1130" s="206"/>
      <c r="CL1130" s="206"/>
      <c r="CM1130" s="206"/>
      <c r="CN1130" s="206"/>
      <c r="CO1130" s="206"/>
      <c r="CP1130" s="206"/>
      <c r="CQ1130" s="206"/>
      <c r="CR1130" s="206"/>
      <c r="CS1130" s="206"/>
      <c r="CT1130" s="206"/>
      <c r="CU1130" s="206"/>
      <c r="CV1130" s="206"/>
      <c r="CW1130" s="206"/>
      <c r="CX1130" s="206"/>
      <c r="CY1130" s="206"/>
      <c r="CZ1130" s="206"/>
      <c r="DA1130" s="206"/>
      <c r="DB1130" s="206"/>
      <c r="DC1130" s="206"/>
      <c r="DD1130" s="206"/>
      <c r="DE1130" s="206"/>
      <c r="DF1130" s="206"/>
      <c r="DG1130" s="206"/>
      <c r="DH1130" s="206"/>
      <c r="DI1130" s="206"/>
      <c r="DJ1130" s="206"/>
      <c r="DK1130" s="206"/>
      <c r="DL1130" s="206"/>
      <c r="DM1130" s="206"/>
      <c r="DN1130" s="206"/>
      <c r="DO1130" s="206"/>
      <c r="DP1130" s="206"/>
      <c r="DQ1130" s="206"/>
      <c r="DR1130" s="206"/>
      <c r="DS1130" s="206"/>
      <c r="DT1130" s="206"/>
      <c r="DU1130" s="206"/>
      <c r="DV1130" s="206"/>
      <c r="DW1130" s="206"/>
      <c r="DX1130" s="206"/>
      <c r="DY1130" s="206"/>
      <c r="DZ1130" s="206"/>
      <c r="EA1130" s="206"/>
      <c r="EB1130" s="206"/>
      <c r="EC1130" s="206"/>
      <c r="ED1130" s="206"/>
      <c r="EE1130" s="206"/>
      <c r="EF1130" s="206"/>
      <c r="EG1130" s="206"/>
      <c r="EH1130" s="206"/>
      <c r="EI1130" s="206"/>
      <c r="EJ1130" s="206"/>
      <c r="EK1130" s="206"/>
      <c r="EL1130" s="206"/>
      <c r="EM1130" s="206"/>
      <c r="EN1130" s="206"/>
      <c r="EO1130" s="206"/>
      <c r="EP1130" s="206"/>
      <c r="EQ1130" s="206"/>
      <c r="ER1130" s="206"/>
      <c r="ES1130" s="206"/>
      <c r="ET1130" s="206"/>
      <c r="EU1130" s="206"/>
      <c r="EV1130" s="206"/>
      <c r="EW1130" s="206"/>
      <c r="EX1130" s="206"/>
      <c r="EY1130" s="206"/>
      <c r="EZ1130" s="206"/>
      <c r="FA1130" s="206"/>
      <c r="FB1130" s="206"/>
      <c r="FC1130" s="206"/>
      <c r="FD1130" s="206"/>
      <c r="FE1130" s="206"/>
      <c r="FF1130" s="206"/>
      <c r="FG1130" s="206"/>
      <c r="FH1130" s="206"/>
      <c r="FI1130" s="206"/>
      <c r="FJ1130" s="206"/>
      <c r="FK1130" s="206"/>
      <c r="FL1130" s="206"/>
      <c r="FM1130" s="206"/>
      <c r="FN1130" s="206"/>
      <c r="FO1130" s="206"/>
      <c r="FP1130" s="206"/>
      <c r="FQ1130" s="206"/>
      <c r="FR1130" s="206"/>
      <c r="FS1130" s="206"/>
      <c r="FT1130" s="206"/>
      <c r="FU1130" s="206"/>
      <c r="FV1130" s="206"/>
      <c r="FW1130" s="206"/>
      <c r="FX1130" s="206"/>
      <c r="FY1130" s="206"/>
      <c r="FZ1130" s="206"/>
      <c r="GA1130" s="206"/>
      <c r="GB1130" s="206"/>
      <c r="GC1130" s="206"/>
      <c r="GD1130" s="206"/>
      <c r="GE1130" s="206"/>
      <c r="GF1130" s="206"/>
      <c r="GG1130" s="206"/>
      <c r="GH1130" s="206"/>
      <c r="GI1130" s="206"/>
      <c r="GJ1130" s="206"/>
      <c r="GK1130" s="206"/>
      <c r="GL1130" s="206"/>
      <c r="GM1130" s="206"/>
      <c r="GN1130" s="206"/>
      <c r="GO1130" s="206"/>
      <c r="GP1130" s="206"/>
      <c r="GQ1130" s="206"/>
      <c r="GR1130" s="206"/>
      <c r="GS1130" s="206"/>
      <c r="GT1130" s="206"/>
      <c r="GU1130" s="206"/>
      <c r="GV1130" s="206"/>
      <c r="GW1130" s="206"/>
      <c r="GX1130" s="206"/>
      <c r="GY1130" s="206"/>
      <c r="GZ1130" s="206"/>
      <c r="HA1130" s="206"/>
      <c r="HB1130" s="206"/>
      <c r="HC1130" s="206"/>
      <c r="HD1130" s="206"/>
      <c r="HE1130" s="206"/>
      <c r="HF1130" s="206"/>
      <c r="HG1130" s="206"/>
      <c r="HH1130" s="206"/>
      <c r="HI1130" s="206"/>
      <c r="HJ1130" s="206"/>
      <c r="HK1130" s="206"/>
      <c r="HL1130" s="206"/>
      <c r="HM1130" s="206"/>
      <c r="HN1130" s="206"/>
      <c r="HO1130" s="206"/>
      <c r="HP1130" s="206"/>
      <c r="HQ1130" s="127"/>
      <c r="HR1130" s="127"/>
      <c r="HS1130" s="127"/>
      <c r="HT1130" s="127"/>
      <c r="HU1130" s="127"/>
      <c r="HV1130" s="127"/>
      <c r="HW1130" s="127"/>
      <c r="HX1130" s="127"/>
      <c r="HY1130" s="127"/>
      <c r="HZ1130" s="127"/>
      <c r="IA1130" s="127"/>
      <c r="IB1130" s="127"/>
    </row>
    <row r="1131" spans="1:236" ht="12.75" customHeight="1" x14ac:dyDescent="0.2">
      <c r="A1131" s="206"/>
      <c r="B1131" s="206"/>
      <c r="C1131" s="206"/>
      <c r="D1131" s="206"/>
      <c r="E1131" s="206"/>
      <c r="F1131" s="198"/>
      <c r="G1131" s="198"/>
      <c r="H1131" s="198"/>
      <c r="I1131" s="209"/>
      <c r="J1131" s="209"/>
      <c r="K1131" s="187"/>
      <c r="L1131" s="212"/>
      <c r="M1131" s="212"/>
      <c r="N1131" s="212"/>
      <c r="O1131" s="212"/>
      <c r="P1131" s="212"/>
      <c r="Q1131" s="212"/>
      <c r="R1131" s="212"/>
      <c r="S1131" s="212"/>
      <c r="T1131" s="212"/>
      <c r="U1131" s="212"/>
      <c r="V1131" s="212"/>
      <c r="W1131" s="212"/>
      <c r="X1131" s="206"/>
      <c r="Y1131" s="206"/>
      <c r="Z1131" s="206"/>
      <c r="AA1131" s="206"/>
      <c r="AB1131" s="206"/>
      <c r="AC1131" s="206"/>
      <c r="AD1131" s="206"/>
      <c r="AE1131" s="206"/>
      <c r="AF1131" s="206"/>
      <c r="AG1131" s="206"/>
      <c r="AH1131" s="206"/>
      <c r="AI1131" s="206"/>
      <c r="AJ1131" s="206"/>
      <c r="AK1131" s="206"/>
      <c r="AL1131" s="206"/>
      <c r="AM1131" s="206"/>
      <c r="AN1131" s="206"/>
      <c r="AO1131" s="206"/>
      <c r="AP1131" s="206"/>
      <c r="AQ1131" s="206"/>
      <c r="AR1131" s="206"/>
      <c r="AS1131" s="206"/>
      <c r="AT1131" s="206"/>
      <c r="AU1131" s="206"/>
      <c r="AV1131" s="206"/>
      <c r="AW1131" s="206"/>
      <c r="AX1131" s="206"/>
      <c r="AY1131" s="206"/>
      <c r="AZ1131" s="206"/>
      <c r="BA1131" s="206"/>
      <c r="BB1131" s="206"/>
      <c r="BC1131" s="206"/>
      <c r="BD1131" s="206"/>
      <c r="BE1131" s="206"/>
      <c r="BF1131" s="206"/>
      <c r="BG1131" s="206"/>
      <c r="BH1131" s="206"/>
      <c r="BI1131" s="206"/>
      <c r="BJ1131" s="206"/>
      <c r="BK1131" s="206"/>
      <c r="BL1131" s="206"/>
      <c r="BM1131" s="206"/>
      <c r="BN1131" s="206"/>
      <c r="BO1131" s="206"/>
      <c r="BP1131" s="206"/>
      <c r="BQ1131" s="206"/>
      <c r="BR1131" s="206"/>
      <c r="BS1131" s="206"/>
      <c r="BT1131" s="206"/>
      <c r="BU1131" s="206"/>
      <c r="BV1131" s="206"/>
      <c r="BW1131" s="206"/>
      <c r="BX1131" s="206"/>
      <c r="BY1131" s="206"/>
      <c r="BZ1131" s="206"/>
      <c r="CA1131" s="206"/>
      <c r="CB1131" s="206"/>
      <c r="CC1131" s="206"/>
      <c r="CD1131" s="206"/>
      <c r="CE1131" s="206"/>
      <c r="CF1131" s="206"/>
      <c r="CG1131" s="206"/>
      <c r="CH1131" s="206"/>
      <c r="CI1131" s="206"/>
      <c r="CJ1131" s="206"/>
      <c r="CK1131" s="206"/>
      <c r="CL1131" s="206"/>
      <c r="CM1131" s="206"/>
      <c r="CN1131" s="206"/>
      <c r="CO1131" s="206"/>
      <c r="CP1131" s="206"/>
      <c r="CQ1131" s="206"/>
      <c r="CR1131" s="206"/>
      <c r="CS1131" s="206"/>
      <c r="CT1131" s="206"/>
      <c r="CU1131" s="206"/>
      <c r="CV1131" s="206"/>
      <c r="CW1131" s="206"/>
      <c r="CX1131" s="206"/>
      <c r="CY1131" s="206"/>
      <c r="CZ1131" s="206"/>
      <c r="DA1131" s="206"/>
      <c r="DB1131" s="206"/>
      <c r="DC1131" s="206"/>
      <c r="DD1131" s="206"/>
      <c r="DE1131" s="206"/>
      <c r="DF1131" s="206"/>
      <c r="DG1131" s="206"/>
      <c r="DH1131" s="206"/>
      <c r="DI1131" s="206"/>
      <c r="DJ1131" s="206"/>
      <c r="DK1131" s="206"/>
      <c r="DL1131" s="206"/>
      <c r="DM1131" s="206"/>
      <c r="DN1131" s="206"/>
      <c r="DO1131" s="206"/>
      <c r="DP1131" s="206"/>
      <c r="DQ1131" s="206"/>
      <c r="DR1131" s="206"/>
      <c r="DS1131" s="206"/>
      <c r="DT1131" s="206"/>
      <c r="DU1131" s="206"/>
      <c r="DV1131" s="206"/>
      <c r="DW1131" s="206"/>
      <c r="DX1131" s="206"/>
      <c r="DY1131" s="206"/>
      <c r="DZ1131" s="206"/>
      <c r="EA1131" s="206"/>
      <c r="EB1131" s="206"/>
      <c r="EC1131" s="206"/>
      <c r="ED1131" s="206"/>
      <c r="EE1131" s="206"/>
      <c r="EF1131" s="206"/>
      <c r="EG1131" s="206"/>
      <c r="EH1131" s="206"/>
      <c r="EI1131" s="206"/>
      <c r="EJ1131" s="206"/>
      <c r="EK1131" s="206"/>
      <c r="EL1131" s="206"/>
      <c r="EM1131" s="206"/>
      <c r="EN1131" s="206"/>
      <c r="EO1131" s="206"/>
      <c r="EP1131" s="206"/>
      <c r="EQ1131" s="206"/>
      <c r="ER1131" s="206"/>
      <c r="ES1131" s="206"/>
      <c r="ET1131" s="206"/>
      <c r="EU1131" s="206"/>
      <c r="EV1131" s="206"/>
      <c r="EW1131" s="206"/>
      <c r="EX1131" s="206"/>
      <c r="EY1131" s="206"/>
      <c r="EZ1131" s="206"/>
      <c r="FA1131" s="206"/>
      <c r="FB1131" s="206"/>
      <c r="FC1131" s="206"/>
      <c r="FD1131" s="206"/>
      <c r="FE1131" s="206"/>
      <c r="FF1131" s="206"/>
      <c r="FG1131" s="206"/>
      <c r="FH1131" s="206"/>
      <c r="FI1131" s="206"/>
      <c r="FJ1131" s="206"/>
      <c r="FK1131" s="206"/>
      <c r="FL1131" s="206"/>
      <c r="FM1131" s="206"/>
      <c r="FN1131" s="206"/>
      <c r="FO1131" s="206"/>
      <c r="FP1131" s="206"/>
      <c r="FQ1131" s="206"/>
      <c r="FR1131" s="206"/>
      <c r="FS1131" s="206"/>
      <c r="FT1131" s="206"/>
      <c r="FU1131" s="206"/>
      <c r="FV1131" s="206"/>
      <c r="FW1131" s="206"/>
      <c r="FX1131" s="206"/>
      <c r="FY1131" s="206"/>
      <c r="FZ1131" s="206"/>
      <c r="GA1131" s="206"/>
      <c r="GB1131" s="206"/>
      <c r="GC1131" s="206"/>
      <c r="GD1131" s="206"/>
      <c r="GE1131" s="206"/>
      <c r="GF1131" s="206"/>
      <c r="GG1131" s="206"/>
      <c r="GH1131" s="206"/>
      <c r="GI1131" s="206"/>
      <c r="GJ1131" s="206"/>
      <c r="GK1131" s="206"/>
      <c r="GL1131" s="206"/>
      <c r="GM1131" s="206"/>
      <c r="GN1131" s="206"/>
      <c r="GO1131" s="206"/>
      <c r="GP1131" s="206"/>
      <c r="GQ1131" s="206"/>
      <c r="GR1131" s="206"/>
      <c r="GS1131" s="206"/>
      <c r="GT1131" s="206"/>
      <c r="GU1131" s="206"/>
      <c r="GV1131" s="206"/>
      <c r="GW1131" s="206"/>
      <c r="GX1131" s="206"/>
      <c r="GY1131" s="206"/>
      <c r="GZ1131" s="206"/>
      <c r="HA1131" s="206"/>
      <c r="HB1131" s="206"/>
      <c r="HC1131" s="206"/>
      <c r="HD1131" s="206"/>
      <c r="HE1131" s="206"/>
      <c r="HF1131" s="206"/>
      <c r="HG1131" s="206"/>
      <c r="HH1131" s="206"/>
      <c r="HI1131" s="206"/>
      <c r="HJ1131" s="206"/>
      <c r="HK1131" s="206"/>
      <c r="HL1131" s="206"/>
      <c r="HM1131" s="206"/>
      <c r="HN1131" s="206"/>
      <c r="HO1131" s="206"/>
      <c r="HP1131" s="206"/>
      <c r="HQ1131" s="127"/>
      <c r="HR1131" s="127"/>
      <c r="HS1131" s="127"/>
      <c r="HT1131" s="127"/>
      <c r="HU1131" s="127"/>
      <c r="HV1131" s="127"/>
      <c r="HW1131" s="127"/>
      <c r="HX1131" s="127"/>
      <c r="HY1131" s="127"/>
      <c r="HZ1131" s="127"/>
      <c r="IA1131" s="127"/>
      <c r="IB1131" s="127"/>
    </row>
    <row r="1132" spans="1:236" ht="12.75" customHeight="1" x14ac:dyDescent="0.2">
      <c r="A1132" s="206"/>
      <c r="B1132" s="206"/>
      <c r="C1132" s="206"/>
      <c r="D1132" s="206"/>
      <c r="E1132" s="206"/>
      <c r="F1132" s="198"/>
      <c r="G1132" s="198"/>
      <c r="H1132" s="198"/>
      <c r="I1132" s="209"/>
      <c r="J1132" s="209"/>
      <c r="K1132" s="187"/>
      <c r="L1132" s="212"/>
      <c r="M1132" s="212"/>
      <c r="N1132" s="212"/>
      <c r="O1132" s="212"/>
      <c r="P1132" s="212"/>
      <c r="Q1132" s="212"/>
      <c r="R1132" s="212"/>
      <c r="S1132" s="212"/>
      <c r="T1132" s="212"/>
      <c r="U1132" s="212"/>
      <c r="V1132" s="212"/>
      <c r="W1132" s="212"/>
      <c r="X1132" s="206"/>
      <c r="Y1132" s="206"/>
      <c r="Z1132" s="206"/>
      <c r="AA1132" s="206"/>
      <c r="AB1132" s="206"/>
      <c r="AC1132" s="206"/>
      <c r="AD1132" s="206"/>
      <c r="AE1132" s="206"/>
      <c r="AF1132" s="206"/>
      <c r="AG1132" s="206"/>
      <c r="AH1132" s="206"/>
      <c r="AI1132" s="206"/>
      <c r="AJ1132" s="206"/>
      <c r="AK1132" s="206"/>
      <c r="AL1132" s="206"/>
      <c r="AM1132" s="206"/>
      <c r="AN1132" s="206"/>
      <c r="AO1132" s="206"/>
      <c r="AP1132" s="206"/>
      <c r="AQ1132" s="206"/>
      <c r="AR1132" s="206"/>
      <c r="AS1132" s="206"/>
      <c r="AT1132" s="206"/>
      <c r="AU1132" s="206"/>
      <c r="AV1132" s="206"/>
      <c r="AW1132" s="206"/>
      <c r="AX1132" s="206"/>
      <c r="AY1132" s="206"/>
      <c r="AZ1132" s="206"/>
      <c r="BA1132" s="206"/>
      <c r="BB1132" s="206"/>
      <c r="BC1132" s="206"/>
      <c r="BD1132" s="206"/>
      <c r="BE1132" s="206"/>
      <c r="BF1132" s="206"/>
      <c r="BG1132" s="206"/>
      <c r="BH1132" s="206"/>
      <c r="BI1132" s="206"/>
      <c r="BJ1132" s="206"/>
      <c r="BK1132" s="206"/>
      <c r="BL1132" s="206"/>
      <c r="BM1132" s="206"/>
      <c r="BN1132" s="206"/>
      <c r="BO1132" s="206"/>
      <c r="BP1132" s="206"/>
      <c r="BQ1132" s="206"/>
      <c r="BR1132" s="206"/>
      <c r="BS1132" s="206"/>
      <c r="BT1132" s="206"/>
      <c r="BU1132" s="206"/>
      <c r="BV1132" s="206"/>
      <c r="BW1132" s="206"/>
      <c r="BX1132" s="206"/>
      <c r="BY1132" s="206"/>
      <c r="BZ1132" s="206"/>
      <c r="CA1132" s="206"/>
      <c r="CB1132" s="206"/>
      <c r="CC1132" s="206"/>
      <c r="CD1132" s="206"/>
      <c r="CE1132" s="206"/>
      <c r="CF1132" s="206"/>
      <c r="CG1132" s="206"/>
      <c r="CH1132" s="206"/>
      <c r="CI1132" s="206"/>
      <c r="CJ1132" s="206"/>
      <c r="CK1132" s="206"/>
      <c r="CL1132" s="206"/>
      <c r="CM1132" s="206"/>
      <c r="CN1132" s="206"/>
      <c r="CO1132" s="206"/>
      <c r="CP1132" s="206"/>
      <c r="CQ1132" s="206"/>
      <c r="CR1132" s="206"/>
      <c r="CS1132" s="206"/>
      <c r="CT1132" s="206"/>
      <c r="CU1132" s="206"/>
      <c r="CV1132" s="206"/>
      <c r="CW1132" s="206"/>
      <c r="CX1132" s="206"/>
      <c r="CY1132" s="206"/>
      <c r="CZ1132" s="206"/>
      <c r="DA1132" s="206"/>
      <c r="DB1132" s="206"/>
      <c r="DC1132" s="206"/>
      <c r="DD1132" s="206"/>
      <c r="DE1132" s="206"/>
      <c r="DF1132" s="206"/>
      <c r="DG1132" s="206"/>
      <c r="DH1132" s="206"/>
      <c r="DI1132" s="206"/>
      <c r="DJ1132" s="206"/>
      <c r="DK1132" s="206"/>
      <c r="DL1132" s="206"/>
      <c r="DM1132" s="206"/>
      <c r="DN1132" s="206"/>
      <c r="DO1132" s="206"/>
      <c r="DP1132" s="206"/>
      <c r="DQ1132" s="206"/>
      <c r="DR1132" s="206"/>
      <c r="DS1132" s="206"/>
      <c r="DT1132" s="206"/>
      <c r="DU1132" s="206"/>
      <c r="DV1132" s="206"/>
      <c r="DW1132" s="206"/>
      <c r="DX1132" s="206"/>
      <c r="DY1132" s="206"/>
      <c r="DZ1132" s="206"/>
      <c r="EA1132" s="206"/>
      <c r="EB1132" s="206"/>
      <c r="EC1132" s="206"/>
      <c r="ED1132" s="206"/>
      <c r="EE1132" s="206"/>
      <c r="EF1132" s="206"/>
      <c r="EG1132" s="206"/>
      <c r="EH1132" s="206"/>
      <c r="EI1132" s="206"/>
      <c r="EJ1132" s="206"/>
      <c r="EK1132" s="206"/>
      <c r="EL1132" s="206"/>
      <c r="EM1132" s="206"/>
      <c r="EN1132" s="206"/>
      <c r="EO1132" s="206"/>
      <c r="EP1132" s="206"/>
      <c r="EQ1132" s="206"/>
      <c r="ER1132" s="206"/>
      <c r="ES1132" s="206"/>
      <c r="ET1132" s="206"/>
      <c r="EU1132" s="206"/>
      <c r="EV1132" s="206"/>
      <c r="EW1132" s="206"/>
      <c r="EX1132" s="206"/>
      <c r="EY1132" s="206"/>
      <c r="EZ1132" s="206"/>
      <c r="FA1132" s="206"/>
      <c r="FB1132" s="206"/>
      <c r="FC1132" s="206"/>
      <c r="FD1132" s="206"/>
      <c r="FE1132" s="206"/>
      <c r="FF1132" s="206"/>
      <c r="FG1132" s="206"/>
      <c r="FH1132" s="206"/>
      <c r="FI1132" s="206"/>
      <c r="FJ1132" s="206"/>
      <c r="FK1132" s="206"/>
      <c r="FL1132" s="206"/>
      <c r="FM1132" s="206"/>
      <c r="FN1132" s="206"/>
      <c r="FO1132" s="206"/>
      <c r="FP1132" s="206"/>
      <c r="FQ1132" s="206"/>
      <c r="FR1132" s="206"/>
      <c r="FS1132" s="206"/>
      <c r="FT1132" s="206"/>
      <c r="FU1132" s="206"/>
      <c r="FV1132" s="206"/>
      <c r="FW1132" s="206"/>
      <c r="FX1132" s="206"/>
      <c r="FY1132" s="206"/>
      <c r="FZ1132" s="206"/>
      <c r="GA1132" s="206"/>
      <c r="GB1132" s="206"/>
      <c r="GC1132" s="206"/>
      <c r="GD1132" s="206"/>
      <c r="GE1132" s="206"/>
      <c r="GF1132" s="206"/>
      <c r="GG1132" s="206"/>
      <c r="GH1132" s="206"/>
      <c r="GI1132" s="206"/>
      <c r="GJ1132" s="206"/>
      <c r="GK1132" s="206"/>
      <c r="GL1132" s="206"/>
      <c r="GM1132" s="206"/>
      <c r="GN1132" s="206"/>
      <c r="GO1132" s="206"/>
      <c r="GP1132" s="206"/>
      <c r="GQ1132" s="206"/>
      <c r="GR1132" s="206"/>
      <c r="GS1132" s="206"/>
      <c r="GT1132" s="206"/>
      <c r="GU1132" s="206"/>
      <c r="GV1132" s="206"/>
      <c r="GW1132" s="206"/>
      <c r="GX1132" s="206"/>
      <c r="GY1132" s="206"/>
      <c r="GZ1132" s="206"/>
      <c r="HA1132" s="206"/>
      <c r="HB1132" s="206"/>
      <c r="HC1132" s="206"/>
      <c r="HD1132" s="206"/>
      <c r="HE1132" s="206"/>
      <c r="HF1132" s="206"/>
      <c r="HG1132" s="206"/>
      <c r="HH1132" s="206"/>
      <c r="HI1132" s="206"/>
      <c r="HJ1132" s="206"/>
      <c r="HK1132" s="206"/>
      <c r="HL1132" s="206"/>
      <c r="HM1132" s="206"/>
      <c r="HN1132" s="206"/>
      <c r="HO1132" s="206"/>
      <c r="HP1132" s="206"/>
      <c r="HQ1132" s="127"/>
      <c r="HR1132" s="127"/>
      <c r="HS1132" s="127"/>
      <c r="HT1132" s="127"/>
      <c r="HU1132" s="127"/>
      <c r="HV1132" s="127"/>
      <c r="HW1132" s="127"/>
      <c r="HX1132" s="127"/>
      <c r="HY1132" s="127"/>
      <c r="HZ1132" s="127"/>
      <c r="IA1132" s="127"/>
      <c r="IB1132" s="127"/>
    </row>
    <row r="1133" spans="1:236" ht="12.75" customHeight="1" x14ac:dyDescent="0.2">
      <c r="A1133" s="206"/>
      <c r="B1133" s="206"/>
      <c r="C1133" s="206"/>
      <c r="D1133" s="206"/>
      <c r="E1133" s="206"/>
      <c r="F1133" s="198"/>
      <c r="G1133" s="198"/>
      <c r="H1133" s="198"/>
      <c r="I1133" s="209"/>
      <c r="J1133" s="209"/>
      <c r="K1133" s="187"/>
      <c r="L1133" s="212"/>
      <c r="M1133" s="212"/>
      <c r="N1133" s="212"/>
      <c r="O1133" s="212"/>
      <c r="P1133" s="212"/>
      <c r="Q1133" s="212"/>
      <c r="R1133" s="212"/>
      <c r="S1133" s="212"/>
      <c r="T1133" s="212"/>
      <c r="U1133" s="212"/>
      <c r="V1133" s="212"/>
      <c r="W1133" s="212"/>
      <c r="X1133" s="206"/>
      <c r="Y1133" s="206"/>
      <c r="Z1133" s="206"/>
      <c r="AA1133" s="206"/>
      <c r="AB1133" s="206"/>
      <c r="AC1133" s="206"/>
      <c r="AD1133" s="206"/>
      <c r="AE1133" s="206"/>
      <c r="AF1133" s="206"/>
      <c r="AG1133" s="206"/>
      <c r="AH1133" s="206"/>
      <c r="AI1133" s="206"/>
      <c r="AJ1133" s="206"/>
      <c r="AK1133" s="206"/>
      <c r="AL1133" s="206"/>
      <c r="AM1133" s="206"/>
      <c r="AN1133" s="206"/>
      <c r="AO1133" s="206"/>
      <c r="AP1133" s="206"/>
      <c r="AQ1133" s="206"/>
      <c r="AR1133" s="206"/>
      <c r="AS1133" s="206"/>
      <c r="AT1133" s="206"/>
      <c r="AU1133" s="206"/>
      <c r="AV1133" s="206"/>
      <c r="AW1133" s="206"/>
      <c r="AX1133" s="206"/>
      <c r="AY1133" s="206"/>
      <c r="AZ1133" s="206"/>
      <c r="BA1133" s="206"/>
      <c r="BB1133" s="206"/>
      <c r="BC1133" s="206"/>
      <c r="BD1133" s="206"/>
      <c r="BE1133" s="206"/>
      <c r="BF1133" s="206"/>
      <c r="BG1133" s="206"/>
      <c r="BH1133" s="206"/>
      <c r="BI1133" s="206"/>
      <c r="BJ1133" s="206"/>
      <c r="BK1133" s="206"/>
      <c r="BL1133" s="206"/>
      <c r="BM1133" s="206"/>
      <c r="BN1133" s="206"/>
      <c r="BO1133" s="206"/>
      <c r="BP1133" s="206"/>
      <c r="BQ1133" s="206"/>
      <c r="BR1133" s="206"/>
      <c r="BS1133" s="206"/>
      <c r="BT1133" s="206"/>
      <c r="BU1133" s="206"/>
      <c r="BV1133" s="206"/>
      <c r="BW1133" s="206"/>
      <c r="BX1133" s="206"/>
      <c r="BY1133" s="206"/>
      <c r="BZ1133" s="206"/>
      <c r="CA1133" s="206"/>
      <c r="CB1133" s="206"/>
      <c r="CC1133" s="206"/>
      <c r="CD1133" s="206"/>
      <c r="CE1133" s="206"/>
      <c r="CF1133" s="206"/>
      <c r="CG1133" s="206"/>
      <c r="CH1133" s="206"/>
      <c r="CI1133" s="206"/>
      <c r="CJ1133" s="206"/>
      <c r="CK1133" s="206"/>
      <c r="CL1133" s="206"/>
      <c r="CM1133" s="206"/>
      <c r="CN1133" s="206"/>
      <c r="CO1133" s="206"/>
      <c r="CP1133" s="206"/>
      <c r="CQ1133" s="206"/>
      <c r="CR1133" s="206"/>
      <c r="CS1133" s="206"/>
      <c r="CT1133" s="206"/>
      <c r="CU1133" s="206"/>
      <c r="CV1133" s="206"/>
      <c r="CW1133" s="206"/>
      <c r="CX1133" s="206"/>
      <c r="CY1133" s="206"/>
      <c r="CZ1133" s="206"/>
      <c r="DA1133" s="206"/>
      <c r="DB1133" s="206"/>
      <c r="DC1133" s="206"/>
      <c r="DD1133" s="206"/>
      <c r="DE1133" s="206"/>
      <c r="DF1133" s="206"/>
      <c r="DG1133" s="206"/>
      <c r="DH1133" s="206"/>
      <c r="DI1133" s="206"/>
      <c r="DJ1133" s="206"/>
      <c r="DK1133" s="206"/>
      <c r="DL1133" s="206"/>
      <c r="DM1133" s="206"/>
      <c r="DN1133" s="206"/>
      <c r="DO1133" s="206"/>
      <c r="DP1133" s="206"/>
      <c r="DQ1133" s="206"/>
      <c r="DR1133" s="206"/>
      <c r="DS1133" s="206"/>
      <c r="DT1133" s="206"/>
      <c r="DU1133" s="206"/>
      <c r="DV1133" s="206"/>
      <c r="DW1133" s="206"/>
      <c r="DX1133" s="206"/>
      <c r="DY1133" s="206"/>
      <c r="DZ1133" s="206"/>
      <c r="EA1133" s="206"/>
      <c r="EB1133" s="206"/>
      <c r="EC1133" s="206"/>
      <c r="ED1133" s="206"/>
      <c r="EE1133" s="206"/>
      <c r="EF1133" s="206"/>
      <c r="EG1133" s="206"/>
      <c r="EH1133" s="206"/>
      <c r="EI1133" s="206"/>
      <c r="EJ1133" s="206"/>
      <c r="EK1133" s="206"/>
      <c r="EL1133" s="206"/>
      <c r="EM1133" s="206"/>
      <c r="EN1133" s="206"/>
      <c r="EO1133" s="206"/>
      <c r="EP1133" s="206"/>
      <c r="EQ1133" s="206"/>
      <c r="ER1133" s="206"/>
      <c r="ES1133" s="206"/>
      <c r="ET1133" s="206"/>
      <c r="EU1133" s="206"/>
      <c r="EV1133" s="206"/>
      <c r="EW1133" s="206"/>
      <c r="EX1133" s="206"/>
      <c r="EY1133" s="206"/>
      <c r="EZ1133" s="206"/>
      <c r="FA1133" s="206"/>
      <c r="FB1133" s="206"/>
      <c r="FC1133" s="206"/>
      <c r="FD1133" s="206"/>
      <c r="FE1133" s="206"/>
      <c r="FF1133" s="206"/>
      <c r="FG1133" s="206"/>
      <c r="FH1133" s="206"/>
      <c r="FI1133" s="206"/>
      <c r="FJ1133" s="206"/>
      <c r="FK1133" s="206"/>
      <c r="FL1133" s="206"/>
      <c r="FM1133" s="206"/>
      <c r="FN1133" s="206"/>
      <c r="FO1133" s="206"/>
      <c r="FP1133" s="206"/>
      <c r="FQ1133" s="206"/>
      <c r="FR1133" s="206"/>
      <c r="FS1133" s="206"/>
      <c r="FT1133" s="206"/>
      <c r="FU1133" s="206"/>
      <c r="FV1133" s="206"/>
      <c r="FW1133" s="206"/>
      <c r="FX1133" s="206"/>
      <c r="FY1133" s="206"/>
      <c r="FZ1133" s="206"/>
      <c r="GA1133" s="206"/>
      <c r="GB1133" s="206"/>
      <c r="GC1133" s="206"/>
      <c r="GD1133" s="206"/>
      <c r="GE1133" s="206"/>
      <c r="GF1133" s="206"/>
      <c r="GG1133" s="206"/>
      <c r="GH1133" s="206"/>
      <c r="GI1133" s="206"/>
      <c r="GJ1133" s="206"/>
      <c r="GK1133" s="206"/>
      <c r="GL1133" s="206"/>
      <c r="GM1133" s="206"/>
      <c r="GN1133" s="206"/>
      <c r="GO1133" s="206"/>
      <c r="GP1133" s="206"/>
      <c r="GQ1133" s="206"/>
      <c r="GR1133" s="206"/>
      <c r="GS1133" s="206"/>
      <c r="GT1133" s="206"/>
      <c r="GU1133" s="206"/>
      <c r="GV1133" s="206"/>
      <c r="GW1133" s="206"/>
      <c r="GX1133" s="206"/>
      <c r="GY1133" s="206"/>
      <c r="GZ1133" s="206"/>
      <c r="HA1133" s="206"/>
      <c r="HB1133" s="206"/>
      <c r="HC1133" s="206"/>
      <c r="HD1133" s="206"/>
      <c r="HE1133" s="206"/>
      <c r="HF1133" s="206"/>
      <c r="HG1133" s="206"/>
      <c r="HH1133" s="206"/>
      <c r="HI1133" s="206"/>
      <c r="HJ1133" s="206"/>
      <c r="HK1133" s="206"/>
      <c r="HL1133" s="206"/>
      <c r="HM1133" s="206"/>
      <c r="HN1133" s="206"/>
      <c r="HO1133" s="206"/>
      <c r="HP1133" s="206"/>
      <c r="HQ1133" s="127"/>
      <c r="HR1133" s="127"/>
      <c r="HS1133" s="127"/>
      <c r="HT1133" s="127"/>
      <c r="HU1133" s="127"/>
      <c r="HV1133" s="127"/>
      <c r="HW1133" s="127"/>
      <c r="HX1133" s="127"/>
      <c r="HY1133" s="127"/>
      <c r="HZ1133" s="127"/>
      <c r="IA1133" s="127"/>
      <c r="IB1133" s="127"/>
    </row>
    <row r="1134" spans="1:236" ht="12.75" customHeight="1" x14ac:dyDescent="0.2">
      <c r="A1134" s="206"/>
      <c r="B1134" s="206"/>
      <c r="C1134" s="206"/>
      <c r="D1134" s="206"/>
      <c r="E1134" s="206"/>
      <c r="F1134" s="198"/>
      <c r="G1134" s="198"/>
      <c r="H1134" s="198"/>
      <c r="I1134" s="209"/>
      <c r="J1134" s="209"/>
      <c r="K1134" s="187"/>
      <c r="L1134" s="212"/>
      <c r="M1134" s="212"/>
      <c r="N1134" s="212"/>
      <c r="O1134" s="212"/>
      <c r="P1134" s="212"/>
      <c r="Q1134" s="212"/>
      <c r="R1134" s="212"/>
      <c r="S1134" s="212"/>
      <c r="T1134" s="212"/>
      <c r="U1134" s="212"/>
      <c r="V1134" s="212"/>
      <c r="W1134" s="212"/>
      <c r="X1134" s="206"/>
      <c r="Y1134" s="206"/>
      <c r="Z1134" s="206"/>
      <c r="AA1134" s="206"/>
      <c r="AB1134" s="206"/>
      <c r="AC1134" s="206"/>
      <c r="AD1134" s="206"/>
      <c r="AE1134" s="206"/>
      <c r="AF1134" s="206"/>
      <c r="AG1134" s="206"/>
      <c r="AH1134" s="206"/>
      <c r="AI1134" s="206"/>
      <c r="AJ1134" s="206"/>
      <c r="AK1134" s="206"/>
      <c r="AL1134" s="206"/>
      <c r="AM1134" s="206"/>
      <c r="AN1134" s="206"/>
      <c r="AO1134" s="206"/>
      <c r="AP1134" s="206"/>
      <c r="AQ1134" s="206"/>
      <c r="AR1134" s="206"/>
      <c r="AS1134" s="206"/>
      <c r="AT1134" s="206"/>
      <c r="AU1134" s="206"/>
      <c r="AV1134" s="206"/>
      <c r="AW1134" s="206"/>
      <c r="AX1134" s="206"/>
      <c r="AY1134" s="206"/>
      <c r="AZ1134" s="206"/>
      <c r="BA1134" s="206"/>
      <c r="BB1134" s="206"/>
      <c r="BC1134" s="206"/>
      <c r="BD1134" s="206"/>
      <c r="BE1134" s="206"/>
      <c r="BF1134" s="206"/>
      <c r="BG1134" s="206"/>
      <c r="BH1134" s="206"/>
      <c r="BI1134" s="206"/>
      <c r="BJ1134" s="206"/>
      <c r="BK1134" s="206"/>
      <c r="BL1134" s="206"/>
      <c r="BM1134" s="206"/>
      <c r="BN1134" s="206"/>
      <c r="BO1134" s="206"/>
      <c r="BP1134" s="206"/>
      <c r="BQ1134" s="206"/>
      <c r="BR1134" s="206"/>
      <c r="BS1134" s="206"/>
      <c r="BT1134" s="206"/>
      <c r="BU1134" s="206"/>
      <c r="BV1134" s="206"/>
      <c r="BW1134" s="206"/>
      <c r="BX1134" s="206"/>
      <c r="BY1134" s="206"/>
      <c r="BZ1134" s="206"/>
      <c r="CA1134" s="206"/>
      <c r="CB1134" s="206"/>
      <c r="CC1134" s="206"/>
      <c r="CD1134" s="206"/>
      <c r="CE1134" s="206"/>
      <c r="CF1134" s="206"/>
      <c r="CG1134" s="206"/>
      <c r="CH1134" s="206"/>
      <c r="CI1134" s="206"/>
      <c r="CJ1134" s="206"/>
      <c r="CK1134" s="206"/>
      <c r="CL1134" s="206"/>
      <c r="CM1134" s="206"/>
      <c r="CN1134" s="206"/>
      <c r="CO1134" s="206"/>
      <c r="CP1134" s="206"/>
      <c r="CQ1134" s="206"/>
      <c r="CR1134" s="206"/>
      <c r="CS1134" s="206"/>
      <c r="CT1134" s="206"/>
      <c r="CU1134" s="206"/>
      <c r="CV1134" s="206"/>
      <c r="CW1134" s="206"/>
      <c r="CX1134" s="206"/>
      <c r="CY1134" s="206"/>
      <c r="CZ1134" s="206"/>
      <c r="DA1134" s="206"/>
      <c r="DB1134" s="206"/>
      <c r="DC1134" s="206"/>
      <c r="DD1134" s="206"/>
      <c r="DE1134" s="206"/>
      <c r="DF1134" s="206"/>
      <c r="DG1134" s="206"/>
      <c r="DH1134" s="206"/>
      <c r="DI1134" s="206"/>
      <c r="DJ1134" s="206"/>
      <c r="DK1134" s="206"/>
      <c r="DL1134" s="206"/>
      <c r="DM1134" s="206"/>
      <c r="DN1134" s="206"/>
      <c r="DO1134" s="206"/>
      <c r="DP1134" s="206"/>
      <c r="DQ1134" s="206"/>
      <c r="DR1134" s="206"/>
      <c r="DS1134" s="206"/>
      <c r="DT1134" s="206"/>
      <c r="DU1134" s="206"/>
      <c r="DV1134" s="206"/>
      <c r="DW1134" s="206"/>
      <c r="DX1134" s="206"/>
      <c r="DY1134" s="206"/>
      <c r="DZ1134" s="206"/>
      <c r="EA1134" s="206"/>
      <c r="EB1134" s="206"/>
      <c r="EC1134" s="206"/>
      <c r="ED1134" s="206"/>
      <c r="EE1134" s="206"/>
      <c r="EF1134" s="206"/>
      <c r="EG1134" s="206"/>
      <c r="EH1134" s="206"/>
      <c r="EI1134" s="206"/>
      <c r="EJ1134" s="206"/>
      <c r="EK1134" s="206"/>
      <c r="EL1134" s="206"/>
      <c r="EM1134" s="206"/>
      <c r="EN1134" s="206"/>
      <c r="EO1134" s="206"/>
      <c r="EP1134" s="206"/>
      <c r="EQ1134" s="206"/>
      <c r="ER1134" s="206"/>
      <c r="ES1134" s="206"/>
      <c r="ET1134" s="206"/>
      <c r="EU1134" s="206"/>
      <c r="EV1134" s="206"/>
      <c r="EW1134" s="206"/>
      <c r="EX1134" s="206"/>
      <c r="EY1134" s="206"/>
      <c r="EZ1134" s="206"/>
      <c r="FA1134" s="206"/>
      <c r="FB1134" s="206"/>
      <c r="FC1134" s="206"/>
      <c r="FD1134" s="206"/>
      <c r="FE1134" s="206"/>
      <c r="FF1134" s="206"/>
      <c r="FG1134" s="206"/>
      <c r="FH1134" s="206"/>
      <c r="FI1134" s="206"/>
      <c r="FJ1134" s="206"/>
      <c r="FK1134" s="206"/>
      <c r="FL1134" s="206"/>
      <c r="FM1134" s="206"/>
      <c r="FN1134" s="206"/>
      <c r="FO1134" s="206"/>
      <c r="FP1134" s="206"/>
      <c r="FQ1134" s="206"/>
      <c r="FR1134" s="206"/>
      <c r="FS1134" s="206"/>
      <c r="FT1134" s="206"/>
      <c r="FU1134" s="206"/>
      <c r="FV1134" s="206"/>
      <c r="FW1134" s="206"/>
      <c r="FX1134" s="206"/>
      <c r="FY1134" s="206"/>
      <c r="FZ1134" s="206"/>
      <c r="GA1134" s="206"/>
      <c r="GB1134" s="206"/>
      <c r="GC1134" s="206"/>
      <c r="GD1134" s="206"/>
      <c r="GE1134" s="206"/>
      <c r="GF1134" s="206"/>
      <c r="GG1134" s="206"/>
      <c r="GH1134" s="206"/>
      <c r="GI1134" s="206"/>
      <c r="GJ1134" s="206"/>
      <c r="GK1134" s="206"/>
      <c r="GL1134" s="206"/>
      <c r="GM1134" s="206"/>
      <c r="GN1134" s="206"/>
      <c r="GO1134" s="206"/>
      <c r="GP1134" s="206"/>
      <c r="GQ1134" s="206"/>
      <c r="GR1134" s="206"/>
      <c r="GS1134" s="206"/>
      <c r="GT1134" s="206"/>
      <c r="GU1134" s="206"/>
      <c r="GV1134" s="206"/>
      <c r="GW1134" s="206"/>
      <c r="GX1134" s="206"/>
      <c r="GY1134" s="206"/>
      <c r="GZ1134" s="206"/>
      <c r="HA1134" s="206"/>
      <c r="HB1134" s="206"/>
      <c r="HC1134" s="206"/>
      <c r="HD1134" s="206"/>
      <c r="HE1134" s="206"/>
      <c r="HF1134" s="206"/>
      <c r="HG1134" s="206"/>
      <c r="HH1134" s="206"/>
      <c r="HI1134" s="206"/>
      <c r="HJ1134" s="206"/>
      <c r="HK1134" s="206"/>
      <c r="HL1134" s="206"/>
      <c r="HM1134" s="206"/>
      <c r="HN1134" s="206"/>
      <c r="HO1134" s="206"/>
      <c r="HP1134" s="206"/>
      <c r="HQ1134" s="127"/>
      <c r="HR1134" s="127"/>
      <c r="HS1134" s="127"/>
      <c r="HT1134" s="127"/>
      <c r="HU1134" s="127"/>
      <c r="HV1134" s="127"/>
      <c r="HW1134" s="127"/>
      <c r="HX1134" s="127"/>
      <c r="HY1134" s="127"/>
      <c r="HZ1134" s="127"/>
      <c r="IA1134" s="127"/>
      <c r="IB1134" s="127"/>
    </row>
    <row r="1135" spans="1:236" ht="12.75" customHeight="1" x14ac:dyDescent="0.2">
      <c r="A1135" s="206"/>
      <c r="B1135" s="206"/>
      <c r="C1135" s="206"/>
      <c r="D1135" s="206"/>
      <c r="E1135" s="206"/>
      <c r="F1135" s="198"/>
      <c r="G1135" s="198"/>
      <c r="H1135" s="198"/>
      <c r="I1135" s="209"/>
      <c r="J1135" s="209"/>
      <c r="K1135" s="187"/>
      <c r="L1135" s="212"/>
      <c r="M1135" s="212"/>
      <c r="N1135" s="212"/>
      <c r="O1135" s="212"/>
      <c r="P1135" s="212"/>
      <c r="Q1135" s="212"/>
      <c r="R1135" s="212"/>
      <c r="S1135" s="212"/>
      <c r="T1135" s="212"/>
      <c r="U1135" s="212"/>
      <c r="V1135" s="212"/>
      <c r="W1135" s="212"/>
      <c r="X1135" s="206"/>
      <c r="Y1135" s="206"/>
      <c r="Z1135" s="206"/>
      <c r="AA1135" s="206"/>
      <c r="AB1135" s="206"/>
      <c r="AC1135" s="206"/>
      <c r="AD1135" s="206"/>
      <c r="AE1135" s="206"/>
      <c r="AF1135" s="206"/>
      <c r="AG1135" s="206"/>
      <c r="AH1135" s="206"/>
      <c r="AI1135" s="206"/>
      <c r="AJ1135" s="206"/>
      <c r="AK1135" s="206"/>
      <c r="AL1135" s="206"/>
      <c r="AM1135" s="206"/>
      <c r="AN1135" s="206"/>
      <c r="AO1135" s="206"/>
      <c r="AP1135" s="206"/>
      <c r="AQ1135" s="206"/>
      <c r="AR1135" s="206"/>
      <c r="AS1135" s="206"/>
      <c r="AT1135" s="206"/>
      <c r="AU1135" s="206"/>
      <c r="AV1135" s="206"/>
      <c r="AW1135" s="206"/>
      <c r="AX1135" s="206"/>
      <c r="AY1135" s="206"/>
      <c r="AZ1135" s="206"/>
      <c r="BA1135" s="206"/>
      <c r="BB1135" s="206"/>
      <c r="BC1135" s="206"/>
      <c r="BD1135" s="206"/>
      <c r="BE1135" s="206"/>
      <c r="BF1135" s="206"/>
      <c r="BG1135" s="206"/>
      <c r="BH1135" s="206"/>
      <c r="BI1135" s="206"/>
      <c r="BJ1135" s="206"/>
      <c r="BK1135" s="206"/>
      <c r="BL1135" s="206"/>
      <c r="BM1135" s="206"/>
      <c r="BN1135" s="206"/>
      <c r="BO1135" s="206"/>
      <c r="BP1135" s="206"/>
      <c r="BQ1135" s="206"/>
      <c r="BR1135" s="206"/>
      <c r="BS1135" s="206"/>
      <c r="BT1135" s="206"/>
      <c r="BU1135" s="206"/>
      <c r="BV1135" s="206"/>
      <c r="BW1135" s="206"/>
      <c r="BX1135" s="206"/>
      <c r="BY1135" s="206"/>
      <c r="BZ1135" s="206"/>
      <c r="CA1135" s="206"/>
      <c r="CB1135" s="206"/>
      <c r="CC1135" s="206"/>
      <c r="CD1135" s="206"/>
      <c r="CE1135" s="206"/>
      <c r="CF1135" s="206"/>
      <c r="CG1135" s="206"/>
      <c r="CH1135" s="206"/>
      <c r="CI1135" s="206"/>
      <c r="CJ1135" s="206"/>
      <c r="CK1135" s="206"/>
      <c r="CL1135" s="206"/>
      <c r="CM1135" s="206"/>
      <c r="CN1135" s="206"/>
      <c r="CO1135" s="206"/>
      <c r="CP1135" s="206"/>
      <c r="CQ1135" s="206"/>
      <c r="CR1135" s="206"/>
      <c r="CS1135" s="206"/>
      <c r="CT1135" s="206"/>
      <c r="CU1135" s="206"/>
      <c r="CV1135" s="206"/>
      <c r="CW1135" s="206"/>
      <c r="CX1135" s="206"/>
      <c r="CY1135" s="206"/>
      <c r="CZ1135" s="206"/>
      <c r="DA1135" s="206"/>
      <c r="DB1135" s="206"/>
      <c r="DC1135" s="206"/>
      <c r="DD1135" s="206"/>
      <c r="DE1135" s="206"/>
      <c r="DF1135" s="206"/>
      <c r="DG1135" s="206"/>
      <c r="DH1135" s="206"/>
      <c r="DI1135" s="206"/>
      <c r="DJ1135" s="206"/>
      <c r="DK1135" s="206"/>
      <c r="DL1135" s="206"/>
      <c r="DM1135" s="206"/>
      <c r="DN1135" s="206"/>
      <c r="DO1135" s="206"/>
      <c r="DP1135" s="206"/>
      <c r="DQ1135" s="206"/>
      <c r="DR1135" s="206"/>
      <c r="DS1135" s="206"/>
      <c r="DT1135" s="206"/>
      <c r="DU1135" s="206"/>
      <c r="DV1135" s="206"/>
      <c r="DW1135" s="206"/>
      <c r="DX1135" s="206"/>
      <c r="DY1135" s="206"/>
      <c r="DZ1135" s="206"/>
      <c r="EA1135" s="206"/>
      <c r="EB1135" s="206"/>
      <c r="EC1135" s="206"/>
      <c r="ED1135" s="206"/>
      <c r="EE1135" s="206"/>
      <c r="EF1135" s="206"/>
      <c r="EG1135" s="206"/>
      <c r="EH1135" s="206"/>
      <c r="EI1135" s="206"/>
      <c r="EJ1135" s="206"/>
      <c r="EK1135" s="206"/>
      <c r="EL1135" s="206"/>
      <c r="EM1135" s="206"/>
      <c r="EN1135" s="206"/>
      <c r="EO1135" s="206"/>
      <c r="EP1135" s="206"/>
      <c r="EQ1135" s="206"/>
      <c r="ER1135" s="206"/>
      <c r="ES1135" s="206"/>
      <c r="ET1135" s="206"/>
      <c r="EU1135" s="206"/>
      <c r="EV1135" s="206"/>
      <c r="EW1135" s="206"/>
      <c r="EX1135" s="206"/>
      <c r="EY1135" s="206"/>
      <c r="EZ1135" s="206"/>
      <c r="FA1135" s="206"/>
      <c r="FB1135" s="206"/>
      <c r="FC1135" s="206"/>
      <c r="FD1135" s="206"/>
      <c r="FE1135" s="206"/>
      <c r="FF1135" s="206"/>
      <c r="FG1135" s="206"/>
      <c r="FH1135" s="206"/>
      <c r="FI1135" s="206"/>
      <c r="FJ1135" s="206"/>
      <c r="FK1135" s="206"/>
      <c r="FL1135" s="206"/>
      <c r="FM1135" s="206"/>
      <c r="FN1135" s="206"/>
      <c r="FO1135" s="206"/>
      <c r="FP1135" s="206"/>
      <c r="FQ1135" s="206"/>
      <c r="FR1135" s="206"/>
      <c r="FS1135" s="206"/>
      <c r="FT1135" s="206"/>
      <c r="FU1135" s="206"/>
      <c r="FV1135" s="206"/>
      <c r="FW1135" s="206"/>
      <c r="FX1135" s="206"/>
      <c r="FY1135" s="206"/>
      <c r="FZ1135" s="206"/>
      <c r="GA1135" s="206"/>
      <c r="GB1135" s="206"/>
      <c r="GC1135" s="206"/>
      <c r="GD1135" s="206"/>
      <c r="GE1135" s="206"/>
      <c r="GF1135" s="206"/>
      <c r="GG1135" s="206"/>
      <c r="GH1135" s="206"/>
      <c r="GI1135" s="206"/>
      <c r="GJ1135" s="206"/>
      <c r="GK1135" s="206"/>
      <c r="GL1135" s="206"/>
      <c r="GM1135" s="206"/>
      <c r="GN1135" s="206"/>
      <c r="GO1135" s="206"/>
      <c r="GP1135" s="206"/>
      <c r="GQ1135" s="206"/>
      <c r="GR1135" s="206"/>
      <c r="GS1135" s="206"/>
      <c r="GT1135" s="206"/>
      <c r="GU1135" s="206"/>
      <c r="GV1135" s="206"/>
      <c r="GW1135" s="206"/>
      <c r="GX1135" s="206"/>
      <c r="GY1135" s="206"/>
      <c r="GZ1135" s="206"/>
      <c r="HA1135" s="206"/>
      <c r="HB1135" s="206"/>
      <c r="HC1135" s="206"/>
      <c r="HD1135" s="206"/>
      <c r="HE1135" s="206"/>
      <c r="HF1135" s="206"/>
      <c r="HG1135" s="206"/>
      <c r="HH1135" s="206"/>
      <c r="HI1135" s="206"/>
      <c r="HJ1135" s="206"/>
      <c r="HK1135" s="206"/>
      <c r="HL1135" s="206"/>
      <c r="HM1135" s="206"/>
      <c r="HN1135" s="206"/>
      <c r="HO1135" s="206"/>
      <c r="HP1135" s="206"/>
      <c r="HQ1135" s="127"/>
      <c r="HR1135" s="127"/>
      <c r="HS1135" s="127"/>
      <c r="HT1135" s="127"/>
      <c r="HU1135" s="127"/>
      <c r="HV1135" s="127"/>
      <c r="HW1135" s="127"/>
      <c r="HX1135" s="127"/>
      <c r="HY1135" s="127"/>
      <c r="HZ1135" s="127"/>
      <c r="IA1135" s="127"/>
      <c r="IB1135" s="127"/>
    </row>
    <row r="1136" spans="1:236" ht="12.75" customHeight="1" x14ac:dyDescent="0.2">
      <c r="A1136" s="127"/>
      <c r="B1136" s="127"/>
      <c r="C1136" s="127"/>
      <c r="D1136" s="127"/>
      <c r="E1136" s="125"/>
      <c r="F1136" s="198"/>
      <c r="G1136" s="198"/>
      <c r="H1136" s="198"/>
      <c r="I1136" s="128"/>
      <c r="J1136" s="127"/>
      <c r="K1136" s="114"/>
      <c r="L1136" s="127"/>
      <c r="M1136" s="127"/>
      <c r="N1136" s="127"/>
      <c r="O1136" s="127"/>
      <c r="P1136" s="127"/>
      <c r="Q1136" s="127"/>
      <c r="R1136" s="127"/>
      <c r="S1136" s="127"/>
      <c r="T1136" s="127"/>
      <c r="U1136" s="127"/>
      <c r="V1136" s="127"/>
      <c r="W1136" s="127"/>
      <c r="X1136" s="127"/>
      <c r="Y1136" s="127"/>
      <c r="Z1136" s="127"/>
      <c r="AA1136" s="127"/>
      <c r="AB1136" s="127"/>
      <c r="AC1136" s="127"/>
      <c r="AD1136" s="127"/>
      <c r="AE1136" s="127"/>
      <c r="AF1136" s="127"/>
      <c r="AG1136" s="127"/>
      <c r="AH1136" s="127"/>
      <c r="AI1136" s="127"/>
      <c r="AJ1136" s="127"/>
      <c r="AK1136" s="127"/>
      <c r="AL1136" s="127"/>
      <c r="AM1136" s="127"/>
      <c r="AN1136" s="127"/>
      <c r="AO1136" s="127"/>
      <c r="AP1136" s="127"/>
      <c r="AQ1136" s="127"/>
      <c r="AR1136" s="127"/>
      <c r="AS1136" s="127"/>
      <c r="AT1136" s="127"/>
      <c r="AU1136" s="127"/>
      <c r="AV1136" s="127"/>
      <c r="AW1136" s="127"/>
      <c r="AX1136" s="127"/>
      <c r="AY1136" s="127"/>
      <c r="AZ1136" s="127"/>
      <c r="BA1136" s="127"/>
      <c r="BB1136" s="127"/>
      <c r="BC1136" s="127"/>
      <c r="BD1136" s="127"/>
      <c r="BE1136" s="127"/>
      <c r="BF1136" s="127"/>
      <c r="BG1136" s="127"/>
      <c r="BH1136" s="127"/>
      <c r="BI1136" s="127"/>
      <c r="BJ1136" s="127"/>
      <c r="BK1136" s="127"/>
      <c r="BL1136" s="127"/>
      <c r="BM1136" s="127"/>
      <c r="BN1136" s="127"/>
      <c r="BO1136" s="127"/>
      <c r="BP1136" s="127"/>
      <c r="BQ1136" s="127"/>
      <c r="BR1136" s="127"/>
      <c r="BS1136" s="127"/>
      <c r="BT1136" s="127"/>
      <c r="BU1136" s="127"/>
      <c r="BV1136" s="127"/>
      <c r="BW1136" s="127"/>
      <c r="BX1136" s="127"/>
      <c r="BY1136" s="127"/>
      <c r="BZ1136" s="127"/>
      <c r="CA1136" s="127"/>
      <c r="CB1136" s="127"/>
      <c r="CC1136" s="127"/>
      <c r="CD1136" s="127"/>
      <c r="CE1136" s="127"/>
      <c r="CF1136" s="127"/>
      <c r="CG1136" s="127"/>
      <c r="CH1136" s="127"/>
      <c r="CI1136" s="127"/>
      <c r="CJ1136" s="127"/>
      <c r="CK1136" s="127"/>
      <c r="CL1136" s="127"/>
      <c r="CM1136" s="127"/>
      <c r="CN1136" s="127"/>
      <c r="CO1136" s="127"/>
      <c r="CP1136" s="127"/>
      <c r="CQ1136" s="127"/>
      <c r="CR1136" s="127"/>
      <c r="CS1136" s="127"/>
      <c r="CT1136" s="127"/>
      <c r="CU1136" s="127"/>
      <c r="CV1136" s="127"/>
      <c r="CW1136" s="127"/>
      <c r="CX1136" s="127"/>
      <c r="CY1136" s="127"/>
      <c r="CZ1136" s="127"/>
      <c r="DA1136" s="127"/>
      <c r="DB1136" s="127"/>
      <c r="DC1136" s="127"/>
      <c r="DD1136" s="127"/>
      <c r="DE1136" s="127"/>
      <c r="DF1136" s="127"/>
      <c r="DG1136" s="127"/>
      <c r="DH1136" s="127"/>
      <c r="DI1136" s="127"/>
      <c r="DJ1136" s="127"/>
      <c r="DK1136" s="127"/>
      <c r="DL1136" s="127"/>
      <c r="DM1136" s="127"/>
      <c r="DN1136" s="127"/>
      <c r="DO1136" s="127"/>
      <c r="DP1136" s="127"/>
      <c r="DQ1136" s="127"/>
      <c r="DR1136" s="127"/>
      <c r="DS1136" s="127"/>
      <c r="DT1136" s="127"/>
      <c r="DU1136" s="127"/>
      <c r="DV1136" s="127"/>
      <c r="DW1136" s="127"/>
      <c r="DX1136" s="127"/>
      <c r="DY1136" s="127"/>
      <c r="DZ1136" s="127"/>
      <c r="EA1136" s="127"/>
      <c r="EB1136" s="127"/>
      <c r="EC1136" s="127"/>
      <c r="ED1136" s="127"/>
      <c r="EE1136" s="127"/>
      <c r="EF1136" s="127"/>
      <c r="EG1136" s="127"/>
      <c r="EH1136" s="127"/>
      <c r="EI1136" s="127"/>
      <c r="EJ1136" s="127"/>
      <c r="EK1136" s="127"/>
      <c r="EL1136" s="127"/>
      <c r="EM1136" s="127"/>
      <c r="EN1136" s="127"/>
      <c r="EO1136" s="127"/>
      <c r="EP1136" s="127"/>
      <c r="EQ1136" s="127"/>
      <c r="ER1136" s="127"/>
      <c r="ES1136" s="127"/>
      <c r="ET1136" s="127"/>
      <c r="EU1136" s="127"/>
      <c r="EV1136" s="127"/>
      <c r="EW1136" s="127"/>
      <c r="EX1136" s="127"/>
      <c r="EY1136" s="127"/>
      <c r="EZ1136" s="127"/>
      <c r="FA1136" s="127"/>
      <c r="FB1136" s="127"/>
      <c r="FC1136" s="127"/>
      <c r="FD1136" s="127"/>
      <c r="FE1136" s="127"/>
      <c r="FF1136" s="127"/>
      <c r="FG1136" s="127"/>
      <c r="FH1136" s="127"/>
      <c r="FI1136" s="127"/>
      <c r="FJ1136" s="127"/>
      <c r="FK1136" s="127"/>
      <c r="FL1136" s="127"/>
      <c r="FM1136" s="127"/>
      <c r="FN1136" s="127"/>
      <c r="FO1136" s="127"/>
      <c r="FP1136" s="127"/>
      <c r="FQ1136" s="127"/>
      <c r="FR1136" s="127"/>
      <c r="FS1136" s="127"/>
      <c r="FT1136" s="127"/>
      <c r="FU1136" s="127"/>
      <c r="FV1136" s="127"/>
      <c r="FW1136" s="127"/>
      <c r="FX1136" s="127"/>
      <c r="FY1136" s="127"/>
      <c r="FZ1136" s="127"/>
      <c r="GA1136" s="127"/>
      <c r="GB1136" s="127"/>
      <c r="GC1136" s="127"/>
      <c r="GD1136" s="127"/>
      <c r="GE1136" s="127"/>
      <c r="GF1136" s="127"/>
      <c r="GG1136" s="127"/>
      <c r="GH1136" s="127"/>
      <c r="GI1136" s="127"/>
      <c r="GJ1136" s="127"/>
      <c r="GK1136" s="127"/>
      <c r="GL1136" s="127"/>
      <c r="GM1136" s="127"/>
      <c r="GN1136" s="127"/>
      <c r="GO1136" s="127"/>
      <c r="GP1136" s="127"/>
      <c r="GQ1136" s="127"/>
      <c r="GR1136" s="127"/>
      <c r="GS1136" s="127"/>
      <c r="GT1136" s="127"/>
      <c r="GU1136" s="127"/>
      <c r="GV1136" s="127"/>
      <c r="GW1136" s="127"/>
      <c r="GX1136" s="127"/>
      <c r="GY1136" s="127"/>
      <c r="GZ1136" s="127"/>
      <c r="HA1136" s="127"/>
      <c r="HB1136" s="127"/>
      <c r="HC1136" s="127"/>
      <c r="HD1136" s="127"/>
      <c r="HE1136" s="127"/>
      <c r="HF1136" s="127"/>
      <c r="HG1136" s="127"/>
      <c r="HH1136" s="127"/>
      <c r="HI1136" s="127"/>
      <c r="HJ1136" s="127"/>
      <c r="HK1136" s="127"/>
      <c r="HL1136" s="127"/>
      <c r="HM1136" s="127"/>
      <c r="HN1136" s="127"/>
      <c r="HO1136" s="127"/>
      <c r="HP1136" s="127"/>
      <c r="HQ1136" s="127"/>
      <c r="HR1136" s="127"/>
      <c r="HS1136" s="127"/>
      <c r="HT1136" s="127"/>
      <c r="HU1136" s="127"/>
      <c r="HV1136" s="127"/>
      <c r="HW1136" s="127"/>
      <c r="HX1136" s="127"/>
      <c r="HY1136" s="127"/>
      <c r="HZ1136" s="127"/>
      <c r="IA1136" s="127"/>
      <c r="IB1136" s="127"/>
    </row>
    <row r="1137" spans="1:236" ht="12.75" customHeight="1" x14ac:dyDescent="0.2">
      <c r="A1137" s="127"/>
      <c r="B1137" s="127"/>
      <c r="C1137" s="127"/>
      <c r="D1137" s="127"/>
      <c r="E1137" s="125"/>
      <c r="F1137" s="117"/>
      <c r="G1137" s="117"/>
      <c r="H1137" s="117"/>
      <c r="I1137" s="128"/>
      <c r="J1137" s="127"/>
      <c r="K1137" s="114"/>
      <c r="L1137" s="127"/>
      <c r="M1137" s="127"/>
      <c r="N1137" s="127"/>
      <c r="O1137" s="127"/>
      <c r="P1137" s="127"/>
      <c r="Q1137" s="127"/>
      <c r="R1137" s="127"/>
      <c r="S1137" s="127"/>
      <c r="T1137" s="127"/>
      <c r="U1137" s="127"/>
      <c r="V1137" s="127"/>
      <c r="W1137" s="127"/>
      <c r="X1137" s="127"/>
      <c r="Y1137" s="127"/>
      <c r="Z1137" s="127"/>
      <c r="AA1137" s="127"/>
      <c r="AB1137" s="127"/>
      <c r="AC1137" s="127"/>
      <c r="AD1137" s="127"/>
      <c r="AE1137" s="127"/>
      <c r="AF1137" s="127"/>
      <c r="AG1137" s="127"/>
      <c r="AH1137" s="127"/>
      <c r="AI1137" s="127"/>
      <c r="AJ1137" s="127"/>
      <c r="AK1137" s="127"/>
      <c r="AL1137" s="127"/>
      <c r="AM1137" s="127"/>
      <c r="AN1137" s="127"/>
      <c r="AO1137" s="127"/>
      <c r="AP1137" s="127"/>
      <c r="AQ1137" s="127"/>
      <c r="AR1137" s="127"/>
      <c r="AS1137" s="127"/>
      <c r="AT1137" s="127"/>
      <c r="AU1137" s="127"/>
      <c r="AV1137" s="127"/>
      <c r="AW1137" s="127"/>
      <c r="AX1137" s="127"/>
      <c r="AY1137" s="127"/>
      <c r="AZ1137" s="127"/>
      <c r="BA1137" s="127"/>
      <c r="BB1137" s="127"/>
      <c r="BC1137" s="127"/>
      <c r="BD1137" s="127"/>
      <c r="BE1137" s="127"/>
      <c r="BF1137" s="127"/>
      <c r="BG1137" s="127"/>
      <c r="BH1137" s="127"/>
      <c r="BI1137" s="127"/>
      <c r="BJ1137" s="127"/>
      <c r="BK1137" s="127"/>
      <c r="BL1137" s="127"/>
      <c r="BM1137" s="127"/>
      <c r="BN1137" s="127"/>
      <c r="BO1137" s="127"/>
      <c r="BP1137" s="127"/>
      <c r="BQ1137" s="127"/>
      <c r="BR1137" s="127"/>
      <c r="BS1137" s="127"/>
      <c r="BT1137" s="127"/>
      <c r="BU1137" s="127"/>
      <c r="BV1137" s="127"/>
      <c r="BW1137" s="127"/>
      <c r="BX1137" s="127"/>
      <c r="BY1137" s="127"/>
      <c r="BZ1137" s="127"/>
      <c r="CA1137" s="127"/>
      <c r="CB1137" s="127"/>
      <c r="CC1137" s="127"/>
      <c r="CD1137" s="127"/>
      <c r="CE1137" s="127"/>
      <c r="CF1137" s="127"/>
      <c r="CG1137" s="127"/>
      <c r="CH1137" s="127"/>
      <c r="CI1137" s="127"/>
      <c r="CJ1137" s="127"/>
      <c r="CK1137" s="127"/>
      <c r="CL1137" s="127"/>
      <c r="CM1137" s="127"/>
      <c r="CN1137" s="127"/>
      <c r="CO1137" s="127"/>
      <c r="CP1137" s="127"/>
      <c r="CQ1137" s="127"/>
      <c r="CR1137" s="127"/>
      <c r="CS1137" s="127"/>
      <c r="CT1137" s="127"/>
      <c r="CU1137" s="127"/>
      <c r="CV1137" s="127"/>
      <c r="CW1137" s="127"/>
      <c r="CX1137" s="127"/>
      <c r="CY1137" s="127"/>
      <c r="CZ1137" s="127"/>
      <c r="DA1137" s="127"/>
      <c r="DB1137" s="127"/>
      <c r="DC1137" s="127"/>
      <c r="DD1137" s="127"/>
      <c r="DE1137" s="127"/>
      <c r="DF1137" s="127"/>
      <c r="DG1137" s="127"/>
      <c r="DH1137" s="127"/>
      <c r="DI1137" s="127"/>
      <c r="DJ1137" s="127"/>
      <c r="DK1137" s="127"/>
      <c r="DL1137" s="127"/>
      <c r="DM1137" s="127"/>
      <c r="DN1137" s="127"/>
      <c r="DO1137" s="127"/>
      <c r="DP1137" s="127"/>
      <c r="DQ1137" s="127"/>
      <c r="DR1137" s="127"/>
      <c r="DS1137" s="127"/>
      <c r="DT1137" s="127"/>
      <c r="DU1137" s="127"/>
      <c r="DV1137" s="127"/>
      <c r="DW1137" s="127"/>
      <c r="DX1137" s="127"/>
      <c r="DY1137" s="127"/>
      <c r="DZ1137" s="127"/>
      <c r="EA1137" s="127"/>
      <c r="EB1137" s="127"/>
      <c r="EC1137" s="127"/>
      <c r="ED1137" s="127"/>
      <c r="EE1137" s="127"/>
      <c r="EF1137" s="127"/>
      <c r="EG1137" s="127"/>
      <c r="EH1137" s="127"/>
      <c r="EI1137" s="127"/>
      <c r="EJ1137" s="127"/>
      <c r="EK1137" s="127"/>
      <c r="EL1137" s="127"/>
      <c r="EM1137" s="127"/>
      <c r="EN1137" s="127"/>
      <c r="EO1137" s="127"/>
      <c r="EP1137" s="127"/>
      <c r="EQ1137" s="127"/>
      <c r="ER1137" s="127"/>
      <c r="ES1137" s="127"/>
      <c r="ET1137" s="127"/>
      <c r="EU1137" s="127"/>
      <c r="EV1137" s="127"/>
      <c r="EW1137" s="127"/>
      <c r="EX1137" s="127"/>
      <c r="EY1137" s="127"/>
      <c r="EZ1137" s="127"/>
      <c r="FA1137" s="127"/>
      <c r="FB1137" s="127"/>
      <c r="FC1137" s="127"/>
      <c r="FD1137" s="127"/>
      <c r="FE1137" s="127"/>
      <c r="FF1137" s="127"/>
      <c r="FG1137" s="127"/>
      <c r="FH1137" s="127"/>
      <c r="FI1137" s="127"/>
      <c r="FJ1137" s="127"/>
      <c r="FK1137" s="127"/>
      <c r="FL1137" s="127"/>
      <c r="FM1137" s="127"/>
      <c r="FN1137" s="127"/>
      <c r="FO1137" s="127"/>
      <c r="FP1137" s="127"/>
      <c r="FQ1137" s="127"/>
      <c r="FR1137" s="127"/>
      <c r="FS1137" s="127"/>
      <c r="FT1137" s="127"/>
      <c r="FU1137" s="127"/>
      <c r="FV1137" s="127"/>
      <c r="FW1137" s="127"/>
      <c r="FX1137" s="127"/>
      <c r="FY1137" s="127"/>
      <c r="FZ1137" s="127"/>
      <c r="GA1137" s="127"/>
      <c r="GB1137" s="127"/>
      <c r="GC1137" s="127"/>
      <c r="GD1137" s="127"/>
      <c r="GE1137" s="127"/>
      <c r="GF1137" s="127"/>
      <c r="GG1137" s="127"/>
      <c r="GH1137" s="127"/>
      <c r="GI1137" s="127"/>
      <c r="GJ1137" s="127"/>
      <c r="GK1137" s="127"/>
      <c r="GL1137" s="127"/>
      <c r="GM1137" s="127"/>
      <c r="GN1137" s="127"/>
      <c r="GO1137" s="127"/>
      <c r="GP1137" s="127"/>
      <c r="GQ1137" s="127"/>
      <c r="GR1137" s="127"/>
      <c r="GS1137" s="127"/>
      <c r="GT1137" s="127"/>
      <c r="GU1137" s="127"/>
      <c r="GV1137" s="127"/>
      <c r="GW1137" s="127"/>
      <c r="GX1137" s="127"/>
      <c r="GY1137" s="127"/>
      <c r="GZ1137" s="127"/>
      <c r="HA1137" s="127"/>
      <c r="HB1137" s="127"/>
      <c r="HC1137" s="127"/>
      <c r="HD1137" s="127"/>
      <c r="HE1137" s="127"/>
      <c r="HF1137" s="127"/>
      <c r="HG1137" s="127"/>
      <c r="HH1137" s="127"/>
      <c r="HI1137" s="127"/>
      <c r="HJ1137" s="127"/>
      <c r="HK1137" s="127"/>
      <c r="HL1137" s="127"/>
      <c r="HM1137" s="127"/>
      <c r="HN1137" s="127"/>
      <c r="HO1137" s="127"/>
      <c r="HP1137" s="127"/>
      <c r="HQ1137" s="127"/>
      <c r="HR1137" s="127"/>
      <c r="HS1137" s="127"/>
      <c r="HT1137" s="127"/>
      <c r="HU1137" s="127"/>
      <c r="HV1137" s="127"/>
      <c r="HW1137" s="127"/>
      <c r="HX1137" s="127"/>
      <c r="HY1137" s="127"/>
      <c r="HZ1137" s="127"/>
      <c r="IA1137" s="127"/>
      <c r="IB1137" s="127"/>
    </row>
    <row r="1138" spans="1:236" ht="12.75" customHeight="1" x14ac:dyDescent="0.2">
      <c r="A1138" s="127"/>
      <c r="B1138" s="127"/>
      <c r="C1138" s="127"/>
      <c r="D1138" s="127"/>
      <c r="E1138" s="125"/>
      <c r="F1138" s="117"/>
      <c r="G1138" s="117"/>
      <c r="H1138" s="117"/>
      <c r="I1138" s="128"/>
      <c r="J1138" s="127"/>
      <c r="K1138" s="114"/>
      <c r="L1138" s="127"/>
      <c r="M1138" s="127"/>
      <c r="N1138" s="127"/>
      <c r="O1138" s="127"/>
      <c r="P1138" s="127"/>
      <c r="Q1138" s="127"/>
      <c r="R1138" s="127"/>
      <c r="S1138" s="127"/>
      <c r="T1138" s="127"/>
      <c r="U1138" s="127"/>
      <c r="V1138" s="127"/>
      <c r="W1138" s="127"/>
      <c r="X1138" s="127"/>
      <c r="Y1138" s="127"/>
      <c r="Z1138" s="127"/>
      <c r="AA1138" s="127"/>
      <c r="AB1138" s="127"/>
      <c r="AC1138" s="127"/>
      <c r="AD1138" s="127"/>
      <c r="AE1138" s="127"/>
      <c r="AF1138" s="127"/>
      <c r="AG1138" s="127"/>
      <c r="AH1138" s="127"/>
      <c r="AI1138" s="127"/>
      <c r="AJ1138" s="127"/>
      <c r="AK1138" s="127"/>
      <c r="AL1138" s="127"/>
      <c r="AM1138" s="127"/>
      <c r="AN1138" s="127"/>
      <c r="AO1138" s="127"/>
      <c r="AP1138" s="127"/>
      <c r="AQ1138" s="127"/>
      <c r="AR1138" s="127"/>
      <c r="AS1138" s="127"/>
      <c r="AT1138" s="127"/>
      <c r="AU1138" s="127"/>
      <c r="AV1138" s="127"/>
      <c r="AW1138" s="127"/>
      <c r="AX1138" s="127"/>
      <c r="AY1138" s="127"/>
      <c r="AZ1138" s="127"/>
      <c r="BA1138" s="127"/>
      <c r="BB1138" s="127"/>
      <c r="BC1138" s="127"/>
      <c r="BD1138" s="127"/>
      <c r="BE1138" s="127"/>
      <c r="BF1138" s="127"/>
      <c r="BG1138" s="127"/>
      <c r="BH1138" s="127"/>
      <c r="BI1138" s="127"/>
      <c r="BJ1138" s="127"/>
      <c r="BK1138" s="127"/>
      <c r="BL1138" s="127"/>
      <c r="BM1138" s="127"/>
      <c r="BN1138" s="127"/>
      <c r="BO1138" s="127"/>
      <c r="BP1138" s="127"/>
      <c r="BQ1138" s="127"/>
      <c r="BR1138" s="127"/>
      <c r="BS1138" s="127"/>
      <c r="BT1138" s="127"/>
      <c r="BU1138" s="127"/>
      <c r="BV1138" s="127"/>
      <c r="BW1138" s="127"/>
      <c r="BX1138" s="127"/>
      <c r="BY1138" s="127"/>
      <c r="BZ1138" s="127"/>
      <c r="CA1138" s="127"/>
      <c r="CB1138" s="127"/>
      <c r="CC1138" s="127"/>
      <c r="CD1138" s="127"/>
      <c r="CE1138" s="127"/>
      <c r="CF1138" s="127"/>
      <c r="CG1138" s="127"/>
      <c r="CH1138" s="127"/>
      <c r="CI1138" s="127"/>
      <c r="CJ1138" s="127"/>
      <c r="CK1138" s="127"/>
      <c r="CL1138" s="127"/>
      <c r="CM1138" s="127"/>
      <c r="CN1138" s="127"/>
      <c r="CO1138" s="127"/>
      <c r="CP1138" s="127"/>
      <c r="CQ1138" s="127"/>
      <c r="CR1138" s="127"/>
      <c r="CS1138" s="127"/>
      <c r="CT1138" s="127"/>
      <c r="CU1138" s="127"/>
      <c r="CV1138" s="127"/>
      <c r="CW1138" s="127"/>
      <c r="CX1138" s="127"/>
      <c r="CY1138" s="127"/>
      <c r="CZ1138" s="127"/>
      <c r="DA1138" s="127"/>
      <c r="DB1138" s="127"/>
      <c r="DC1138" s="127"/>
      <c r="DD1138" s="127"/>
      <c r="DE1138" s="127"/>
      <c r="DF1138" s="127"/>
      <c r="DG1138" s="127"/>
      <c r="DH1138" s="127"/>
      <c r="DI1138" s="127"/>
      <c r="DJ1138" s="127"/>
      <c r="DK1138" s="127"/>
      <c r="DL1138" s="127"/>
      <c r="DM1138" s="127"/>
      <c r="DN1138" s="127"/>
      <c r="DO1138" s="127"/>
      <c r="DP1138" s="127"/>
      <c r="DQ1138" s="127"/>
      <c r="DR1138" s="127"/>
      <c r="DS1138" s="127"/>
      <c r="DT1138" s="127"/>
      <c r="DU1138" s="127"/>
      <c r="DV1138" s="127"/>
      <c r="DW1138" s="127"/>
      <c r="DX1138" s="127"/>
      <c r="DY1138" s="127"/>
      <c r="DZ1138" s="127"/>
      <c r="EA1138" s="127"/>
      <c r="EB1138" s="127"/>
      <c r="EC1138" s="127"/>
      <c r="ED1138" s="127"/>
      <c r="EE1138" s="127"/>
      <c r="EF1138" s="127"/>
      <c r="EG1138" s="127"/>
      <c r="EH1138" s="127"/>
      <c r="EI1138" s="127"/>
      <c r="EJ1138" s="127"/>
      <c r="EK1138" s="127"/>
      <c r="EL1138" s="127"/>
      <c r="EM1138" s="127"/>
      <c r="EN1138" s="127"/>
      <c r="EO1138" s="127"/>
      <c r="EP1138" s="127"/>
      <c r="EQ1138" s="127"/>
      <c r="ER1138" s="127"/>
      <c r="ES1138" s="127"/>
      <c r="ET1138" s="127"/>
      <c r="EU1138" s="127"/>
      <c r="EV1138" s="127"/>
      <c r="EW1138" s="127"/>
      <c r="EX1138" s="127"/>
      <c r="EY1138" s="127"/>
      <c r="EZ1138" s="127"/>
      <c r="FA1138" s="127"/>
      <c r="FB1138" s="127"/>
      <c r="FC1138" s="127"/>
      <c r="FD1138" s="127"/>
      <c r="FE1138" s="127"/>
      <c r="FF1138" s="127"/>
      <c r="FG1138" s="127"/>
      <c r="FH1138" s="127"/>
      <c r="FI1138" s="127"/>
      <c r="FJ1138" s="127"/>
      <c r="FK1138" s="127"/>
      <c r="FL1138" s="127"/>
      <c r="FM1138" s="127"/>
      <c r="FN1138" s="127"/>
      <c r="FO1138" s="127"/>
      <c r="FP1138" s="127"/>
      <c r="FQ1138" s="127"/>
      <c r="FR1138" s="127"/>
      <c r="FS1138" s="127"/>
      <c r="FT1138" s="127"/>
      <c r="FU1138" s="127"/>
      <c r="FV1138" s="127"/>
      <c r="FW1138" s="127"/>
      <c r="FX1138" s="127"/>
      <c r="FY1138" s="127"/>
      <c r="FZ1138" s="127"/>
      <c r="GA1138" s="127"/>
      <c r="GB1138" s="127"/>
      <c r="GC1138" s="127"/>
      <c r="GD1138" s="127"/>
      <c r="GE1138" s="127"/>
      <c r="GF1138" s="127"/>
      <c r="GG1138" s="127"/>
      <c r="GH1138" s="127"/>
      <c r="GI1138" s="127"/>
      <c r="GJ1138" s="127"/>
      <c r="GK1138" s="127"/>
      <c r="GL1138" s="127"/>
      <c r="GM1138" s="127"/>
      <c r="GN1138" s="127"/>
      <c r="GO1138" s="127"/>
      <c r="GP1138" s="127"/>
      <c r="GQ1138" s="127"/>
      <c r="GR1138" s="127"/>
      <c r="GS1138" s="127"/>
      <c r="GT1138" s="127"/>
      <c r="GU1138" s="127"/>
      <c r="GV1138" s="127"/>
      <c r="GW1138" s="127"/>
      <c r="GX1138" s="127"/>
      <c r="GY1138" s="127"/>
      <c r="GZ1138" s="127"/>
      <c r="HA1138" s="127"/>
      <c r="HB1138" s="127"/>
      <c r="HC1138" s="127"/>
      <c r="HD1138" s="127"/>
      <c r="HE1138" s="127"/>
      <c r="HF1138" s="127"/>
      <c r="HG1138" s="127"/>
      <c r="HH1138" s="127"/>
      <c r="HI1138" s="127"/>
      <c r="HJ1138" s="127"/>
      <c r="HK1138" s="127"/>
      <c r="HL1138" s="127"/>
      <c r="HM1138" s="127"/>
      <c r="HN1138" s="127"/>
      <c r="HO1138" s="127"/>
      <c r="HP1138" s="127"/>
      <c r="HQ1138" s="127"/>
      <c r="HR1138" s="127"/>
      <c r="HS1138" s="127"/>
      <c r="HT1138" s="127"/>
      <c r="HU1138" s="127"/>
      <c r="HV1138" s="127"/>
      <c r="HW1138" s="127"/>
      <c r="HX1138" s="127"/>
      <c r="HY1138" s="127"/>
      <c r="HZ1138" s="127"/>
      <c r="IA1138" s="127"/>
      <c r="IB1138" s="127"/>
    </row>
    <row r="1139" spans="1:236" ht="12.75" customHeight="1" x14ac:dyDescent="0.2">
      <c r="A1139" s="127"/>
      <c r="B1139" s="127"/>
      <c r="C1139" s="127"/>
      <c r="D1139" s="127"/>
      <c r="E1139" s="125"/>
      <c r="F1139" s="117"/>
      <c r="G1139" s="117"/>
      <c r="H1139" s="117"/>
      <c r="I1139" s="128"/>
      <c r="J1139" s="127"/>
      <c r="K1139" s="114"/>
      <c r="L1139" s="127"/>
      <c r="M1139" s="127"/>
      <c r="N1139" s="127"/>
      <c r="O1139" s="127"/>
      <c r="P1139" s="127"/>
      <c r="Q1139" s="127"/>
      <c r="R1139" s="127"/>
      <c r="S1139" s="127"/>
      <c r="T1139" s="127"/>
      <c r="U1139" s="127"/>
      <c r="V1139" s="127"/>
      <c r="W1139" s="127"/>
      <c r="X1139" s="127"/>
      <c r="Y1139" s="127"/>
      <c r="Z1139" s="127"/>
      <c r="AA1139" s="127"/>
      <c r="AB1139" s="127"/>
      <c r="AC1139" s="127"/>
      <c r="AD1139" s="127"/>
      <c r="AE1139" s="127"/>
      <c r="AF1139" s="127"/>
      <c r="AG1139" s="127"/>
      <c r="AH1139" s="127"/>
      <c r="AI1139" s="127"/>
      <c r="AJ1139" s="127"/>
      <c r="AK1139" s="127"/>
      <c r="AL1139" s="127"/>
      <c r="AM1139" s="127"/>
      <c r="AN1139" s="127"/>
      <c r="AO1139" s="127"/>
      <c r="AP1139" s="127"/>
      <c r="AQ1139" s="127"/>
      <c r="AR1139" s="127"/>
      <c r="AS1139" s="127"/>
      <c r="AT1139" s="127"/>
      <c r="AU1139" s="127"/>
      <c r="AV1139" s="127"/>
      <c r="AW1139" s="127"/>
      <c r="AX1139" s="127"/>
      <c r="AY1139" s="127"/>
      <c r="AZ1139" s="127"/>
      <c r="BA1139" s="127"/>
      <c r="BB1139" s="127"/>
      <c r="BC1139" s="127"/>
      <c r="BD1139" s="127"/>
      <c r="BE1139" s="127"/>
      <c r="BF1139" s="127"/>
      <c r="BG1139" s="127"/>
      <c r="BH1139" s="127"/>
      <c r="BI1139" s="127"/>
      <c r="BJ1139" s="127"/>
      <c r="BK1139" s="127"/>
      <c r="BL1139" s="127"/>
      <c r="BM1139" s="127"/>
      <c r="BN1139" s="127"/>
      <c r="BO1139" s="127"/>
      <c r="BP1139" s="127"/>
      <c r="BQ1139" s="127"/>
      <c r="BR1139" s="127"/>
      <c r="BS1139" s="127"/>
      <c r="BT1139" s="127"/>
      <c r="BU1139" s="127"/>
      <c r="BV1139" s="127"/>
      <c r="BW1139" s="127"/>
      <c r="BX1139" s="127"/>
      <c r="BY1139" s="127"/>
      <c r="BZ1139" s="127"/>
      <c r="CA1139" s="127"/>
      <c r="CB1139" s="127"/>
      <c r="CC1139" s="127"/>
      <c r="CD1139" s="127"/>
      <c r="CE1139" s="127"/>
      <c r="CF1139" s="127"/>
      <c r="CG1139" s="127"/>
      <c r="CH1139" s="127"/>
      <c r="CI1139" s="127"/>
      <c r="CJ1139" s="127"/>
      <c r="CK1139" s="127"/>
      <c r="CL1139" s="127"/>
      <c r="CM1139" s="127"/>
      <c r="CN1139" s="127"/>
      <c r="CO1139" s="127"/>
      <c r="CP1139" s="127"/>
      <c r="CQ1139" s="127"/>
      <c r="CR1139" s="127"/>
      <c r="CS1139" s="127"/>
      <c r="CT1139" s="127"/>
      <c r="CU1139" s="127"/>
      <c r="CV1139" s="127"/>
      <c r="CW1139" s="127"/>
      <c r="CX1139" s="127"/>
      <c r="CY1139" s="127"/>
      <c r="CZ1139" s="127"/>
      <c r="DA1139" s="127"/>
      <c r="DB1139" s="127"/>
      <c r="DC1139" s="127"/>
      <c r="DD1139" s="127"/>
      <c r="DE1139" s="127"/>
      <c r="DF1139" s="127"/>
      <c r="DG1139" s="127"/>
      <c r="DH1139" s="127"/>
      <c r="DI1139" s="127"/>
      <c r="DJ1139" s="127"/>
      <c r="DK1139" s="127"/>
      <c r="DL1139" s="127"/>
      <c r="DM1139" s="127"/>
      <c r="DN1139" s="127"/>
      <c r="DO1139" s="127"/>
      <c r="DP1139" s="127"/>
      <c r="DQ1139" s="127"/>
      <c r="DR1139" s="127"/>
      <c r="DS1139" s="127"/>
      <c r="DT1139" s="127"/>
      <c r="DU1139" s="127"/>
      <c r="DV1139" s="127"/>
      <c r="DW1139" s="127"/>
      <c r="DX1139" s="127"/>
      <c r="DY1139" s="127"/>
      <c r="DZ1139" s="127"/>
      <c r="EA1139" s="127"/>
      <c r="EB1139" s="127"/>
      <c r="EC1139" s="127"/>
      <c r="ED1139" s="127"/>
      <c r="EE1139" s="127"/>
      <c r="EF1139" s="127"/>
      <c r="EG1139" s="127"/>
      <c r="EH1139" s="127"/>
      <c r="EI1139" s="127"/>
      <c r="EJ1139" s="127"/>
      <c r="EK1139" s="127"/>
      <c r="EL1139" s="127"/>
      <c r="EM1139" s="127"/>
      <c r="EN1139" s="127"/>
      <c r="EO1139" s="127"/>
      <c r="EP1139" s="127"/>
      <c r="EQ1139" s="127"/>
      <c r="ER1139" s="127"/>
      <c r="ES1139" s="127"/>
      <c r="ET1139" s="127"/>
      <c r="EU1139" s="127"/>
      <c r="EV1139" s="127"/>
      <c r="EW1139" s="127"/>
      <c r="EX1139" s="127"/>
      <c r="EY1139" s="127"/>
      <c r="EZ1139" s="127"/>
      <c r="FA1139" s="127"/>
      <c r="FB1139" s="127"/>
      <c r="FC1139" s="127"/>
      <c r="FD1139" s="127"/>
      <c r="FE1139" s="127"/>
      <c r="FF1139" s="127"/>
      <c r="FG1139" s="127"/>
      <c r="FH1139" s="127"/>
      <c r="FI1139" s="127"/>
      <c r="FJ1139" s="127"/>
      <c r="FK1139" s="127"/>
      <c r="FL1139" s="127"/>
      <c r="FM1139" s="127"/>
      <c r="FN1139" s="127"/>
      <c r="FO1139" s="127"/>
      <c r="FP1139" s="127"/>
      <c r="FQ1139" s="127"/>
      <c r="FR1139" s="127"/>
      <c r="FS1139" s="127"/>
      <c r="FT1139" s="127"/>
      <c r="FU1139" s="127"/>
      <c r="FV1139" s="127"/>
      <c r="FW1139" s="127"/>
      <c r="FX1139" s="127"/>
      <c r="FY1139" s="127"/>
      <c r="FZ1139" s="127"/>
      <c r="GA1139" s="127"/>
      <c r="GB1139" s="127"/>
      <c r="GC1139" s="127"/>
      <c r="GD1139" s="127"/>
      <c r="GE1139" s="127"/>
      <c r="GF1139" s="127"/>
      <c r="GG1139" s="127"/>
      <c r="GH1139" s="127"/>
      <c r="GI1139" s="127"/>
      <c r="GJ1139" s="127"/>
      <c r="GK1139" s="127"/>
      <c r="GL1139" s="127"/>
      <c r="GM1139" s="127"/>
      <c r="GN1139" s="127"/>
      <c r="GO1139" s="127"/>
      <c r="GP1139" s="127"/>
      <c r="GQ1139" s="127"/>
      <c r="GR1139" s="127"/>
      <c r="GS1139" s="127"/>
      <c r="GT1139" s="127"/>
      <c r="GU1139" s="127"/>
      <c r="GV1139" s="127"/>
      <c r="GW1139" s="127"/>
      <c r="GX1139" s="127"/>
      <c r="GY1139" s="127"/>
      <c r="GZ1139" s="127"/>
      <c r="HA1139" s="127"/>
      <c r="HB1139" s="127"/>
      <c r="HC1139" s="127"/>
      <c r="HD1139" s="127"/>
      <c r="HE1139" s="127"/>
      <c r="HF1139" s="127"/>
      <c r="HG1139" s="127"/>
      <c r="HH1139" s="127"/>
      <c r="HI1139" s="127"/>
      <c r="HJ1139" s="127"/>
      <c r="HK1139" s="127"/>
      <c r="HL1139" s="127"/>
      <c r="HM1139" s="127"/>
      <c r="HN1139" s="127"/>
      <c r="HO1139" s="127"/>
      <c r="HP1139" s="127"/>
      <c r="HQ1139" s="127"/>
      <c r="HR1139" s="127"/>
      <c r="HS1139" s="127"/>
      <c r="HT1139" s="127"/>
      <c r="HU1139" s="127"/>
      <c r="HV1139" s="127"/>
      <c r="HW1139" s="127"/>
      <c r="HX1139" s="127"/>
      <c r="HY1139" s="127"/>
      <c r="HZ1139" s="127"/>
      <c r="IA1139" s="127"/>
      <c r="IB1139" s="127"/>
    </row>
    <row r="1140" spans="1:236" ht="12.75" customHeight="1" x14ac:dyDescent="0.2">
      <c r="A1140" s="127"/>
      <c r="B1140" s="127"/>
      <c r="C1140" s="127"/>
      <c r="D1140" s="127"/>
      <c r="E1140" s="125"/>
      <c r="F1140" s="117"/>
      <c r="G1140" s="117"/>
      <c r="H1140" s="117"/>
      <c r="I1140" s="128"/>
      <c r="J1140" s="127"/>
      <c r="K1140" s="114"/>
      <c r="L1140" s="127"/>
      <c r="M1140" s="127"/>
      <c r="N1140" s="127"/>
      <c r="O1140" s="127"/>
      <c r="P1140" s="127"/>
      <c r="Q1140" s="127"/>
      <c r="R1140" s="127"/>
      <c r="S1140" s="127"/>
      <c r="T1140" s="127"/>
      <c r="U1140" s="127"/>
      <c r="V1140" s="127"/>
      <c r="W1140" s="127"/>
      <c r="X1140" s="127"/>
      <c r="Y1140" s="127"/>
      <c r="Z1140" s="127"/>
      <c r="AA1140" s="127"/>
      <c r="AB1140" s="127"/>
      <c r="AC1140" s="127"/>
      <c r="AD1140" s="127"/>
      <c r="AE1140" s="127"/>
      <c r="AF1140" s="127"/>
      <c r="AG1140" s="127"/>
      <c r="AH1140" s="127"/>
      <c r="AI1140" s="127"/>
      <c r="AJ1140" s="127"/>
      <c r="AK1140" s="127"/>
      <c r="AL1140" s="127"/>
      <c r="AM1140" s="127"/>
      <c r="AN1140" s="127"/>
      <c r="AO1140" s="127"/>
      <c r="AP1140" s="127"/>
      <c r="AQ1140" s="127"/>
      <c r="AR1140" s="127"/>
      <c r="AS1140" s="127"/>
      <c r="AT1140" s="127"/>
      <c r="AU1140" s="127"/>
      <c r="AV1140" s="127"/>
      <c r="AW1140" s="127"/>
      <c r="AX1140" s="127"/>
      <c r="AY1140" s="127"/>
      <c r="AZ1140" s="127"/>
      <c r="BA1140" s="127"/>
      <c r="BB1140" s="127"/>
      <c r="BC1140" s="127"/>
      <c r="BD1140" s="127"/>
      <c r="BE1140" s="127"/>
      <c r="BF1140" s="127"/>
      <c r="BG1140" s="127"/>
      <c r="BH1140" s="127"/>
      <c r="BI1140" s="127"/>
      <c r="BJ1140" s="127"/>
      <c r="BK1140" s="127"/>
      <c r="BL1140" s="127"/>
      <c r="BM1140" s="127"/>
      <c r="BN1140" s="127"/>
      <c r="BO1140" s="127"/>
      <c r="BP1140" s="127"/>
      <c r="BQ1140" s="127"/>
      <c r="BR1140" s="127"/>
      <c r="BS1140" s="127"/>
      <c r="BT1140" s="127"/>
      <c r="BU1140" s="127"/>
      <c r="BV1140" s="127"/>
      <c r="BW1140" s="127"/>
      <c r="BX1140" s="127"/>
      <c r="BY1140" s="127"/>
      <c r="BZ1140" s="127"/>
      <c r="CA1140" s="127"/>
      <c r="CB1140" s="127"/>
      <c r="CC1140" s="127"/>
      <c r="CD1140" s="127"/>
      <c r="CE1140" s="127"/>
      <c r="CF1140" s="127"/>
      <c r="CG1140" s="127"/>
      <c r="CH1140" s="127"/>
      <c r="CI1140" s="127"/>
      <c r="CJ1140" s="127"/>
      <c r="CK1140" s="127"/>
      <c r="CL1140" s="127"/>
      <c r="CM1140" s="127"/>
      <c r="CN1140" s="127"/>
      <c r="CO1140" s="127"/>
      <c r="CP1140" s="127"/>
      <c r="CQ1140" s="127"/>
      <c r="CR1140" s="127"/>
      <c r="CS1140" s="127"/>
      <c r="CT1140" s="127"/>
      <c r="CU1140" s="127"/>
      <c r="CV1140" s="127"/>
      <c r="CW1140" s="127"/>
      <c r="CX1140" s="127"/>
      <c r="CY1140" s="127"/>
      <c r="CZ1140" s="127"/>
      <c r="DA1140" s="127"/>
      <c r="DB1140" s="127"/>
      <c r="DC1140" s="127"/>
      <c r="DD1140" s="127"/>
      <c r="DE1140" s="127"/>
      <c r="DF1140" s="127"/>
      <c r="DG1140" s="127"/>
      <c r="DH1140" s="127"/>
      <c r="DI1140" s="127"/>
      <c r="DJ1140" s="127"/>
      <c r="DK1140" s="127"/>
      <c r="DL1140" s="127"/>
      <c r="DM1140" s="127"/>
      <c r="DN1140" s="127"/>
      <c r="DO1140" s="127"/>
      <c r="DP1140" s="127"/>
      <c r="DQ1140" s="127"/>
      <c r="DR1140" s="127"/>
      <c r="DS1140" s="127"/>
      <c r="DT1140" s="127"/>
      <c r="DU1140" s="127"/>
      <c r="DV1140" s="127"/>
      <c r="DW1140" s="127"/>
      <c r="DX1140" s="127"/>
      <c r="DY1140" s="127"/>
      <c r="DZ1140" s="127"/>
      <c r="EA1140" s="127"/>
      <c r="EB1140" s="127"/>
      <c r="EC1140" s="127"/>
      <c r="ED1140" s="127"/>
      <c r="EE1140" s="127"/>
      <c r="EF1140" s="127"/>
      <c r="EG1140" s="127"/>
      <c r="EH1140" s="127"/>
      <c r="EI1140" s="127"/>
      <c r="EJ1140" s="127"/>
      <c r="EK1140" s="127"/>
      <c r="EL1140" s="127"/>
      <c r="EM1140" s="127"/>
      <c r="EN1140" s="127"/>
      <c r="EO1140" s="127"/>
      <c r="EP1140" s="127"/>
      <c r="EQ1140" s="127"/>
      <c r="ER1140" s="127"/>
      <c r="ES1140" s="127"/>
      <c r="ET1140" s="127"/>
      <c r="EU1140" s="127"/>
      <c r="EV1140" s="127"/>
      <c r="EW1140" s="127"/>
      <c r="EX1140" s="127"/>
      <c r="EY1140" s="127"/>
      <c r="EZ1140" s="127"/>
      <c r="FA1140" s="127"/>
      <c r="FB1140" s="127"/>
      <c r="FC1140" s="127"/>
      <c r="FD1140" s="127"/>
      <c r="FE1140" s="127"/>
      <c r="FF1140" s="127"/>
      <c r="FG1140" s="127"/>
      <c r="FH1140" s="127"/>
      <c r="FI1140" s="127"/>
      <c r="FJ1140" s="127"/>
      <c r="FK1140" s="127"/>
      <c r="FL1140" s="127"/>
      <c r="FM1140" s="127"/>
      <c r="FN1140" s="127"/>
      <c r="FO1140" s="127"/>
      <c r="FP1140" s="127"/>
      <c r="FQ1140" s="127"/>
      <c r="FR1140" s="127"/>
      <c r="FS1140" s="127"/>
      <c r="FT1140" s="127"/>
      <c r="FU1140" s="127"/>
      <c r="FV1140" s="127"/>
      <c r="FW1140" s="127"/>
      <c r="FX1140" s="127"/>
      <c r="FY1140" s="127"/>
      <c r="FZ1140" s="127"/>
      <c r="GA1140" s="127"/>
      <c r="GB1140" s="127"/>
      <c r="GC1140" s="127"/>
      <c r="GD1140" s="127"/>
      <c r="GE1140" s="127"/>
      <c r="GF1140" s="127"/>
      <c r="GG1140" s="127"/>
      <c r="GH1140" s="127"/>
      <c r="GI1140" s="127"/>
      <c r="GJ1140" s="127"/>
      <c r="GK1140" s="127"/>
      <c r="GL1140" s="127"/>
      <c r="GM1140" s="127"/>
      <c r="GN1140" s="127"/>
      <c r="GO1140" s="127"/>
      <c r="GP1140" s="127"/>
      <c r="GQ1140" s="127"/>
      <c r="GR1140" s="127"/>
      <c r="GS1140" s="127"/>
      <c r="GT1140" s="127"/>
      <c r="GU1140" s="127"/>
      <c r="GV1140" s="127"/>
      <c r="GW1140" s="127"/>
      <c r="GX1140" s="127"/>
      <c r="GY1140" s="127"/>
      <c r="GZ1140" s="127"/>
      <c r="HA1140" s="127"/>
      <c r="HB1140" s="127"/>
      <c r="HC1140" s="127"/>
      <c r="HD1140" s="127"/>
      <c r="HE1140" s="127"/>
      <c r="HF1140" s="127"/>
      <c r="HG1140" s="127"/>
      <c r="HH1140" s="127"/>
      <c r="HI1140" s="127"/>
      <c r="HJ1140" s="127"/>
      <c r="HK1140" s="127"/>
      <c r="HL1140" s="127"/>
      <c r="HM1140" s="127"/>
      <c r="HN1140" s="127"/>
      <c r="HO1140" s="127"/>
      <c r="HP1140" s="127"/>
      <c r="HQ1140" s="127"/>
      <c r="HR1140" s="127"/>
      <c r="HS1140" s="127"/>
      <c r="HT1140" s="127"/>
      <c r="HU1140" s="127"/>
      <c r="HV1140" s="127"/>
      <c r="HW1140" s="127"/>
      <c r="HX1140" s="127"/>
      <c r="HY1140" s="127"/>
      <c r="HZ1140" s="127"/>
      <c r="IA1140" s="127"/>
      <c r="IB1140" s="127"/>
    </row>
    <row r="1141" spans="1:236" ht="12.75" customHeight="1" x14ac:dyDescent="0.2">
      <c r="A1141" s="127"/>
      <c r="B1141" s="127"/>
      <c r="C1141" s="127"/>
      <c r="D1141" s="127"/>
      <c r="E1141" s="125"/>
      <c r="F1141" s="117"/>
      <c r="G1141" s="117"/>
      <c r="H1141" s="117"/>
      <c r="I1141" s="128"/>
      <c r="J1141" s="127"/>
      <c r="K1141" s="114"/>
      <c r="L1141" s="127"/>
      <c r="M1141" s="127"/>
      <c r="N1141" s="127"/>
      <c r="O1141" s="127"/>
      <c r="P1141" s="127"/>
      <c r="Q1141" s="127"/>
      <c r="R1141" s="127"/>
      <c r="S1141" s="127"/>
      <c r="T1141" s="127"/>
      <c r="U1141" s="127"/>
      <c r="V1141" s="127"/>
      <c r="W1141" s="127"/>
      <c r="X1141" s="127"/>
      <c r="Y1141" s="127"/>
      <c r="Z1141" s="127"/>
      <c r="AA1141" s="127"/>
      <c r="AB1141" s="127"/>
      <c r="AC1141" s="127"/>
      <c r="AD1141" s="127"/>
      <c r="AE1141" s="127"/>
      <c r="AF1141" s="127"/>
      <c r="AG1141" s="127"/>
      <c r="AH1141" s="127"/>
      <c r="AI1141" s="127"/>
      <c r="AJ1141" s="127"/>
      <c r="AK1141" s="127"/>
      <c r="AL1141" s="127"/>
      <c r="AM1141" s="127"/>
      <c r="AN1141" s="127"/>
      <c r="AO1141" s="127"/>
      <c r="AP1141" s="127"/>
      <c r="AQ1141" s="127"/>
      <c r="AR1141" s="127"/>
      <c r="AS1141" s="127"/>
      <c r="AT1141" s="127"/>
      <c r="AU1141" s="127"/>
      <c r="AV1141" s="127"/>
      <c r="AW1141" s="127"/>
      <c r="AX1141" s="127"/>
      <c r="AY1141" s="127"/>
      <c r="AZ1141" s="127"/>
      <c r="BA1141" s="127"/>
      <c r="BB1141" s="127"/>
      <c r="BC1141" s="127"/>
      <c r="BD1141" s="127"/>
      <c r="BE1141" s="127"/>
      <c r="BF1141" s="127"/>
      <c r="BG1141" s="127"/>
      <c r="BH1141" s="127"/>
      <c r="BI1141" s="127"/>
      <c r="BJ1141" s="127"/>
      <c r="BK1141" s="127"/>
      <c r="BL1141" s="127"/>
      <c r="BM1141" s="127"/>
      <c r="BN1141" s="127"/>
      <c r="BO1141" s="127"/>
      <c r="BP1141" s="127"/>
      <c r="BQ1141" s="127"/>
      <c r="BR1141" s="127"/>
      <c r="BS1141" s="127"/>
      <c r="BT1141" s="127"/>
      <c r="BU1141" s="127"/>
      <c r="BV1141" s="127"/>
      <c r="BW1141" s="127"/>
      <c r="BX1141" s="127"/>
      <c r="BY1141" s="127"/>
      <c r="BZ1141" s="127"/>
      <c r="CA1141" s="127"/>
      <c r="CB1141" s="127"/>
      <c r="CC1141" s="127"/>
      <c r="CD1141" s="127"/>
      <c r="CE1141" s="127"/>
      <c r="CF1141" s="127"/>
      <c r="CG1141" s="127"/>
      <c r="CH1141" s="127"/>
      <c r="CI1141" s="127"/>
      <c r="CJ1141" s="127"/>
      <c r="CK1141" s="127"/>
      <c r="CL1141" s="127"/>
      <c r="CM1141" s="127"/>
      <c r="CN1141" s="127"/>
      <c r="CO1141" s="127"/>
      <c r="CP1141" s="127"/>
      <c r="CQ1141" s="127"/>
      <c r="CR1141" s="127"/>
      <c r="CS1141" s="127"/>
      <c r="CT1141" s="127"/>
      <c r="CU1141" s="127"/>
      <c r="CV1141" s="127"/>
      <c r="CW1141" s="127"/>
      <c r="CX1141" s="127"/>
      <c r="CY1141" s="127"/>
      <c r="CZ1141" s="127"/>
      <c r="DA1141" s="127"/>
      <c r="DB1141" s="127"/>
      <c r="DC1141" s="127"/>
      <c r="DD1141" s="127"/>
      <c r="DE1141" s="127"/>
      <c r="DF1141" s="127"/>
      <c r="DG1141" s="127"/>
      <c r="DH1141" s="127"/>
      <c r="DI1141" s="127"/>
      <c r="DJ1141" s="127"/>
      <c r="DK1141" s="127"/>
      <c r="DL1141" s="127"/>
      <c r="DM1141" s="127"/>
      <c r="DN1141" s="127"/>
      <c r="DO1141" s="127"/>
      <c r="DP1141" s="127"/>
      <c r="DQ1141" s="127"/>
      <c r="DR1141" s="127"/>
      <c r="DS1141" s="127"/>
      <c r="DT1141" s="127"/>
      <c r="DU1141" s="127"/>
      <c r="DV1141" s="127"/>
      <c r="DW1141" s="127"/>
      <c r="DX1141" s="127"/>
      <c r="DY1141" s="127"/>
      <c r="DZ1141" s="127"/>
      <c r="EA1141" s="127"/>
      <c r="EB1141" s="127"/>
      <c r="EC1141" s="127"/>
      <c r="ED1141" s="127"/>
      <c r="EE1141" s="127"/>
      <c r="EF1141" s="127"/>
      <c r="EG1141" s="127"/>
      <c r="EH1141" s="127"/>
      <c r="EI1141" s="127"/>
      <c r="EJ1141" s="127"/>
      <c r="EK1141" s="127"/>
      <c r="EL1141" s="127"/>
      <c r="EM1141" s="127"/>
      <c r="EN1141" s="127"/>
      <c r="EO1141" s="127"/>
      <c r="EP1141" s="127"/>
      <c r="EQ1141" s="127"/>
      <c r="ER1141" s="127"/>
      <c r="ES1141" s="127"/>
      <c r="ET1141" s="127"/>
      <c r="EU1141" s="127"/>
      <c r="EV1141" s="127"/>
      <c r="EW1141" s="127"/>
      <c r="EX1141" s="127"/>
      <c r="EY1141" s="127"/>
      <c r="EZ1141" s="127"/>
      <c r="FA1141" s="127"/>
      <c r="FB1141" s="127"/>
      <c r="FC1141" s="127"/>
      <c r="FD1141" s="127"/>
      <c r="FE1141" s="127"/>
      <c r="FF1141" s="127"/>
      <c r="FG1141" s="127"/>
      <c r="FH1141" s="127"/>
      <c r="FI1141" s="127"/>
      <c r="FJ1141" s="127"/>
      <c r="FK1141" s="127"/>
      <c r="FL1141" s="127"/>
      <c r="FM1141" s="127"/>
      <c r="FN1141" s="127"/>
      <c r="FO1141" s="127"/>
      <c r="FP1141" s="127"/>
      <c r="FQ1141" s="127"/>
      <c r="FR1141" s="127"/>
      <c r="FS1141" s="127"/>
      <c r="FT1141" s="127"/>
      <c r="FU1141" s="127"/>
      <c r="FV1141" s="127"/>
      <c r="FW1141" s="127"/>
      <c r="FX1141" s="127"/>
      <c r="FY1141" s="127"/>
      <c r="FZ1141" s="127"/>
      <c r="GA1141" s="127"/>
      <c r="GB1141" s="127"/>
      <c r="GC1141" s="127"/>
      <c r="GD1141" s="127"/>
      <c r="GE1141" s="127"/>
      <c r="GF1141" s="127"/>
      <c r="GG1141" s="127"/>
      <c r="GH1141" s="127"/>
      <c r="GI1141" s="127"/>
      <c r="GJ1141" s="127"/>
      <c r="GK1141" s="127"/>
      <c r="GL1141" s="127"/>
      <c r="GM1141" s="127"/>
      <c r="GN1141" s="127"/>
      <c r="GO1141" s="127"/>
      <c r="GP1141" s="127"/>
      <c r="GQ1141" s="127"/>
      <c r="GR1141" s="127"/>
      <c r="GS1141" s="127"/>
      <c r="GT1141" s="127"/>
      <c r="GU1141" s="127"/>
      <c r="GV1141" s="127"/>
      <c r="GW1141" s="127"/>
      <c r="GX1141" s="127"/>
      <c r="GY1141" s="127"/>
      <c r="GZ1141" s="127"/>
      <c r="HA1141" s="127"/>
      <c r="HB1141" s="127"/>
      <c r="HC1141" s="127"/>
      <c r="HD1141" s="127"/>
      <c r="HE1141" s="127"/>
      <c r="HF1141" s="127"/>
      <c r="HG1141" s="127"/>
      <c r="HH1141" s="127"/>
      <c r="HI1141" s="127"/>
      <c r="HJ1141" s="127"/>
      <c r="HK1141" s="127"/>
      <c r="HL1141" s="127"/>
      <c r="HM1141" s="127"/>
      <c r="HN1141" s="127"/>
      <c r="HO1141" s="127"/>
      <c r="HP1141" s="127"/>
      <c r="HQ1141" s="127"/>
      <c r="HR1141" s="127"/>
      <c r="HS1141" s="127"/>
      <c r="HT1141" s="127"/>
      <c r="HU1141" s="127"/>
      <c r="HV1141" s="127"/>
      <c r="HW1141" s="127"/>
      <c r="HX1141" s="127"/>
      <c r="HY1141" s="127"/>
      <c r="HZ1141" s="127"/>
      <c r="IA1141" s="127"/>
      <c r="IB1141" s="127"/>
    </row>
    <row r="1142" spans="1:236" ht="12.75" customHeight="1" x14ac:dyDescent="0.2">
      <c r="A1142" s="127"/>
      <c r="B1142" s="127"/>
      <c r="C1142" s="127"/>
      <c r="D1142" s="127"/>
      <c r="E1142" s="125"/>
      <c r="F1142" s="117"/>
      <c r="G1142" s="117"/>
      <c r="H1142" s="117"/>
      <c r="I1142" s="128"/>
      <c r="J1142" s="127"/>
      <c r="K1142" s="114"/>
      <c r="L1142" s="127"/>
      <c r="M1142" s="127"/>
      <c r="N1142" s="127"/>
      <c r="O1142" s="127"/>
      <c r="P1142" s="127"/>
      <c r="Q1142" s="127"/>
      <c r="R1142" s="127"/>
      <c r="S1142" s="127"/>
      <c r="T1142" s="127"/>
      <c r="U1142" s="127"/>
      <c r="V1142" s="127"/>
      <c r="W1142" s="127"/>
      <c r="X1142" s="127"/>
      <c r="Y1142" s="127"/>
      <c r="Z1142" s="127"/>
      <c r="AA1142" s="127"/>
      <c r="AB1142" s="127"/>
      <c r="AC1142" s="127"/>
      <c r="AD1142" s="127"/>
      <c r="AE1142" s="127"/>
      <c r="AF1142" s="127"/>
      <c r="AG1142" s="127"/>
      <c r="AH1142" s="127"/>
      <c r="AI1142" s="127"/>
      <c r="AJ1142" s="127"/>
      <c r="AK1142" s="127"/>
      <c r="AL1142" s="127"/>
      <c r="AM1142" s="127"/>
      <c r="AN1142" s="127"/>
      <c r="AO1142" s="127"/>
      <c r="AP1142" s="127"/>
      <c r="AQ1142" s="127"/>
      <c r="AR1142" s="127"/>
      <c r="AS1142" s="127"/>
      <c r="AT1142" s="127"/>
      <c r="AU1142" s="127"/>
      <c r="AV1142" s="127"/>
      <c r="AW1142" s="127"/>
      <c r="AX1142" s="127"/>
      <c r="AY1142" s="127"/>
      <c r="AZ1142" s="127"/>
      <c r="BA1142" s="127"/>
      <c r="BB1142" s="127"/>
      <c r="BC1142" s="127"/>
      <c r="BD1142" s="127"/>
      <c r="BE1142" s="127"/>
      <c r="BF1142" s="127"/>
      <c r="BG1142" s="127"/>
      <c r="BH1142" s="127"/>
      <c r="BI1142" s="127"/>
      <c r="BJ1142" s="127"/>
      <c r="BK1142" s="127"/>
      <c r="BL1142" s="127"/>
      <c r="BM1142" s="127"/>
      <c r="BN1142" s="127"/>
      <c r="BO1142" s="127"/>
      <c r="BP1142" s="127"/>
      <c r="BQ1142" s="127"/>
      <c r="BR1142" s="127"/>
      <c r="BS1142" s="127"/>
      <c r="BT1142" s="127"/>
      <c r="BU1142" s="127"/>
      <c r="BV1142" s="127"/>
      <c r="BW1142" s="127"/>
      <c r="BX1142" s="127"/>
      <c r="BY1142" s="127"/>
      <c r="BZ1142" s="127"/>
      <c r="CA1142" s="127"/>
      <c r="CB1142" s="127"/>
      <c r="CC1142" s="127"/>
      <c r="CD1142" s="127"/>
      <c r="CE1142" s="127"/>
      <c r="CF1142" s="127"/>
      <c r="CG1142" s="127"/>
      <c r="CH1142" s="127"/>
      <c r="CI1142" s="127"/>
      <c r="CJ1142" s="127"/>
      <c r="CK1142" s="127"/>
      <c r="CL1142" s="127"/>
      <c r="CM1142" s="127"/>
      <c r="CN1142" s="127"/>
      <c r="CO1142" s="127"/>
      <c r="CP1142" s="127"/>
      <c r="CQ1142" s="127"/>
      <c r="CR1142" s="127"/>
      <c r="CS1142" s="127"/>
      <c r="CT1142" s="127"/>
      <c r="CU1142" s="127"/>
      <c r="CV1142" s="127"/>
      <c r="CW1142" s="127"/>
      <c r="CX1142" s="127"/>
      <c r="CY1142" s="127"/>
      <c r="CZ1142" s="127"/>
      <c r="DA1142" s="127"/>
      <c r="DB1142" s="127"/>
      <c r="DC1142" s="127"/>
      <c r="DD1142" s="127"/>
      <c r="DE1142" s="127"/>
      <c r="DF1142" s="127"/>
      <c r="DG1142" s="127"/>
      <c r="DH1142" s="127"/>
      <c r="DI1142" s="127"/>
      <c r="DJ1142" s="127"/>
      <c r="DK1142" s="127"/>
      <c r="DL1142" s="127"/>
      <c r="DM1142" s="127"/>
      <c r="DN1142" s="127"/>
      <c r="DO1142" s="127"/>
      <c r="DP1142" s="127"/>
      <c r="DQ1142" s="127"/>
      <c r="DR1142" s="127"/>
      <c r="DS1142" s="127"/>
      <c r="DT1142" s="127"/>
      <c r="DU1142" s="127"/>
      <c r="DV1142" s="127"/>
      <c r="DW1142" s="127"/>
      <c r="DX1142" s="127"/>
      <c r="DY1142" s="127"/>
      <c r="DZ1142" s="127"/>
      <c r="EA1142" s="127"/>
      <c r="EB1142" s="127"/>
      <c r="EC1142" s="127"/>
      <c r="ED1142" s="127"/>
      <c r="EE1142" s="127"/>
      <c r="EF1142" s="127"/>
      <c r="EG1142" s="127"/>
      <c r="EH1142" s="127"/>
      <c r="EI1142" s="127"/>
      <c r="EJ1142" s="127"/>
      <c r="EK1142" s="127"/>
      <c r="EL1142" s="127"/>
      <c r="EM1142" s="127"/>
      <c r="EN1142" s="127"/>
      <c r="EO1142" s="127"/>
      <c r="EP1142" s="127"/>
      <c r="EQ1142" s="127"/>
      <c r="ER1142" s="127"/>
      <c r="ES1142" s="127"/>
      <c r="ET1142" s="127"/>
      <c r="EU1142" s="127"/>
      <c r="EV1142" s="127"/>
      <c r="EW1142" s="127"/>
      <c r="EX1142" s="127"/>
      <c r="EY1142" s="127"/>
      <c r="EZ1142" s="127"/>
      <c r="FA1142" s="127"/>
      <c r="FB1142" s="127"/>
      <c r="FC1142" s="127"/>
      <c r="FD1142" s="127"/>
      <c r="FE1142" s="127"/>
      <c r="FF1142" s="127"/>
      <c r="FG1142" s="127"/>
      <c r="FH1142" s="127"/>
      <c r="FI1142" s="127"/>
      <c r="FJ1142" s="127"/>
      <c r="FK1142" s="127"/>
      <c r="FL1142" s="127"/>
      <c r="FM1142" s="127"/>
      <c r="FN1142" s="127"/>
      <c r="FO1142" s="127"/>
      <c r="FP1142" s="127"/>
      <c r="FQ1142" s="127"/>
      <c r="FR1142" s="127"/>
      <c r="FS1142" s="127"/>
      <c r="FT1142" s="127"/>
      <c r="FU1142" s="127"/>
      <c r="FV1142" s="127"/>
      <c r="FW1142" s="127"/>
      <c r="FX1142" s="127"/>
      <c r="FY1142" s="127"/>
      <c r="FZ1142" s="127"/>
      <c r="GA1142" s="127"/>
      <c r="GB1142" s="127"/>
      <c r="GC1142" s="127"/>
      <c r="GD1142" s="127"/>
      <c r="GE1142" s="127"/>
      <c r="GF1142" s="127"/>
      <c r="GG1142" s="127"/>
      <c r="GH1142" s="127"/>
      <c r="GI1142" s="127"/>
      <c r="GJ1142" s="127"/>
      <c r="GK1142" s="127"/>
      <c r="GL1142" s="127"/>
      <c r="GM1142" s="127"/>
      <c r="GN1142" s="127"/>
      <c r="GO1142" s="127"/>
      <c r="GP1142" s="127"/>
      <c r="GQ1142" s="127"/>
      <c r="GR1142" s="127"/>
      <c r="GS1142" s="127"/>
      <c r="GT1142" s="127"/>
      <c r="GU1142" s="127"/>
      <c r="GV1142" s="127"/>
      <c r="GW1142" s="127"/>
      <c r="GX1142" s="127"/>
      <c r="GY1142" s="127"/>
      <c r="GZ1142" s="127"/>
      <c r="HA1142" s="127"/>
      <c r="HB1142" s="127"/>
      <c r="HC1142" s="127"/>
      <c r="HD1142" s="127"/>
      <c r="HE1142" s="127"/>
      <c r="HF1142" s="127"/>
      <c r="HG1142" s="127"/>
      <c r="HH1142" s="127"/>
      <c r="HI1142" s="127"/>
      <c r="HJ1142" s="127"/>
      <c r="HK1142" s="127"/>
      <c r="HL1142" s="127"/>
      <c r="HM1142" s="127"/>
      <c r="HN1142" s="127"/>
      <c r="HO1142" s="127"/>
      <c r="HP1142" s="127"/>
      <c r="HQ1142" s="127"/>
      <c r="HR1142" s="127"/>
      <c r="HS1142" s="127"/>
      <c r="HT1142" s="127"/>
      <c r="HU1142" s="127"/>
      <c r="HV1142" s="127"/>
      <c r="HW1142" s="127"/>
      <c r="HX1142" s="127"/>
      <c r="HY1142" s="127"/>
      <c r="HZ1142" s="127"/>
      <c r="IA1142" s="127"/>
      <c r="IB1142" s="127"/>
    </row>
    <row r="1143" spans="1:236" ht="12.75" customHeight="1" x14ac:dyDescent="0.2">
      <c r="A1143" s="127"/>
      <c r="B1143" s="127"/>
      <c r="C1143" s="127"/>
      <c r="D1143" s="127"/>
      <c r="E1143" s="125"/>
      <c r="F1143" s="117"/>
      <c r="G1143" s="117"/>
      <c r="H1143" s="117"/>
      <c r="I1143" s="128"/>
      <c r="J1143" s="127"/>
      <c r="K1143" s="114"/>
      <c r="L1143" s="127"/>
      <c r="M1143" s="127"/>
      <c r="N1143" s="127"/>
      <c r="O1143" s="127"/>
      <c r="P1143" s="127"/>
      <c r="Q1143" s="127"/>
      <c r="R1143" s="127"/>
      <c r="S1143" s="127"/>
      <c r="T1143" s="127"/>
      <c r="U1143" s="127"/>
      <c r="V1143" s="127"/>
      <c r="W1143" s="127"/>
      <c r="X1143" s="127"/>
      <c r="Y1143" s="127"/>
      <c r="Z1143" s="127"/>
      <c r="AA1143" s="127"/>
      <c r="AB1143" s="127"/>
      <c r="AC1143" s="127"/>
      <c r="AD1143" s="127"/>
      <c r="AE1143" s="127"/>
      <c r="AF1143" s="127"/>
      <c r="AG1143" s="127"/>
      <c r="AH1143" s="127"/>
      <c r="AI1143" s="127"/>
      <c r="AJ1143" s="127"/>
      <c r="AK1143" s="127"/>
      <c r="AL1143" s="127"/>
      <c r="AM1143" s="127"/>
      <c r="AN1143" s="127"/>
      <c r="AO1143" s="127"/>
      <c r="AP1143" s="127"/>
      <c r="AQ1143" s="127"/>
      <c r="AR1143" s="127"/>
      <c r="AS1143" s="127"/>
      <c r="AT1143" s="127"/>
      <c r="AU1143" s="127"/>
      <c r="AV1143" s="127"/>
      <c r="AW1143" s="127"/>
      <c r="AX1143" s="127"/>
      <c r="AY1143" s="127"/>
      <c r="AZ1143" s="127"/>
      <c r="BA1143" s="127"/>
      <c r="BB1143" s="127"/>
      <c r="BC1143" s="127"/>
      <c r="BD1143" s="127"/>
      <c r="BE1143" s="127"/>
      <c r="BF1143" s="127"/>
      <c r="BG1143" s="127"/>
      <c r="BH1143" s="127"/>
      <c r="BI1143" s="127"/>
      <c r="BJ1143" s="127"/>
      <c r="BK1143" s="127"/>
      <c r="BL1143" s="127"/>
      <c r="BM1143" s="127"/>
      <c r="BN1143" s="127"/>
      <c r="BO1143" s="127"/>
      <c r="BP1143" s="127"/>
      <c r="BQ1143" s="127"/>
      <c r="BR1143" s="127"/>
      <c r="BS1143" s="127"/>
      <c r="BT1143" s="127"/>
      <c r="BU1143" s="127"/>
      <c r="BV1143" s="127"/>
      <c r="BW1143" s="127"/>
      <c r="BX1143" s="127"/>
      <c r="BY1143" s="127"/>
      <c r="BZ1143" s="127"/>
      <c r="CA1143" s="127"/>
      <c r="CB1143" s="127"/>
      <c r="CC1143" s="127"/>
      <c r="CD1143" s="127"/>
      <c r="CE1143" s="127"/>
      <c r="CF1143" s="127"/>
      <c r="CG1143" s="127"/>
      <c r="CH1143" s="127"/>
      <c r="CI1143" s="127"/>
      <c r="CJ1143" s="127"/>
      <c r="CK1143" s="127"/>
      <c r="CL1143" s="127"/>
      <c r="CM1143" s="127"/>
      <c r="CN1143" s="127"/>
      <c r="CO1143" s="127"/>
      <c r="CP1143" s="127"/>
      <c r="CQ1143" s="127"/>
      <c r="CR1143" s="127"/>
      <c r="CS1143" s="127"/>
      <c r="CT1143" s="127"/>
      <c r="CU1143" s="127"/>
      <c r="CV1143" s="127"/>
      <c r="CW1143" s="127"/>
      <c r="CX1143" s="127"/>
      <c r="CY1143" s="127"/>
      <c r="CZ1143" s="127"/>
      <c r="DA1143" s="127"/>
      <c r="DB1143" s="127"/>
      <c r="DC1143" s="127"/>
      <c r="DD1143" s="127"/>
      <c r="DE1143" s="127"/>
      <c r="DF1143" s="127"/>
      <c r="DG1143" s="127"/>
      <c r="DH1143" s="127"/>
      <c r="DI1143" s="127"/>
      <c r="DJ1143" s="127"/>
      <c r="DK1143" s="127"/>
      <c r="DL1143" s="127"/>
      <c r="DM1143" s="127"/>
      <c r="DN1143" s="127"/>
      <c r="DO1143" s="127"/>
      <c r="DP1143" s="127"/>
      <c r="DQ1143" s="127"/>
      <c r="DR1143" s="127"/>
      <c r="DS1143" s="127"/>
      <c r="DT1143" s="127"/>
      <c r="DU1143" s="127"/>
      <c r="DV1143" s="127"/>
      <c r="DW1143" s="127"/>
      <c r="DX1143" s="127"/>
      <c r="DY1143" s="127"/>
      <c r="DZ1143" s="127"/>
      <c r="EA1143" s="127"/>
      <c r="EB1143" s="127"/>
      <c r="EC1143" s="127"/>
      <c r="ED1143" s="127"/>
      <c r="EE1143" s="127"/>
      <c r="EF1143" s="127"/>
      <c r="EG1143" s="127"/>
      <c r="EH1143" s="127"/>
      <c r="EI1143" s="127"/>
      <c r="EJ1143" s="127"/>
      <c r="EK1143" s="127"/>
      <c r="EL1143" s="127"/>
      <c r="EM1143" s="127"/>
      <c r="EN1143" s="127"/>
      <c r="EO1143" s="127"/>
      <c r="EP1143" s="127"/>
      <c r="EQ1143" s="127"/>
      <c r="ER1143" s="127"/>
      <c r="ES1143" s="127"/>
      <c r="ET1143" s="127"/>
      <c r="EU1143" s="127"/>
      <c r="EV1143" s="127"/>
      <c r="EW1143" s="127"/>
      <c r="EX1143" s="127"/>
      <c r="EY1143" s="127"/>
      <c r="EZ1143" s="127"/>
      <c r="FA1143" s="127"/>
      <c r="FB1143" s="127"/>
      <c r="FC1143" s="127"/>
      <c r="FD1143" s="127"/>
      <c r="FE1143" s="127"/>
      <c r="FF1143" s="127"/>
      <c r="FG1143" s="127"/>
      <c r="FH1143" s="127"/>
      <c r="FI1143" s="127"/>
      <c r="FJ1143" s="127"/>
      <c r="FK1143" s="127"/>
      <c r="FL1143" s="127"/>
      <c r="FM1143" s="127"/>
      <c r="FN1143" s="127"/>
      <c r="FO1143" s="127"/>
      <c r="FP1143" s="127"/>
      <c r="FQ1143" s="127"/>
      <c r="FR1143" s="127"/>
      <c r="FS1143" s="127"/>
      <c r="FT1143" s="127"/>
      <c r="FU1143" s="127"/>
      <c r="FV1143" s="127"/>
      <c r="FW1143" s="127"/>
      <c r="FX1143" s="127"/>
      <c r="FY1143" s="127"/>
      <c r="FZ1143" s="127"/>
      <c r="GA1143" s="127"/>
      <c r="GB1143" s="127"/>
      <c r="GC1143" s="127"/>
      <c r="GD1143" s="127"/>
      <c r="GE1143" s="127"/>
      <c r="GF1143" s="127"/>
      <c r="GG1143" s="127"/>
      <c r="GH1143" s="127"/>
      <c r="GI1143" s="127"/>
      <c r="GJ1143" s="127"/>
      <c r="GK1143" s="127"/>
      <c r="GL1143" s="127"/>
      <c r="GM1143" s="127"/>
      <c r="GN1143" s="127"/>
      <c r="GO1143" s="127"/>
      <c r="GP1143" s="127"/>
      <c r="GQ1143" s="127"/>
      <c r="GR1143" s="127"/>
      <c r="GS1143" s="127"/>
      <c r="GT1143" s="127"/>
      <c r="GU1143" s="127"/>
      <c r="GV1143" s="127"/>
      <c r="GW1143" s="127"/>
      <c r="GX1143" s="127"/>
      <c r="GY1143" s="127"/>
      <c r="GZ1143" s="127"/>
      <c r="HA1143" s="127"/>
      <c r="HB1143" s="127"/>
      <c r="HC1143" s="127"/>
      <c r="HD1143" s="127"/>
      <c r="HE1143" s="127"/>
      <c r="HF1143" s="127"/>
      <c r="HG1143" s="127"/>
      <c r="HH1143" s="127"/>
      <c r="HI1143" s="127"/>
      <c r="HJ1143" s="127"/>
      <c r="HK1143" s="127"/>
      <c r="HL1143" s="127"/>
      <c r="HM1143" s="127"/>
      <c r="HN1143" s="127"/>
      <c r="HO1143" s="127"/>
      <c r="HP1143" s="127"/>
      <c r="HQ1143" s="127"/>
      <c r="HR1143" s="127"/>
      <c r="HS1143" s="127"/>
      <c r="HT1143" s="127"/>
      <c r="HU1143" s="127"/>
      <c r="HV1143" s="127"/>
      <c r="HW1143" s="127"/>
      <c r="HX1143" s="127"/>
      <c r="HY1143" s="127"/>
      <c r="HZ1143" s="127"/>
      <c r="IA1143" s="127"/>
      <c r="IB1143" s="127"/>
    </row>
    <row r="1144" spans="1:236" ht="12.75" customHeight="1" x14ac:dyDescent="0.2">
      <c r="A1144" s="127"/>
      <c r="B1144" s="127"/>
      <c r="C1144" s="127"/>
      <c r="D1144" s="127"/>
      <c r="E1144" s="125"/>
      <c r="F1144" s="117"/>
      <c r="G1144" s="117"/>
      <c r="H1144" s="117"/>
      <c r="I1144" s="128"/>
      <c r="J1144" s="127"/>
      <c r="K1144" s="114"/>
      <c r="L1144" s="127"/>
      <c r="M1144" s="127"/>
      <c r="N1144" s="127"/>
      <c r="O1144" s="127"/>
      <c r="P1144" s="127"/>
      <c r="Q1144" s="127"/>
      <c r="R1144" s="127"/>
      <c r="S1144" s="127"/>
      <c r="T1144" s="127"/>
      <c r="U1144" s="127"/>
      <c r="V1144" s="127"/>
      <c r="W1144" s="127"/>
      <c r="X1144" s="127"/>
      <c r="Y1144" s="127"/>
      <c r="Z1144" s="127"/>
      <c r="AA1144" s="127"/>
      <c r="AB1144" s="127"/>
      <c r="AC1144" s="127"/>
      <c r="AD1144" s="127"/>
      <c r="AE1144" s="127"/>
      <c r="AF1144" s="127"/>
      <c r="AG1144" s="127"/>
      <c r="AH1144" s="127"/>
      <c r="AI1144" s="127"/>
      <c r="AJ1144" s="127"/>
      <c r="AK1144" s="127"/>
      <c r="AL1144" s="127"/>
      <c r="AM1144" s="127"/>
      <c r="AN1144" s="127"/>
      <c r="AO1144" s="127"/>
      <c r="AP1144" s="127"/>
      <c r="AQ1144" s="127"/>
      <c r="AR1144" s="127"/>
      <c r="AS1144" s="127"/>
      <c r="AT1144" s="127"/>
      <c r="AU1144" s="127"/>
      <c r="AV1144" s="127"/>
      <c r="AW1144" s="127"/>
      <c r="AX1144" s="127"/>
      <c r="AY1144" s="127"/>
      <c r="AZ1144" s="127"/>
      <c r="BA1144" s="127"/>
      <c r="BB1144" s="127"/>
      <c r="BC1144" s="127"/>
      <c r="BD1144" s="127"/>
      <c r="BE1144" s="127"/>
      <c r="BF1144" s="127"/>
      <c r="BG1144" s="127"/>
      <c r="BH1144" s="127"/>
      <c r="BI1144" s="127"/>
      <c r="BJ1144" s="127"/>
      <c r="BK1144" s="127"/>
      <c r="BL1144" s="127"/>
      <c r="BM1144" s="127"/>
      <c r="BN1144" s="127"/>
      <c r="BO1144" s="127"/>
      <c r="BP1144" s="127"/>
      <c r="BQ1144" s="127"/>
      <c r="BR1144" s="127"/>
      <c r="BS1144" s="127"/>
      <c r="BT1144" s="127"/>
      <c r="BU1144" s="127"/>
      <c r="BV1144" s="127"/>
      <c r="BW1144" s="127"/>
      <c r="BX1144" s="127"/>
      <c r="BY1144" s="127"/>
      <c r="BZ1144" s="127"/>
      <c r="CA1144" s="127"/>
      <c r="CB1144" s="127"/>
      <c r="CC1144" s="127"/>
      <c r="CD1144" s="127"/>
      <c r="CE1144" s="127"/>
      <c r="CF1144" s="127"/>
      <c r="CG1144" s="127"/>
      <c r="CH1144" s="127"/>
      <c r="CI1144" s="127"/>
      <c r="CJ1144" s="127"/>
      <c r="CK1144" s="127"/>
      <c r="CL1144" s="127"/>
      <c r="CM1144" s="127"/>
      <c r="CN1144" s="127"/>
      <c r="CO1144" s="127"/>
      <c r="CP1144" s="127"/>
      <c r="CQ1144" s="127"/>
      <c r="CR1144" s="127"/>
      <c r="CS1144" s="127"/>
      <c r="CT1144" s="127"/>
      <c r="CU1144" s="127"/>
      <c r="CV1144" s="127"/>
      <c r="CW1144" s="127"/>
      <c r="CX1144" s="127"/>
      <c r="CY1144" s="127"/>
      <c r="CZ1144" s="127"/>
      <c r="DA1144" s="127"/>
      <c r="DB1144" s="127"/>
      <c r="DC1144" s="127"/>
      <c r="DD1144" s="127"/>
      <c r="DE1144" s="127"/>
      <c r="DF1144" s="127"/>
      <c r="DG1144" s="127"/>
      <c r="DH1144" s="127"/>
      <c r="DI1144" s="127"/>
      <c r="DJ1144" s="127"/>
      <c r="DK1144" s="127"/>
      <c r="DL1144" s="127"/>
      <c r="DM1144" s="127"/>
      <c r="DN1144" s="127"/>
      <c r="DO1144" s="127"/>
      <c r="DP1144" s="127"/>
      <c r="DQ1144" s="127"/>
      <c r="DR1144" s="127"/>
      <c r="DS1144" s="127"/>
      <c r="DT1144" s="127"/>
      <c r="DU1144" s="127"/>
      <c r="DV1144" s="127"/>
      <c r="DW1144" s="127"/>
      <c r="DX1144" s="127"/>
      <c r="DY1144" s="127"/>
      <c r="DZ1144" s="127"/>
      <c r="EA1144" s="127"/>
      <c r="EB1144" s="127"/>
      <c r="EC1144" s="127"/>
      <c r="ED1144" s="127"/>
      <c r="EE1144" s="127"/>
      <c r="EF1144" s="127"/>
      <c r="EG1144" s="127"/>
      <c r="EH1144" s="127"/>
      <c r="EI1144" s="127"/>
      <c r="EJ1144" s="127"/>
      <c r="EK1144" s="127"/>
      <c r="EL1144" s="127"/>
      <c r="EM1144" s="127"/>
      <c r="EN1144" s="127"/>
      <c r="EO1144" s="127"/>
      <c r="EP1144" s="127"/>
      <c r="EQ1144" s="127"/>
      <c r="ER1144" s="127"/>
      <c r="ES1144" s="127"/>
      <c r="ET1144" s="127"/>
      <c r="EU1144" s="127"/>
      <c r="EV1144" s="127"/>
      <c r="EW1144" s="127"/>
      <c r="EX1144" s="127"/>
      <c r="EY1144" s="127"/>
      <c r="EZ1144" s="127"/>
      <c r="FA1144" s="127"/>
      <c r="FB1144" s="127"/>
      <c r="FC1144" s="127"/>
      <c r="FD1144" s="127"/>
      <c r="FE1144" s="127"/>
      <c r="FF1144" s="127"/>
      <c r="FG1144" s="127"/>
      <c r="FH1144" s="127"/>
      <c r="FI1144" s="127"/>
      <c r="FJ1144" s="127"/>
      <c r="FK1144" s="127"/>
      <c r="FL1144" s="127"/>
      <c r="FM1144" s="127"/>
      <c r="FN1144" s="127"/>
      <c r="FO1144" s="127"/>
      <c r="FP1144" s="127"/>
      <c r="FQ1144" s="127"/>
      <c r="FR1144" s="127"/>
      <c r="FS1144" s="127"/>
      <c r="FT1144" s="127"/>
      <c r="FU1144" s="127"/>
      <c r="FV1144" s="127"/>
      <c r="FW1144" s="127"/>
      <c r="FX1144" s="127"/>
      <c r="FY1144" s="127"/>
      <c r="FZ1144" s="127"/>
      <c r="GA1144" s="127"/>
      <c r="GB1144" s="127"/>
      <c r="GC1144" s="127"/>
      <c r="GD1144" s="127"/>
      <c r="GE1144" s="127"/>
      <c r="GF1144" s="127"/>
      <c r="GG1144" s="127"/>
      <c r="GH1144" s="127"/>
      <c r="GI1144" s="127"/>
      <c r="GJ1144" s="127"/>
      <c r="GK1144" s="127"/>
      <c r="GL1144" s="127"/>
      <c r="GM1144" s="127"/>
      <c r="GN1144" s="127"/>
      <c r="GO1144" s="127"/>
      <c r="GP1144" s="127"/>
      <c r="GQ1144" s="127"/>
      <c r="GR1144" s="127"/>
      <c r="GS1144" s="127"/>
      <c r="GT1144" s="127"/>
      <c r="GU1144" s="127"/>
      <c r="GV1144" s="127"/>
      <c r="GW1144" s="127"/>
      <c r="GX1144" s="127"/>
      <c r="GY1144" s="127"/>
      <c r="GZ1144" s="127"/>
      <c r="HA1144" s="127"/>
      <c r="HB1144" s="127"/>
      <c r="HC1144" s="127"/>
      <c r="HD1144" s="127"/>
      <c r="HE1144" s="127"/>
      <c r="HF1144" s="127"/>
      <c r="HG1144" s="127"/>
      <c r="HH1144" s="127"/>
      <c r="HI1144" s="127"/>
      <c r="HJ1144" s="127"/>
      <c r="HK1144" s="127"/>
      <c r="HL1144" s="127"/>
      <c r="HM1144" s="127"/>
      <c r="HN1144" s="127"/>
      <c r="HO1144" s="127"/>
      <c r="HP1144" s="127"/>
      <c r="HQ1144" s="127"/>
      <c r="HR1144" s="127"/>
      <c r="HS1144" s="127"/>
      <c r="HT1144" s="127"/>
      <c r="HU1144" s="127"/>
      <c r="HV1144" s="127"/>
      <c r="HW1144" s="127"/>
      <c r="HX1144" s="127"/>
      <c r="HY1144" s="127"/>
      <c r="HZ1144" s="127"/>
      <c r="IA1144" s="127"/>
      <c r="IB1144" s="127"/>
    </row>
    <row r="1145" spans="1:236" ht="12.75" customHeight="1" x14ac:dyDescent="0.2">
      <c r="A1145" s="127"/>
      <c r="B1145" s="127"/>
      <c r="C1145" s="127"/>
      <c r="D1145" s="127"/>
      <c r="E1145" s="125"/>
      <c r="F1145" s="117"/>
      <c r="G1145" s="117"/>
      <c r="H1145" s="117"/>
      <c r="I1145" s="128"/>
      <c r="J1145" s="127"/>
      <c r="K1145" s="114"/>
      <c r="L1145" s="127"/>
      <c r="M1145" s="127"/>
      <c r="N1145" s="127"/>
      <c r="O1145" s="127"/>
      <c r="P1145" s="127"/>
      <c r="Q1145" s="127"/>
      <c r="R1145" s="127"/>
      <c r="S1145" s="127"/>
      <c r="T1145" s="127"/>
      <c r="U1145" s="127"/>
      <c r="V1145" s="127"/>
      <c r="W1145" s="127"/>
      <c r="X1145" s="127"/>
      <c r="Y1145" s="127"/>
      <c r="Z1145" s="127"/>
      <c r="AA1145" s="127"/>
      <c r="AB1145" s="127"/>
      <c r="AC1145" s="127"/>
      <c r="AD1145" s="127"/>
      <c r="AE1145" s="127"/>
      <c r="AF1145" s="127"/>
      <c r="AG1145" s="127"/>
      <c r="AH1145" s="127"/>
      <c r="AI1145" s="127"/>
      <c r="AJ1145" s="127"/>
      <c r="AK1145" s="127"/>
      <c r="AL1145" s="127"/>
      <c r="AM1145" s="127"/>
      <c r="AN1145" s="127"/>
      <c r="AO1145" s="127"/>
      <c r="AP1145" s="127"/>
      <c r="AQ1145" s="127"/>
      <c r="AR1145" s="127"/>
      <c r="AS1145" s="127"/>
      <c r="AT1145" s="127"/>
      <c r="AU1145" s="127"/>
      <c r="AV1145" s="127"/>
      <c r="AW1145" s="127"/>
      <c r="AX1145" s="127"/>
      <c r="AY1145" s="127"/>
      <c r="AZ1145" s="127"/>
      <c r="BA1145" s="127"/>
      <c r="BB1145" s="127"/>
      <c r="BC1145" s="127"/>
      <c r="BD1145" s="127"/>
      <c r="BE1145" s="127"/>
      <c r="BF1145" s="127"/>
      <c r="BG1145" s="127"/>
      <c r="BH1145" s="127"/>
      <c r="BI1145" s="127"/>
      <c r="BJ1145" s="127"/>
      <c r="BK1145" s="127"/>
      <c r="BL1145" s="127"/>
      <c r="BM1145" s="127"/>
      <c r="BN1145" s="127"/>
      <c r="BO1145" s="127"/>
      <c r="BP1145" s="127"/>
      <c r="BQ1145" s="127"/>
      <c r="BR1145" s="127"/>
      <c r="BS1145" s="127"/>
      <c r="BT1145" s="127"/>
      <c r="BU1145" s="127"/>
      <c r="BV1145" s="127"/>
      <c r="BW1145" s="127"/>
      <c r="BX1145" s="127"/>
      <c r="BY1145" s="127"/>
      <c r="BZ1145" s="127"/>
      <c r="CA1145" s="127"/>
      <c r="CB1145" s="127"/>
      <c r="CC1145" s="127"/>
      <c r="CD1145" s="127"/>
      <c r="CE1145" s="127"/>
      <c r="CF1145" s="127"/>
      <c r="CG1145" s="127"/>
      <c r="CH1145" s="127"/>
      <c r="CI1145" s="127"/>
      <c r="CJ1145" s="127"/>
      <c r="CK1145" s="127"/>
      <c r="CL1145" s="127"/>
      <c r="CM1145" s="127"/>
      <c r="CN1145" s="127"/>
      <c r="CO1145" s="127"/>
      <c r="CP1145" s="127"/>
      <c r="CQ1145" s="127"/>
      <c r="CR1145" s="127"/>
      <c r="CS1145" s="127"/>
      <c r="CT1145" s="127"/>
      <c r="CU1145" s="127"/>
      <c r="CV1145" s="127"/>
      <c r="CW1145" s="127"/>
      <c r="CX1145" s="127"/>
      <c r="CY1145" s="127"/>
      <c r="CZ1145" s="127"/>
      <c r="DA1145" s="127"/>
      <c r="DB1145" s="127"/>
      <c r="DC1145" s="127"/>
      <c r="DD1145" s="127"/>
      <c r="DE1145" s="127"/>
      <c r="DF1145" s="127"/>
      <c r="DG1145" s="127"/>
      <c r="DH1145" s="127"/>
      <c r="DI1145" s="127"/>
      <c r="DJ1145" s="127"/>
      <c r="DK1145" s="127"/>
      <c r="DL1145" s="127"/>
      <c r="DM1145" s="127"/>
      <c r="DN1145" s="127"/>
      <c r="DO1145" s="127"/>
      <c r="DP1145" s="127"/>
      <c r="DQ1145" s="127"/>
      <c r="DR1145" s="127"/>
      <c r="DS1145" s="127"/>
      <c r="DT1145" s="127"/>
      <c r="DU1145" s="127"/>
      <c r="DV1145" s="127"/>
      <c r="DW1145" s="127"/>
      <c r="DX1145" s="127"/>
      <c r="DY1145" s="127"/>
      <c r="DZ1145" s="127"/>
      <c r="EA1145" s="127"/>
      <c r="EB1145" s="127"/>
      <c r="EC1145" s="127"/>
      <c r="ED1145" s="127"/>
      <c r="EE1145" s="127"/>
      <c r="EF1145" s="127"/>
      <c r="EG1145" s="127"/>
      <c r="EH1145" s="127"/>
      <c r="EI1145" s="127"/>
      <c r="EJ1145" s="127"/>
      <c r="EK1145" s="127"/>
      <c r="EL1145" s="127"/>
      <c r="EM1145" s="127"/>
      <c r="EN1145" s="127"/>
      <c r="EO1145" s="127"/>
      <c r="EP1145" s="127"/>
      <c r="EQ1145" s="127"/>
      <c r="ER1145" s="127"/>
      <c r="ES1145" s="127"/>
      <c r="ET1145" s="127"/>
      <c r="EU1145" s="127"/>
      <c r="EV1145" s="127"/>
      <c r="EW1145" s="127"/>
      <c r="EX1145" s="127"/>
      <c r="EY1145" s="127"/>
      <c r="EZ1145" s="127"/>
      <c r="FA1145" s="127"/>
      <c r="FB1145" s="127"/>
      <c r="FC1145" s="127"/>
      <c r="FD1145" s="127"/>
      <c r="FE1145" s="127"/>
      <c r="FF1145" s="127"/>
      <c r="FG1145" s="127"/>
      <c r="FH1145" s="127"/>
      <c r="FI1145" s="127"/>
      <c r="FJ1145" s="127"/>
      <c r="FK1145" s="127"/>
      <c r="FL1145" s="127"/>
      <c r="FM1145" s="127"/>
      <c r="FN1145" s="127"/>
      <c r="FO1145" s="127"/>
      <c r="FP1145" s="127"/>
      <c r="FQ1145" s="127"/>
      <c r="FR1145" s="127"/>
      <c r="FS1145" s="127"/>
      <c r="FT1145" s="127"/>
      <c r="FU1145" s="127"/>
      <c r="FV1145" s="127"/>
      <c r="FW1145" s="127"/>
      <c r="FX1145" s="127"/>
      <c r="FY1145" s="127"/>
      <c r="FZ1145" s="127"/>
      <c r="GA1145" s="127"/>
      <c r="GB1145" s="127"/>
      <c r="GC1145" s="127"/>
      <c r="GD1145" s="127"/>
      <c r="GE1145" s="127"/>
      <c r="GF1145" s="127"/>
      <c r="GG1145" s="127"/>
      <c r="GH1145" s="127"/>
      <c r="GI1145" s="127"/>
      <c r="GJ1145" s="127"/>
      <c r="GK1145" s="127"/>
      <c r="GL1145" s="127"/>
      <c r="GM1145" s="127"/>
      <c r="GN1145" s="127"/>
      <c r="GO1145" s="127"/>
      <c r="GP1145" s="127"/>
      <c r="GQ1145" s="127"/>
      <c r="GR1145" s="127"/>
      <c r="GS1145" s="127"/>
      <c r="GT1145" s="127"/>
      <c r="GU1145" s="127"/>
      <c r="GV1145" s="127"/>
      <c r="GW1145" s="127"/>
      <c r="GX1145" s="127"/>
      <c r="GY1145" s="127"/>
      <c r="GZ1145" s="127"/>
      <c r="HA1145" s="127"/>
      <c r="HB1145" s="127"/>
      <c r="HC1145" s="127"/>
      <c r="HD1145" s="127"/>
      <c r="HE1145" s="127"/>
      <c r="HF1145" s="127"/>
      <c r="HG1145" s="127"/>
      <c r="HH1145" s="127"/>
      <c r="HI1145" s="127"/>
      <c r="HJ1145" s="127"/>
      <c r="HK1145" s="127"/>
      <c r="HL1145" s="127"/>
      <c r="HM1145" s="127"/>
      <c r="HN1145" s="127"/>
      <c r="HO1145" s="127"/>
      <c r="HP1145" s="127"/>
      <c r="HQ1145" s="127"/>
      <c r="HR1145" s="127"/>
      <c r="HS1145" s="127"/>
      <c r="HT1145" s="127"/>
      <c r="HU1145" s="127"/>
      <c r="HV1145" s="127"/>
      <c r="HW1145" s="127"/>
      <c r="HX1145" s="127"/>
      <c r="HY1145" s="127"/>
      <c r="HZ1145" s="127"/>
      <c r="IA1145" s="127"/>
      <c r="IB1145" s="127"/>
    </row>
    <row r="1146" spans="1:236" ht="12.75" customHeight="1" x14ac:dyDescent="0.2">
      <c r="A1146" s="127"/>
      <c r="B1146" s="127"/>
      <c r="C1146" s="127"/>
      <c r="D1146" s="127"/>
      <c r="E1146" s="125"/>
      <c r="F1146" s="117"/>
      <c r="G1146" s="117"/>
      <c r="H1146" s="117"/>
      <c r="I1146" s="128"/>
      <c r="J1146" s="127"/>
      <c r="K1146" s="114"/>
      <c r="L1146" s="127"/>
      <c r="M1146" s="127"/>
      <c r="N1146" s="127"/>
      <c r="O1146" s="127"/>
      <c r="P1146" s="127"/>
      <c r="Q1146" s="127"/>
      <c r="R1146" s="127"/>
      <c r="S1146" s="127"/>
      <c r="T1146" s="127"/>
      <c r="U1146" s="127"/>
      <c r="V1146" s="127"/>
      <c r="W1146" s="127"/>
      <c r="X1146" s="127"/>
      <c r="Y1146" s="127"/>
      <c r="Z1146" s="127"/>
      <c r="AA1146" s="127"/>
      <c r="AB1146" s="127"/>
      <c r="AC1146" s="127"/>
      <c r="AD1146" s="127"/>
      <c r="AE1146" s="127"/>
      <c r="AF1146" s="127"/>
      <c r="AG1146" s="127"/>
      <c r="AH1146" s="127"/>
      <c r="AI1146" s="127"/>
      <c r="AJ1146" s="127"/>
      <c r="AK1146" s="127"/>
      <c r="AL1146" s="127"/>
      <c r="AM1146" s="127"/>
      <c r="AN1146" s="127"/>
      <c r="AO1146" s="127"/>
      <c r="AP1146" s="127"/>
      <c r="AQ1146" s="127"/>
      <c r="AR1146" s="127"/>
      <c r="AS1146" s="127"/>
      <c r="AT1146" s="127"/>
      <c r="AU1146" s="127"/>
      <c r="AV1146" s="127"/>
      <c r="AW1146" s="127"/>
      <c r="AX1146" s="127"/>
      <c r="AY1146" s="127"/>
      <c r="AZ1146" s="127"/>
      <c r="BA1146" s="127"/>
      <c r="BB1146" s="127"/>
      <c r="BC1146" s="127"/>
      <c r="BD1146" s="127"/>
      <c r="BE1146" s="127"/>
      <c r="BF1146" s="127"/>
      <c r="BG1146" s="127"/>
      <c r="BH1146" s="127"/>
      <c r="BI1146" s="127"/>
      <c r="BJ1146" s="127"/>
      <c r="BK1146" s="127"/>
      <c r="BL1146" s="127"/>
      <c r="BM1146" s="127"/>
      <c r="BN1146" s="127"/>
      <c r="BO1146" s="127"/>
      <c r="BP1146" s="127"/>
      <c r="BQ1146" s="127"/>
      <c r="BR1146" s="127"/>
      <c r="BS1146" s="127"/>
      <c r="BT1146" s="127"/>
      <c r="BU1146" s="127"/>
      <c r="BV1146" s="127"/>
      <c r="BW1146" s="127"/>
      <c r="BX1146" s="127"/>
      <c r="BY1146" s="127"/>
      <c r="BZ1146" s="127"/>
      <c r="CA1146" s="127"/>
      <c r="CB1146" s="127"/>
      <c r="CC1146" s="127"/>
      <c r="CD1146" s="127"/>
      <c r="CE1146" s="127"/>
      <c r="CF1146" s="127"/>
      <c r="CG1146" s="127"/>
      <c r="CH1146" s="127"/>
      <c r="CI1146" s="127"/>
      <c r="CJ1146" s="127"/>
      <c r="CK1146" s="127"/>
      <c r="CL1146" s="127"/>
      <c r="CM1146" s="127"/>
      <c r="CN1146" s="127"/>
      <c r="CO1146" s="127"/>
      <c r="CP1146" s="127"/>
      <c r="CQ1146" s="127"/>
      <c r="CR1146" s="127"/>
      <c r="CS1146" s="127"/>
      <c r="CT1146" s="127"/>
      <c r="CU1146" s="127"/>
      <c r="CV1146" s="127"/>
      <c r="CW1146" s="127"/>
      <c r="CX1146" s="127"/>
      <c r="CY1146" s="127"/>
      <c r="CZ1146" s="127"/>
      <c r="DA1146" s="127"/>
      <c r="DB1146" s="127"/>
      <c r="DC1146" s="127"/>
      <c r="DD1146" s="127"/>
      <c r="DE1146" s="127"/>
      <c r="DF1146" s="127"/>
      <c r="DG1146" s="127"/>
      <c r="DH1146" s="127"/>
      <c r="DI1146" s="127"/>
      <c r="DJ1146" s="127"/>
      <c r="DK1146" s="127"/>
      <c r="DL1146" s="127"/>
      <c r="DM1146" s="127"/>
      <c r="DN1146" s="127"/>
      <c r="DO1146" s="127"/>
      <c r="DP1146" s="127"/>
      <c r="DQ1146" s="127"/>
      <c r="DR1146" s="127"/>
      <c r="DS1146" s="127"/>
      <c r="DT1146" s="127"/>
      <c r="DU1146" s="127"/>
      <c r="DV1146" s="127"/>
      <c r="DW1146" s="127"/>
      <c r="DX1146" s="127"/>
      <c r="DY1146" s="127"/>
      <c r="DZ1146" s="127"/>
      <c r="EA1146" s="127"/>
      <c r="EB1146" s="127"/>
      <c r="EC1146" s="127"/>
      <c r="ED1146" s="127"/>
      <c r="EE1146" s="127"/>
      <c r="EF1146" s="127"/>
      <c r="EG1146" s="127"/>
      <c r="EH1146" s="127"/>
      <c r="EI1146" s="127"/>
      <c r="EJ1146" s="127"/>
      <c r="EK1146" s="127"/>
      <c r="EL1146" s="127"/>
      <c r="EM1146" s="127"/>
      <c r="EN1146" s="127"/>
      <c r="EO1146" s="127"/>
      <c r="EP1146" s="127"/>
      <c r="EQ1146" s="127"/>
      <c r="ER1146" s="127"/>
      <c r="ES1146" s="127"/>
      <c r="ET1146" s="127"/>
      <c r="EU1146" s="127"/>
      <c r="EV1146" s="127"/>
      <c r="EW1146" s="127"/>
      <c r="EX1146" s="127"/>
      <c r="EY1146" s="127"/>
      <c r="EZ1146" s="127"/>
      <c r="FA1146" s="127"/>
      <c r="FB1146" s="127"/>
      <c r="FC1146" s="127"/>
      <c r="FD1146" s="127"/>
      <c r="FE1146" s="127"/>
      <c r="FF1146" s="127"/>
      <c r="FG1146" s="127"/>
      <c r="FH1146" s="127"/>
      <c r="FI1146" s="127"/>
      <c r="FJ1146" s="127"/>
      <c r="FK1146" s="127"/>
      <c r="FL1146" s="127"/>
      <c r="FM1146" s="127"/>
      <c r="FN1146" s="127"/>
      <c r="FO1146" s="127"/>
      <c r="FP1146" s="127"/>
      <c r="FQ1146" s="127"/>
      <c r="FR1146" s="127"/>
      <c r="FS1146" s="127"/>
      <c r="FT1146" s="127"/>
      <c r="FU1146" s="127"/>
      <c r="FV1146" s="127"/>
      <c r="FW1146" s="127"/>
      <c r="FX1146" s="127"/>
      <c r="FY1146" s="127"/>
      <c r="FZ1146" s="127"/>
      <c r="GA1146" s="127"/>
      <c r="GB1146" s="127"/>
      <c r="GC1146" s="127"/>
      <c r="GD1146" s="127"/>
      <c r="GE1146" s="127"/>
      <c r="GF1146" s="127"/>
      <c r="GG1146" s="127"/>
      <c r="GH1146" s="127"/>
      <c r="GI1146" s="127"/>
      <c r="GJ1146" s="127"/>
      <c r="GK1146" s="127"/>
      <c r="GL1146" s="127"/>
      <c r="GM1146" s="127"/>
      <c r="GN1146" s="127"/>
      <c r="GO1146" s="127"/>
      <c r="GP1146" s="127"/>
      <c r="GQ1146" s="127"/>
      <c r="GR1146" s="127"/>
      <c r="GS1146" s="127"/>
      <c r="GT1146" s="127"/>
      <c r="GU1146" s="127"/>
      <c r="GV1146" s="127"/>
      <c r="GW1146" s="127"/>
      <c r="GX1146" s="127"/>
      <c r="GY1146" s="127"/>
      <c r="GZ1146" s="127"/>
      <c r="HA1146" s="127"/>
      <c r="HB1146" s="127"/>
      <c r="HC1146" s="127"/>
      <c r="HD1146" s="127"/>
      <c r="HE1146" s="127"/>
      <c r="HF1146" s="127"/>
      <c r="HG1146" s="127"/>
      <c r="HH1146" s="127"/>
      <c r="HI1146" s="127"/>
      <c r="HJ1146" s="127"/>
      <c r="HK1146" s="127"/>
      <c r="HL1146" s="127"/>
      <c r="HM1146" s="127"/>
      <c r="HN1146" s="127"/>
      <c r="HO1146" s="127"/>
      <c r="HP1146" s="127"/>
      <c r="HQ1146" s="127"/>
      <c r="HR1146" s="127"/>
      <c r="HS1146" s="127"/>
      <c r="HT1146" s="127"/>
      <c r="HU1146" s="127"/>
      <c r="HV1146" s="127"/>
      <c r="HW1146" s="127"/>
      <c r="HX1146" s="127"/>
      <c r="HY1146" s="127"/>
      <c r="HZ1146" s="127"/>
      <c r="IA1146" s="127"/>
      <c r="IB1146" s="127"/>
    </row>
    <row r="1147" spans="1:236" ht="12.75" customHeight="1" x14ac:dyDescent="0.2">
      <c r="A1147" s="127"/>
      <c r="B1147" s="127"/>
      <c r="C1147" s="127"/>
      <c r="D1147" s="127"/>
      <c r="E1147" s="125"/>
      <c r="F1147" s="117"/>
      <c r="G1147" s="117"/>
      <c r="H1147" s="117"/>
      <c r="I1147" s="128"/>
      <c r="J1147" s="127"/>
      <c r="K1147" s="114"/>
      <c r="L1147" s="127"/>
      <c r="M1147" s="127"/>
      <c r="N1147" s="127"/>
      <c r="O1147" s="127"/>
      <c r="P1147" s="127"/>
      <c r="Q1147" s="127"/>
      <c r="R1147" s="127"/>
      <c r="S1147" s="127"/>
      <c r="T1147" s="127"/>
      <c r="U1147" s="127"/>
      <c r="V1147" s="127"/>
      <c r="W1147" s="127"/>
      <c r="X1147" s="127"/>
      <c r="Y1147" s="127"/>
      <c r="Z1147" s="127"/>
      <c r="AA1147" s="127"/>
      <c r="AB1147" s="127"/>
      <c r="AC1147" s="127"/>
      <c r="AD1147" s="127"/>
      <c r="AE1147" s="127"/>
      <c r="AF1147" s="127"/>
      <c r="AG1147" s="127"/>
      <c r="AH1147" s="127"/>
      <c r="AI1147" s="127"/>
      <c r="AJ1147" s="127"/>
      <c r="AK1147" s="127"/>
      <c r="AL1147" s="127"/>
      <c r="AM1147" s="127"/>
      <c r="AN1147" s="127"/>
      <c r="AO1147" s="127"/>
      <c r="AP1147" s="127"/>
      <c r="AQ1147" s="127"/>
      <c r="AR1147" s="127"/>
      <c r="AS1147" s="127"/>
      <c r="AT1147" s="127"/>
      <c r="AU1147" s="127"/>
      <c r="AV1147" s="127"/>
      <c r="AW1147" s="127"/>
      <c r="AX1147" s="127"/>
      <c r="AY1147" s="127"/>
      <c r="AZ1147" s="127"/>
      <c r="BA1147" s="127"/>
      <c r="BB1147" s="127"/>
      <c r="BC1147" s="127"/>
      <c r="BD1147" s="127"/>
      <c r="BE1147" s="127"/>
      <c r="BF1147" s="127"/>
      <c r="BG1147" s="127"/>
      <c r="BH1147" s="127"/>
      <c r="BI1147" s="127"/>
      <c r="BJ1147" s="127"/>
      <c r="BK1147" s="127"/>
      <c r="BL1147" s="127"/>
      <c r="BM1147" s="127"/>
      <c r="BN1147" s="127"/>
      <c r="BO1147" s="127"/>
      <c r="BP1147" s="127"/>
      <c r="BQ1147" s="127"/>
      <c r="BR1147" s="127"/>
      <c r="BS1147" s="127"/>
      <c r="BT1147" s="127"/>
      <c r="BU1147" s="127"/>
      <c r="BV1147" s="127"/>
      <c r="BW1147" s="127"/>
      <c r="BX1147" s="127"/>
      <c r="BY1147" s="127"/>
      <c r="BZ1147" s="127"/>
      <c r="CA1147" s="127"/>
      <c r="CB1147" s="127"/>
      <c r="CC1147" s="127"/>
      <c r="CD1147" s="127"/>
      <c r="CE1147" s="127"/>
      <c r="CF1147" s="127"/>
      <c r="CG1147" s="127"/>
      <c r="CH1147" s="127"/>
      <c r="CI1147" s="127"/>
      <c r="CJ1147" s="127"/>
      <c r="CK1147" s="127"/>
      <c r="CL1147" s="127"/>
      <c r="CM1147" s="127"/>
      <c r="CN1147" s="127"/>
      <c r="CO1147" s="127"/>
      <c r="CP1147" s="127"/>
      <c r="CQ1147" s="127"/>
      <c r="CR1147" s="127"/>
      <c r="CS1147" s="127"/>
      <c r="CT1147" s="127"/>
      <c r="CU1147" s="127"/>
      <c r="CV1147" s="127"/>
      <c r="CW1147" s="127"/>
      <c r="CX1147" s="127"/>
      <c r="CY1147" s="127"/>
      <c r="CZ1147" s="127"/>
      <c r="DA1147" s="127"/>
      <c r="DB1147" s="127"/>
      <c r="DC1147" s="127"/>
      <c r="DD1147" s="127"/>
      <c r="DE1147" s="127"/>
      <c r="DF1147" s="127"/>
      <c r="DG1147" s="127"/>
      <c r="DH1147" s="127"/>
      <c r="DI1147" s="127"/>
      <c r="DJ1147" s="127"/>
      <c r="DK1147" s="127"/>
      <c r="DL1147" s="127"/>
      <c r="DM1147" s="127"/>
      <c r="DN1147" s="127"/>
      <c r="DO1147" s="127"/>
      <c r="DP1147" s="127"/>
      <c r="DQ1147" s="127"/>
      <c r="DR1147" s="127"/>
      <c r="DS1147" s="127"/>
      <c r="DT1147" s="127"/>
      <c r="DU1147" s="127"/>
      <c r="DV1147" s="127"/>
      <c r="DW1147" s="127"/>
      <c r="DX1147" s="127"/>
      <c r="DY1147" s="127"/>
      <c r="DZ1147" s="127"/>
      <c r="EA1147" s="127"/>
      <c r="EB1147" s="127"/>
      <c r="EC1147" s="127"/>
      <c r="ED1147" s="127"/>
      <c r="EE1147" s="127"/>
      <c r="EF1147" s="127"/>
      <c r="EG1147" s="127"/>
      <c r="EH1147" s="127"/>
      <c r="EI1147" s="127"/>
      <c r="EJ1147" s="127"/>
      <c r="EK1147" s="127"/>
      <c r="EL1147" s="127"/>
      <c r="EM1147" s="127"/>
      <c r="EN1147" s="127"/>
      <c r="EO1147" s="127"/>
      <c r="EP1147" s="127"/>
      <c r="EQ1147" s="127"/>
      <c r="ER1147" s="127"/>
      <c r="ES1147" s="127"/>
      <c r="ET1147" s="127"/>
      <c r="EU1147" s="127"/>
      <c r="EV1147" s="127"/>
      <c r="EW1147" s="127"/>
      <c r="EX1147" s="127"/>
      <c r="EY1147" s="127"/>
      <c r="EZ1147" s="127"/>
      <c r="FA1147" s="127"/>
      <c r="FB1147" s="127"/>
      <c r="FC1147" s="127"/>
      <c r="FD1147" s="127"/>
      <c r="FE1147" s="127"/>
      <c r="FF1147" s="127"/>
      <c r="FG1147" s="127"/>
      <c r="FH1147" s="127"/>
      <c r="FI1147" s="127"/>
      <c r="FJ1147" s="127"/>
      <c r="FK1147" s="127"/>
      <c r="FL1147" s="127"/>
      <c r="FM1147" s="127"/>
      <c r="FN1147" s="127"/>
      <c r="FO1147" s="127"/>
      <c r="FP1147" s="127"/>
      <c r="FQ1147" s="127"/>
      <c r="FR1147" s="127"/>
      <c r="FS1147" s="127"/>
      <c r="FT1147" s="127"/>
      <c r="FU1147" s="127"/>
      <c r="FV1147" s="127"/>
      <c r="FW1147" s="127"/>
      <c r="FX1147" s="127"/>
      <c r="FY1147" s="127"/>
      <c r="FZ1147" s="127"/>
      <c r="GA1147" s="127"/>
      <c r="GB1147" s="127"/>
      <c r="GC1147" s="127"/>
      <c r="GD1147" s="127"/>
      <c r="GE1147" s="127"/>
      <c r="GF1147" s="127"/>
      <c r="GG1147" s="127"/>
      <c r="GH1147" s="127"/>
      <c r="GI1147" s="127"/>
      <c r="GJ1147" s="127"/>
      <c r="GK1147" s="127"/>
      <c r="GL1147" s="127"/>
      <c r="GM1147" s="127"/>
      <c r="GN1147" s="127"/>
      <c r="GO1147" s="127"/>
      <c r="GP1147" s="127"/>
      <c r="GQ1147" s="127"/>
      <c r="GR1147" s="127"/>
      <c r="GS1147" s="127"/>
      <c r="GT1147" s="127"/>
      <c r="GU1147" s="127"/>
      <c r="GV1147" s="127"/>
      <c r="GW1147" s="127"/>
      <c r="GX1147" s="127"/>
      <c r="GY1147" s="127"/>
      <c r="GZ1147" s="127"/>
      <c r="HA1147" s="127"/>
      <c r="HB1147" s="127"/>
      <c r="HC1147" s="127"/>
      <c r="HD1147" s="127"/>
      <c r="HE1147" s="127"/>
      <c r="HF1147" s="127"/>
      <c r="HG1147" s="127"/>
      <c r="HH1147" s="127"/>
      <c r="HI1147" s="127"/>
      <c r="HJ1147" s="127"/>
      <c r="HK1147" s="127"/>
      <c r="HL1147" s="127"/>
      <c r="HM1147" s="127"/>
      <c r="HN1147" s="127"/>
      <c r="HO1147" s="127"/>
      <c r="HP1147" s="127"/>
      <c r="HQ1147" s="127"/>
      <c r="HR1147" s="127"/>
      <c r="HS1147" s="127"/>
      <c r="HT1147" s="127"/>
      <c r="HU1147" s="127"/>
      <c r="HV1147" s="127"/>
      <c r="HW1147" s="127"/>
      <c r="HX1147" s="127"/>
      <c r="HY1147" s="127"/>
      <c r="HZ1147" s="127"/>
      <c r="IA1147" s="127"/>
      <c r="IB1147" s="127"/>
    </row>
    <row r="1148" spans="1:236" ht="12.75" customHeight="1" x14ac:dyDescent="0.2">
      <c r="A1148" s="127"/>
      <c r="B1148" s="127"/>
      <c r="C1148" s="127"/>
      <c r="D1148" s="127"/>
      <c r="E1148" s="125"/>
      <c r="F1148" s="117"/>
      <c r="G1148" s="117"/>
      <c r="H1148" s="117"/>
      <c r="I1148" s="128"/>
      <c r="J1148" s="127"/>
      <c r="K1148" s="114"/>
      <c r="L1148" s="127"/>
      <c r="M1148" s="127"/>
      <c r="N1148" s="127"/>
      <c r="O1148" s="127"/>
      <c r="P1148" s="127"/>
      <c r="Q1148" s="127"/>
      <c r="R1148" s="127"/>
      <c r="S1148" s="127"/>
      <c r="T1148" s="127"/>
      <c r="U1148" s="127"/>
      <c r="V1148" s="127"/>
      <c r="W1148" s="127"/>
      <c r="X1148" s="127"/>
      <c r="Y1148" s="127"/>
      <c r="Z1148" s="127"/>
      <c r="AA1148" s="127"/>
      <c r="AB1148" s="127"/>
      <c r="AC1148" s="127"/>
      <c r="AD1148" s="127"/>
      <c r="AE1148" s="127"/>
      <c r="AF1148" s="127"/>
      <c r="AG1148" s="127"/>
      <c r="AH1148" s="127"/>
      <c r="AI1148" s="127"/>
      <c r="AJ1148" s="127"/>
      <c r="AK1148" s="127"/>
      <c r="AL1148" s="127"/>
      <c r="AM1148" s="127"/>
      <c r="AN1148" s="127"/>
      <c r="AO1148" s="127"/>
      <c r="AP1148" s="127"/>
      <c r="AQ1148" s="127"/>
      <c r="AR1148" s="127"/>
      <c r="AS1148" s="127"/>
      <c r="AT1148" s="127"/>
      <c r="AU1148" s="127"/>
      <c r="AV1148" s="127"/>
      <c r="AW1148" s="127"/>
      <c r="AX1148" s="127"/>
      <c r="AY1148" s="127"/>
      <c r="AZ1148" s="127"/>
      <c r="BA1148" s="127"/>
      <c r="BB1148" s="127"/>
      <c r="BC1148" s="127"/>
      <c r="BD1148" s="127"/>
      <c r="BE1148" s="127"/>
      <c r="BF1148" s="127"/>
      <c r="BG1148" s="127"/>
      <c r="BH1148" s="127"/>
      <c r="BI1148" s="127"/>
      <c r="BJ1148" s="127"/>
      <c r="BK1148" s="127"/>
      <c r="BL1148" s="127"/>
      <c r="BM1148" s="127"/>
      <c r="BN1148" s="127"/>
      <c r="BO1148" s="127"/>
      <c r="BP1148" s="127"/>
      <c r="BQ1148" s="127"/>
      <c r="BR1148" s="127"/>
      <c r="BS1148" s="127"/>
      <c r="BT1148" s="127"/>
      <c r="BU1148" s="127"/>
      <c r="BV1148" s="127"/>
      <c r="BW1148" s="127"/>
      <c r="BX1148" s="127"/>
      <c r="BY1148" s="127"/>
      <c r="BZ1148" s="127"/>
      <c r="CA1148" s="127"/>
      <c r="CB1148" s="127"/>
      <c r="CC1148" s="127"/>
      <c r="CD1148" s="127"/>
      <c r="CE1148" s="127"/>
      <c r="CF1148" s="127"/>
      <c r="CG1148" s="127"/>
      <c r="CH1148" s="127"/>
      <c r="CI1148" s="127"/>
      <c r="CJ1148" s="127"/>
      <c r="CK1148" s="127"/>
      <c r="CL1148" s="127"/>
      <c r="CM1148" s="127"/>
      <c r="CN1148" s="127"/>
      <c r="CO1148" s="127"/>
      <c r="CP1148" s="127"/>
      <c r="CQ1148" s="127"/>
      <c r="CR1148" s="127"/>
      <c r="CS1148" s="127"/>
      <c r="CT1148" s="127"/>
      <c r="CU1148" s="127"/>
      <c r="CV1148" s="127"/>
      <c r="CW1148" s="127"/>
      <c r="CX1148" s="127"/>
      <c r="CY1148" s="127"/>
      <c r="CZ1148" s="127"/>
      <c r="DA1148" s="127"/>
      <c r="DB1148" s="127"/>
      <c r="DC1148" s="127"/>
      <c r="DD1148" s="127"/>
      <c r="DE1148" s="127"/>
      <c r="DF1148" s="127"/>
      <c r="DG1148" s="127"/>
      <c r="DH1148" s="127"/>
      <c r="DI1148" s="127"/>
      <c r="DJ1148" s="127"/>
      <c r="DK1148" s="127"/>
      <c r="DL1148" s="127"/>
      <c r="DM1148" s="127"/>
      <c r="DN1148" s="127"/>
      <c r="DO1148" s="127"/>
      <c r="DP1148" s="127"/>
      <c r="DQ1148" s="127"/>
      <c r="DR1148" s="127"/>
      <c r="DS1148" s="127"/>
      <c r="DT1148" s="127"/>
      <c r="DU1148" s="127"/>
      <c r="DV1148" s="127"/>
      <c r="DW1148" s="127"/>
      <c r="DX1148" s="127"/>
      <c r="DY1148" s="127"/>
      <c r="DZ1148" s="127"/>
      <c r="EA1148" s="127"/>
      <c r="EB1148" s="127"/>
      <c r="EC1148" s="127"/>
      <c r="ED1148" s="127"/>
      <c r="EE1148" s="127"/>
      <c r="EF1148" s="127"/>
      <c r="EG1148" s="127"/>
      <c r="EH1148" s="127"/>
      <c r="EI1148" s="127"/>
      <c r="EJ1148" s="127"/>
      <c r="EK1148" s="127"/>
      <c r="EL1148" s="127"/>
      <c r="EM1148" s="127"/>
      <c r="EN1148" s="127"/>
      <c r="EO1148" s="127"/>
      <c r="EP1148" s="127"/>
      <c r="EQ1148" s="127"/>
      <c r="ER1148" s="127"/>
      <c r="ES1148" s="127"/>
      <c r="ET1148" s="127"/>
      <c r="EU1148" s="127"/>
      <c r="EV1148" s="127"/>
      <c r="EW1148" s="127"/>
      <c r="EX1148" s="127"/>
      <c r="EY1148" s="127"/>
      <c r="EZ1148" s="127"/>
      <c r="FA1148" s="127"/>
      <c r="FB1148" s="127"/>
      <c r="FC1148" s="127"/>
      <c r="FD1148" s="127"/>
      <c r="FE1148" s="127"/>
      <c r="FF1148" s="127"/>
      <c r="FG1148" s="127"/>
      <c r="FH1148" s="127"/>
      <c r="FI1148" s="127"/>
      <c r="FJ1148" s="127"/>
      <c r="FK1148" s="127"/>
      <c r="FL1148" s="127"/>
      <c r="FM1148" s="127"/>
      <c r="FN1148" s="127"/>
      <c r="FO1148" s="127"/>
      <c r="FP1148" s="127"/>
      <c r="FQ1148" s="127"/>
      <c r="FR1148" s="127"/>
      <c r="FS1148" s="127"/>
      <c r="FT1148" s="127"/>
      <c r="FU1148" s="127"/>
      <c r="FV1148" s="127"/>
      <c r="FW1148" s="127"/>
      <c r="FX1148" s="127"/>
      <c r="FY1148" s="127"/>
      <c r="FZ1148" s="127"/>
      <c r="GA1148" s="127"/>
      <c r="GB1148" s="127"/>
      <c r="GC1148" s="127"/>
      <c r="GD1148" s="127"/>
      <c r="GE1148" s="127"/>
      <c r="GF1148" s="127"/>
      <c r="GG1148" s="127"/>
      <c r="GH1148" s="127"/>
      <c r="GI1148" s="127"/>
      <c r="GJ1148" s="127"/>
      <c r="GK1148" s="127"/>
      <c r="GL1148" s="127"/>
      <c r="GM1148" s="127"/>
      <c r="GN1148" s="127"/>
      <c r="GO1148" s="127"/>
      <c r="GP1148" s="127"/>
      <c r="GQ1148" s="127"/>
      <c r="GR1148" s="127"/>
      <c r="GS1148" s="127"/>
      <c r="GT1148" s="127"/>
      <c r="GU1148" s="127"/>
      <c r="GV1148" s="127"/>
      <c r="GW1148" s="127"/>
      <c r="GX1148" s="127"/>
      <c r="GY1148" s="127"/>
      <c r="GZ1148" s="127"/>
      <c r="HA1148" s="127"/>
      <c r="HB1148" s="127"/>
      <c r="HC1148" s="127"/>
      <c r="HD1148" s="127"/>
      <c r="HE1148" s="127"/>
      <c r="HF1148" s="127"/>
      <c r="HG1148" s="127"/>
      <c r="HH1148" s="127"/>
      <c r="HI1148" s="127"/>
      <c r="HJ1148" s="127"/>
      <c r="HK1148" s="127"/>
      <c r="HL1148" s="127"/>
      <c r="HM1148" s="127"/>
      <c r="HN1148" s="127"/>
      <c r="HO1148" s="127"/>
      <c r="HP1148" s="127"/>
      <c r="HQ1148" s="127"/>
      <c r="HR1148" s="127"/>
      <c r="HS1148" s="127"/>
      <c r="HT1148" s="127"/>
      <c r="HU1148" s="127"/>
      <c r="HV1148" s="127"/>
      <c r="HW1148" s="127"/>
      <c r="HX1148" s="127"/>
      <c r="HY1148" s="127"/>
      <c r="HZ1148" s="127"/>
      <c r="IA1148" s="127"/>
      <c r="IB1148" s="127"/>
    </row>
    <row r="1149" spans="1:236" ht="12.75" customHeight="1" x14ac:dyDescent="0.2">
      <c r="A1149" s="127"/>
      <c r="B1149" s="127"/>
      <c r="C1149" s="127"/>
      <c r="D1149" s="127"/>
      <c r="E1149" s="125"/>
      <c r="F1149" s="117"/>
      <c r="G1149" s="117"/>
      <c r="H1149" s="117"/>
      <c r="I1149" s="128"/>
      <c r="J1149" s="127"/>
      <c r="K1149" s="114"/>
      <c r="L1149" s="127"/>
      <c r="M1149" s="127"/>
      <c r="N1149" s="127"/>
      <c r="O1149" s="127"/>
      <c r="P1149" s="127"/>
      <c r="Q1149" s="127"/>
      <c r="R1149" s="127"/>
      <c r="S1149" s="127"/>
      <c r="T1149" s="127"/>
      <c r="U1149" s="127"/>
      <c r="V1149" s="127"/>
      <c r="W1149" s="127"/>
      <c r="X1149" s="127"/>
      <c r="Y1149" s="127"/>
      <c r="Z1149" s="127"/>
      <c r="AA1149" s="127"/>
      <c r="AB1149" s="127"/>
      <c r="AC1149" s="127"/>
      <c r="AD1149" s="127"/>
      <c r="AE1149" s="127"/>
      <c r="AF1149" s="127"/>
      <c r="AG1149" s="127"/>
      <c r="AH1149" s="127"/>
      <c r="AI1149" s="127"/>
      <c r="AJ1149" s="127"/>
      <c r="AK1149" s="127"/>
      <c r="AL1149" s="127"/>
      <c r="AM1149" s="127"/>
      <c r="AN1149" s="127"/>
      <c r="AO1149" s="127"/>
      <c r="AP1149" s="127"/>
      <c r="AQ1149" s="127"/>
      <c r="AR1149" s="127"/>
      <c r="AS1149" s="127"/>
      <c r="AT1149" s="127"/>
      <c r="AU1149" s="127"/>
      <c r="AV1149" s="127"/>
      <c r="AW1149" s="127"/>
      <c r="AX1149" s="127"/>
      <c r="AY1149" s="127"/>
      <c r="AZ1149" s="127"/>
      <c r="BA1149" s="127"/>
      <c r="BB1149" s="127"/>
      <c r="BC1149" s="127"/>
      <c r="BD1149" s="127"/>
      <c r="BE1149" s="127"/>
      <c r="BF1149" s="127"/>
      <c r="BG1149" s="127"/>
      <c r="BH1149" s="127"/>
      <c r="BI1149" s="127"/>
      <c r="BJ1149" s="127"/>
      <c r="BK1149" s="127"/>
      <c r="BL1149" s="127"/>
      <c r="BM1149" s="127"/>
      <c r="BN1149" s="127"/>
      <c r="BO1149" s="127"/>
      <c r="BP1149" s="127"/>
      <c r="BQ1149" s="127"/>
      <c r="BR1149" s="127"/>
      <c r="BS1149" s="127"/>
      <c r="BT1149" s="127"/>
      <c r="BU1149" s="127"/>
      <c r="BV1149" s="127"/>
      <c r="BW1149" s="127"/>
      <c r="BX1149" s="127"/>
      <c r="BY1149" s="127"/>
      <c r="BZ1149" s="127"/>
      <c r="CA1149" s="127"/>
      <c r="CB1149" s="127"/>
      <c r="CC1149" s="127"/>
      <c r="CD1149" s="127"/>
      <c r="CE1149" s="127"/>
      <c r="CF1149" s="127"/>
      <c r="CG1149" s="127"/>
      <c r="CH1149" s="127"/>
      <c r="CI1149" s="127"/>
      <c r="CJ1149" s="127"/>
      <c r="CK1149" s="127"/>
      <c r="CL1149" s="127"/>
      <c r="CM1149" s="127"/>
      <c r="CN1149" s="127"/>
      <c r="CO1149" s="127"/>
      <c r="CP1149" s="127"/>
      <c r="CQ1149" s="127"/>
      <c r="CR1149" s="127"/>
      <c r="CS1149" s="127"/>
      <c r="CT1149" s="127"/>
      <c r="CU1149" s="127"/>
      <c r="CV1149" s="127"/>
      <c r="CW1149" s="127"/>
      <c r="CX1149" s="127"/>
      <c r="CY1149" s="127"/>
      <c r="CZ1149" s="127"/>
      <c r="DA1149" s="127"/>
      <c r="DB1149" s="127"/>
      <c r="DC1149" s="127"/>
      <c r="DD1149" s="127"/>
      <c r="DE1149" s="127"/>
      <c r="DF1149" s="127"/>
      <c r="DG1149" s="127"/>
      <c r="DH1149" s="127"/>
      <c r="DI1149" s="127"/>
      <c r="DJ1149" s="127"/>
      <c r="DK1149" s="127"/>
      <c r="DL1149" s="127"/>
      <c r="DM1149" s="127"/>
      <c r="DN1149" s="127"/>
      <c r="DO1149" s="127"/>
      <c r="DP1149" s="127"/>
      <c r="DQ1149" s="127"/>
      <c r="DR1149" s="127"/>
      <c r="DS1149" s="127"/>
      <c r="DT1149" s="127"/>
      <c r="DU1149" s="127"/>
      <c r="DV1149" s="127"/>
      <c r="DW1149" s="127"/>
      <c r="DX1149" s="127"/>
      <c r="DY1149" s="127"/>
      <c r="DZ1149" s="127"/>
      <c r="EA1149" s="127"/>
      <c r="EB1149" s="127"/>
      <c r="EC1149" s="127"/>
      <c r="ED1149" s="127"/>
      <c r="EE1149" s="127"/>
      <c r="EF1149" s="127"/>
      <c r="EG1149" s="127"/>
      <c r="EH1149" s="127"/>
      <c r="EI1149" s="127"/>
      <c r="EJ1149" s="127"/>
      <c r="EK1149" s="127"/>
      <c r="EL1149" s="127"/>
      <c r="EM1149" s="127"/>
      <c r="EN1149" s="127"/>
      <c r="EO1149" s="127"/>
      <c r="EP1149" s="127"/>
      <c r="EQ1149" s="127"/>
      <c r="ER1149" s="127"/>
      <c r="ES1149" s="127"/>
      <c r="ET1149" s="127"/>
      <c r="EU1149" s="127"/>
      <c r="EV1149" s="127"/>
      <c r="EW1149" s="127"/>
      <c r="EX1149" s="127"/>
      <c r="EY1149" s="127"/>
      <c r="EZ1149" s="127"/>
      <c r="FA1149" s="127"/>
      <c r="FB1149" s="127"/>
      <c r="FC1149" s="127"/>
      <c r="FD1149" s="127"/>
      <c r="FE1149" s="127"/>
      <c r="FF1149" s="127"/>
      <c r="FG1149" s="127"/>
      <c r="FH1149" s="127"/>
      <c r="FI1149" s="127"/>
      <c r="FJ1149" s="127"/>
      <c r="FK1149" s="127"/>
      <c r="FL1149" s="127"/>
      <c r="FM1149" s="127"/>
      <c r="FN1149" s="127"/>
      <c r="FO1149" s="127"/>
      <c r="FP1149" s="127"/>
      <c r="FQ1149" s="127"/>
      <c r="FR1149" s="127"/>
      <c r="FS1149" s="127"/>
      <c r="FT1149" s="127"/>
      <c r="FU1149" s="127"/>
      <c r="FV1149" s="127"/>
      <c r="FW1149" s="127"/>
      <c r="FX1149" s="127"/>
      <c r="FY1149" s="127"/>
      <c r="FZ1149" s="127"/>
      <c r="GA1149" s="127"/>
      <c r="GB1149" s="127"/>
      <c r="GC1149" s="127"/>
      <c r="GD1149" s="127"/>
      <c r="GE1149" s="127"/>
      <c r="GF1149" s="127"/>
      <c r="GG1149" s="127"/>
      <c r="GH1149" s="127"/>
      <c r="GI1149" s="127"/>
      <c r="GJ1149" s="127"/>
      <c r="GK1149" s="127"/>
      <c r="GL1149" s="127"/>
      <c r="GM1149" s="127"/>
      <c r="GN1149" s="127"/>
      <c r="GO1149" s="127"/>
      <c r="GP1149" s="127"/>
      <c r="GQ1149" s="127"/>
      <c r="GR1149" s="127"/>
      <c r="GS1149" s="127"/>
      <c r="GT1149" s="127"/>
      <c r="GU1149" s="127"/>
      <c r="GV1149" s="127"/>
      <c r="GW1149" s="127"/>
      <c r="GX1149" s="127"/>
      <c r="GY1149" s="127"/>
      <c r="GZ1149" s="127"/>
      <c r="HA1149" s="127"/>
      <c r="HB1149" s="127"/>
      <c r="HC1149" s="127"/>
      <c r="HD1149" s="127"/>
      <c r="HE1149" s="127"/>
      <c r="HF1149" s="127"/>
      <c r="HG1149" s="127"/>
      <c r="HH1149" s="127"/>
      <c r="HI1149" s="127"/>
      <c r="HJ1149" s="127"/>
      <c r="HK1149" s="127"/>
      <c r="HL1149" s="127"/>
      <c r="HM1149" s="127"/>
      <c r="HN1149" s="127"/>
      <c r="HO1149" s="127"/>
      <c r="HP1149" s="127"/>
      <c r="HQ1149" s="127"/>
      <c r="HR1149" s="127"/>
      <c r="HS1149" s="127"/>
      <c r="HT1149" s="127"/>
      <c r="HU1149" s="127"/>
      <c r="HV1149" s="127"/>
      <c r="HW1149" s="127"/>
      <c r="HX1149" s="127"/>
      <c r="HY1149" s="127"/>
      <c r="HZ1149" s="127"/>
      <c r="IA1149" s="127"/>
      <c r="IB1149" s="127"/>
    </row>
    <row r="1150" spans="1:236" ht="12.75" customHeight="1" x14ac:dyDescent="0.2">
      <c r="A1150" s="127"/>
      <c r="B1150" s="127"/>
      <c r="C1150" s="127"/>
      <c r="D1150" s="127"/>
      <c r="E1150" s="125"/>
      <c r="F1150" s="117"/>
      <c r="G1150" s="117"/>
      <c r="H1150" s="117"/>
      <c r="I1150" s="128"/>
      <c r="J1150" s="127"/>
      <c r="K1150" s="114"/>
      <c r="L1150" s="127"/>
      <c r="M1150" s="127"/>
      <c r="N1150" s="127"/>
      <c r="O1150" s="127"/>
      <c r="P1150" s="127"/>
      <c r="Q1150" s="127"/>
      <c r="R1150" s="127"/>
      <c r="S1150" s="127"/>
      <c r="T1150" s="127"/>
      <c r="U1150" s="127"/>
      <c r="V1150" s="127"/>
      <c r="W1150" s="127"/>
      <c r="X1150" s="127"/>
      <c r="Y1150" s="127"/>
      <c r="Z1150" s="127"/>
      <c r="AA1150" s="127"/>
      <c r="AB1150" s="127"/>
      <c r="AC1150" s="127"/>
      <c r="AD1150" s="127"/>
      <c r="AE1150" s="127"/>
      <c r="AF1150" s="127"/>
      <c r="AG1150" s="127"/>
      <c r="AH1150" s="127"/>
      <c r="AI1150" s="127"/>
      <c r="AJ1150" s="127"/>
      <c r="AK1150" s="127"/>
      <c r="AL1150" s="127"/>
      <c r="AM1150" s="127"/>
      <c r="AN1150" s="127"/>
      <c r="AO1150" s="127"/>
      <c r="AP1150" s="127"/>
      <c r="AQ1150" s="127"/>
      <c r="AR1150" s="127"/>
      <c r="AS1150" s="127"/>
      <c r="AT1150" s="127"/>
      <c r="AU1150" s="127"/>
      <c r="AV1150" s="127"/>
      <c r="AW1150" s="127"/>
      <c r="AX1150" s="127"/>
      <c r="AY1150" s="127"/>
      <c r="AZ1150" s="127"/>
      <c r="BA1150" s="127"/>
      <c r="BB1150" s="127"/>
      <c r="BC1150" s="127"/>
      <c r="BD1150" s="127"/>
      <c r="BE1150" s="127"/>
      <c r="BF1150" s="127"/>
      <c r="BG1150" s="127"/>
      <c r="BH1150" s="127"/>
      <c r="BI1150" s="127"/>
      <c r="BJ1150" s="127"/>
      <c r="BK1150" s="127"/>
      <c r="BL1150" s="127"/>
      <c r="BM1150" s="127"/>
      <c r="BN1150" s="127"/>
      <c r="BO1150" s="127"/>
      <c r="BP1150" s="127"/>
      <c r="BQ1150" s="127"/>
      <c r="BR1150" s="127"/>
      <c r="BS1150" s="127"/>
      <c r="BT1150" s="127"/>
      <c r="BU1150" s="127"/>
      <c r="BV1150" s="127"/>
      <c r="BW1150" s="127"/>
      <c r="BX1150" s="127"/>
      <c r="BY1150" s="127"/>
      <c r="BZ1150" s="127"/>
      <c r="CA1150" s="127"/>
      <c r="CB1150" s="127"/>
      <c r="CC1150" s="127"/>
      <c r="CD1150" s="127"/>
      <c r="CE1150" s="127"/>
      <c r="CF1150" s="127"/>
      <c r="CG1150" s="127"/>
      <c r="CH1150" s="127"/>
      <c r="CI1150" s="127"/>
      <c r="CJ1150" s="127"/>
      <c r="CK1150" s="127"/>
      <c r="CL1150" s="127"/>
      <c r="CM1150" s="127"/>
      <c r="CN1150" s="127"/>
      <c r="CO1150" s="127"/>
      <c r="CP1150" s="127"/>
      <c r="CQ1150" s="127"/>
      <c r="CR1150" s="127"/>
      <c r="CS1150" s="127"/>
      <c r="CT1150" s="127"/>
      <c r="CU1150" s="127"/>
      <c r="CV1150" s="127"/>
      <c r="CW1150" s="127"/>
      <c r="CX1150" s="127"/>
      <c r="CY1150" s="127"/>
      <c r="CZ1150" s="127"/>
      <c r="DA1150" s="127"/>
      <c r="DB1150" s="127"/>
      <c r="DC1150" s="127"/>
      <c r="DD1150" s="127"/>
      <c r="DE1150" s="127"/>
      <c r="DF1150" s="127"/>
      <c r="DG1150" s="127"/>
      <c r="DH1150" s="127"/>
      <c r="DI1150" s="127"/>
      <c r="DJ1150" s="127"/>
      <c r="DK1150" s="127"/>
      <c r="DL1150" s="127"/>
      <c r="DM1150" s="127"/>
      <c r="DN1150" s="127"/>
      <c r="DO1150" s="127"/>
      <c r="DP1150" s="127"/>
      <c r="DQ1150" s="127"/>
      <c r="DR1150" s="127"/>
      <c r="DS1150" s="127"/>
      <c r="DT1150" s="127"/>
      <c r="DU1150" s="127"/>
      <c r="DV1150" s="127"/>
      <c r="DW1150" s="127"/>
      <c r="DX1150" s="127"/>
      <c r="DY1150" s="127"/>
      <c r="DZ1150" s="127"/>
      <c r="EA1150" s="127"/>
      <c r="EB1150" s="127"/>
      <c r="EC1150" s="127"/>
      <c r="ED1150" s="127"/>
      <c r="EE1150" s="127"/>
      <c r="EF1150" s="127"/>
      <c r="EG1150" s="127"/>
      <c r="EH1150" s="127"/>
      <c r="EI1150" s="127"/>
      <c r="EJ1150" s="127"/>
      <c r="EK1150" s="127"/>
      <c r="EL1150" s="127"/>
      <c r="EM1150" s="127"/>
      <c r="EN1150" s="127"/>
      <c r="EO1150" s="127"/>
      <c r="EP1150" s="127"/>
      <c r="EQ1150" s="127"/>
      <c r="ER1150" s="127"/>
      <c r="ES1150" s="127"/>
      <c r="ET1150" s="127"/>
      <c r="EU1150" s="127"/>
      <c r="EV1150" s="127"/>
      <c r="EW1150" s="127"/>
      <c r="EX1150" s="127"/>
      <c r="EY1150" s="127"/>
      <c r="EZ1150" s="127"/>
      <c r="FA1150" s="127"/>
      <c r="FB1150" s="127"/>
      <c r="FC1150" s="127"/>
      <c r="FD1150" s="127"/>
      <c r="FE1150" s="127"/>
      <c r="FF1150" s="127"/>
      <c r="FG1150" s="127"/>
      <c r="FH1150" s="127"/>
      <c r="FI1150" s="127"/>
      <c r="FJ1150" s="127"/>
      <c r="FK1150" s="127"/>
      <c r="FL1150" s="127"/>
      <c r="FM1150" s="127"/>
      <c r="FN1150" s="127"/>
      <c r="FO1150" s="127"/>
      <c r="FP1150" s="127"/>
      <c r="FQ1150" s="127"/>
      <c r="FR1150" s="127"/>
      <c r="FS1150" s="127"/>
      <c r="FT1150" s="127"/>
      <c r="FU1150" s="127"/>
      <c r="FV1150" s="127"/>
      <c r="FW1150" s="127"/>
      <c r="FX1150" s="127"/>
      <c r="FY1150" s="127"/>
      <c r="FZ1150" s="127"/>
      <c r="GA1150" s="127"/>
      <c r="GB1150" s="127"/>
      <c r="GC1150" s="127"/>
      <c r="GD1150" s="127"/>
      <c r="GE1150" s="127"/>
      <c r="GF1150" s="127"/>
      <c r="GG1150" s="127"/>
      <c r="GH1150" s="127"/>
      <c r="GI1150" s="127"/>
      <c r="GJ1150" s="127"/>
      <c r="GK1150" s="127"/>
      <c r="GL1150" s="127"/>
      <c r="GM1150" s="127"/>
      <c r="GN1150" s="127"/>
      <c r="GO1150" s="127"/>
      <c r="GP1150" s="127"/>
      <c r="GQ1150" s="127"/>
      <c r="GR1150" s="127"/>
      <c r="GS1150" s="127"/>
      <c r="GT1150" s="127"/>
      <c r="GU1150" s="127"/>
      <c r="GV1150" s="127"/>
      <c r="GW1150" s="127"/>
      <c r="GX1150" s="127"/>
      <c r="GY1150" s="127"/>
      <c r="GZ1150" s="127"/>
      <c r="HA1150" s="127"/>
      <c r="HB1150" s="127"/>
      <c r="HC1150" s="127"/>
      <c r="HD1150" s="127"/>
      <c r="HE1150" s="127"/>
      <c r="HF1150" s="127"/>
      <c r="HG1150" s="127"/>
      <c r="HH1150" s="127"/>
      <c r="HI1150" s="127"/>
      <c r="HJ1150" s="127"/>
      <c r="HK1150" s="127"/>
      <c r="HL1150" s="127"/>
      <c r="HM1150" s="127"/>
      <c r="HN1150" s="127"/>
      <c r="HO1150" s="127"/>
      <c r="HP1150" s="127"/>
      <c r="HQ1150" s="127"/>
      <c r="HR1150" s="127"/>
      <c r="HS1150" s="127"/>
      <c r="HT1150" s="127"/>
      <c r="HU1150" s="127"/>
      <c r="HV1150" s="127"/>
      <c r="HW1150" s="127"/>
      <c r="HX1150" s="127"/>
      <c r="HY1150" s="127"/>
      <c r="HZ1150" s="127"/>
      <c r="IA1150" s="127"/>
      <c r="IB1150" s="127"/>
    </row>
    <row r="1151" spans="1:236" ht="12.75" customHeight="1" x14ac:dyDescent="0.2">
      <c r="A1151" s="127"/>
      <c r="B1151" s="127"/>
      <c r="C1151" s="127"/>
      <c r="D1151" s="127"/>
      <c r="E1151" s="125"/>
      <c r="F1151" s="117"/>
      <c r="G1151" s="117"/>
      <c r="H1151" s="117"/>
      <c r="I1151" s="128"/>
      <c r="J1151" s="127"/>
      <c r="K1151" s="114"/>
      <c r="L1151" s="127"/>
      <c r="M1151" s="127"/>
      <c r="N1151" s="127"/>
      <c r="O1151" s="127"/>
      <c r="P1151" s="127"/>
      <c r="Q1151" s="127"/>
      <c r="R1151" s="127"/>
      <c r="S1151" s="127"/>
      <c r="T1151" s="127"/>
      <c r="U1151" s="127"/>
      <c r="V1151" s="127"/>
      <c r="W1151" s="127"/>
      <c r="X1151" s="127"/>
      <c r="Y1151" s="127"/>
      <c r="Z1151" s="127"/>
      <c r="AA1151" s="127"/>
      <c r="AB1151" s="127"/>
      <c r="AC1151" s="127"/>
      <c r="AD1151" s="127"/>
      <c r="AE1151" s="127"/>
      <c r="AF1151" s="127"/>
      <c r="AG1151" s="127"/>
      <c r="AH1151" s="127"/>
      <c r="AI1151" s="127"/>
      <c r="AJ1151" s="127"/>
      <c r="AK1151" s="127"/>
      <c r="AL1151" s="127"/>
      <c r="AM1151" s="127"/>
      <c r="AN1151" s="127"/>
      <c r="AO1151" s="127"/>
      <c r="AP1151" s="127"/>
      <c r="AQ1151" s="127"/>
      <c r="AR1151" s="127"/>
      <c r="AS1151" s="127"/>
      <c r="AT1151" s="127"/>
      <c r="AU1151" s="127"/>
      <c r="AV1151" s="127"/>
      <c r="AW1151" s="127"/>
      <c r="AX1151" s="127"/>
      <c r="AY1151" s="127"/>
      <c r="AZ1151" s="127"/>
      <c r="BA1151" s="127"/>
      <c r="BB1151" s="127"/>
      <c r="BC1151" s="127"/>
      <c r="BD1151" s="127"/>
      <c r="BE1151" s="127"/>
      <c r="BF1151" s="127"/>
      <c r="BG1151" s="127"/>
      <c r="BH1151" s="127"/>
      <c r="BI1151" s="127"/>
      <c r="BJ1151" s="127"/>
      <c r="BK1151" s="127"/>
      <c r="BL1151" s="127"/>
      <c r="BM1151" s="127"/>
      <c r="BN1151" s="127"/>
      <c r="BO1151" s="127"/>
      <c r="BP1151" s="127"/>
      <c r="BQ1151" s="127"/>
      <c r="BR1151" s="127"/>
      <c r="BS1151" s="127"/>
      <c r="BT1151" s="127"/>
      <c r="BU1151" s="127"/>
      <c r="BV1151" s="127"/>
      <c r="BW1151" s="127"/>
      <c r="BX1151" s="127"/>
      <c r="BY1151" s="127"/>
      <c r="BZ1151" s="127"/>
      <c r="CA1151" s="127"/>
      <c r="CB1151" s="127"/>
      <c r="CC1151" s="127"/>
      <c r="CD1151" s="127"/>
      <c r="CE1151" s="127"/>
      <c r="CF1151" s="127"/>
      <c r="CG1151" s="127"/>
      <c r="CH1151" s="127"/>
      <c r="CI1151" s="127"/>
      <c r="CJ1151" s="127"/>
      <c r="CK1151" s="127"/>
      <c r="CL1151" s="127"/>
      <c r="CM1151" s="127"/>
      <c r="CN1151" s="127"/>
      <c r="CO1151" s="127"/>
      <c r="CP1151" s="127"/>
      <c r="CQ1151" s="127"/>
      <c r="CR1151" s="127"/>
      <c r="CS1151" s="127"/>
      <c r="CT1151" s="127"/>
      <c r="CU1151" s="127"/>
      <c r="CV1151" s="127"/>
      <c r="CW1151" s="127"/>
      <c r="CX1151" s="127"/>
      <c r="CY1151" s="127"/>
      <c r="CZ1151" s="127"/>
      <c r="DA1151" s="127"/>
      <c r="DB1151" s="127"/>
      <c r="DC1151" s="127"/>
      <c r="DD1151" s="127"/>
      <c r="DE1151" s="127"/>
      <c r="DF1151" s="127"/>
      <c r="DG1151" s="127"/>
      <c r="DH1151" s="127"/>
      <c r="DI1151" s="127"/>
      <c r="DJ1151" s="127"/>
      <c r="DK1151" s="127"/>
      <c r="DL1151" s="127"/>
      <c r="DM1151" s="127"/>
      <c r="DN1151" s="127"/>
      <c r="DO1151" s="127"/>
      <c r="DP1151" s="127"/>
      <c r="DQ1151" s="127"/>
      <c r="DR1151" s="127"/>
      <c r="DS1151" s="127"/>
      <c r="DT1151" s="127"/>
      <c r="DU1151" s="127"/>
      <c r="DV1151" s="127"/>
      <c r="DW1151" s="127"/>
      <c r="DX1151" s="127"/>
      <c r="DY1151" s="127"/>
      <c r="DZ1151" s="127"/>
      <c r="EA1151" s="127"/>
      <c r="EB1151" s="127"/>
      <c r="EC1151" s="127"/>
      <c r="ED1151" s="127"/>
      <c r="EE1151" s="127"/>
      <c r="EF1151" s="127"/>
      <c r="EG1151" s="127"/>
      <c r="EH1151" s="127"/>
      <c r="EI1151" s="127"/>
      <c r="EJ1151" s="127"/>
      <c r="EK1151" s="127"/>
      <c r="EL1151" s="127"/>
      <c r="EM1151" s="127"/>
      <c r="EN1151" s="127"/>
      <c r="EO1151" s="127"/>
      <c r="EP1151" s="127"/>
      <c r="EQ1151" s="127"/>
      <c r="ER1151" s="127"/>
      <c r="ES1151" s="127"/>
      <c r="ET1151" s="127"/>
      <c r="EU1151" s="127"/>
      <c r="EV1151" s="127"/>
      <c r="EW1151" s="127"/>
      <c r="EX1151" s="127"/>
      <c r="EY1151" s="127"/>
      <c r="EZ1151" s="127"/>
      <c r="FA1151" s="127"/>
      <c r="FB1151" s="127"/>
      <c r="FC1151" s="127"/>
      <c r="FD1151" s="127"/>
      <c r="FE1151" s="127"/>
      <c r="FF1151" s="127"/>
      <c r="FG1151" s="127"/>
      <c r="FH1151" s="127"/>
      <c r="FI1151" s="127"/>
      <c r="FJ1151" s="127"/>
      <c r="FK1151" s="127"/>
      <c r="FL1151" s="127"/>
      <c r="FM1151" s="127"/>
      <c r="FN1151" s="127"/>
      <c r="FO1151" s="127"/>
      <c r="FP1151" s="127"/>
      <c r="FQ1151" s="127"/>
      <c r="FR1151" s="127"/>
      <c r="FS1151" s="127"/>
      <c r="FT1151" s="127"/>
      <c r="FU1151" s="127"/>
      <c r="FV1151" s="127"/>
      <c r="FW1151" s="127"/>
      <c r="FX1151" s="127"/>
      <c r="FY1151" s="127"/>
      <c r="FZ1151" s="127"/>
      <c r="GA1151" s="127"/>
      <c r="GB1151" s="127"/>
      <c r="GC1151" s="127"/>
      <c r="GD1151" s="127"/>
      <c r="GE1151" s="127"/>
      <c r="GF1151" s="127"/>
      <c r="GG1151" s="127"/>
      <c r="GH1151" s="127"/>
      <c r="GI1151" s="127"/>
      <c r="GJ1151" s="127"/>
      <c r="GK1151" s="127"/>
      <c r="GL1151" s="127"/>
      <c r="GM1151" s="127"/>
      <c r="GN1151" s="127"/>
      <c r="GO1151" s="127"/>
      <c r="GP1151" s="127"/>
      <c r="GQ1151" s="127"/>
      <c r="GR1151" s="127"/>
      <c r="GS1151" s="127"/>
      <c r="GT1151" s="127"/>
      <c r="GU1151" s="127"/>
      <c r="GV1151" s="127"/>
      <c r="GW1151" s="127"/>
      <c r="GX1151" s="127"/>
      <c r="GY1151" s="127"/>
      <c r="GZ1151" s="127"/>
      <c r="HA1151" s="127"/>
      <c r="HB1151" s="127"/>
      <c r="HC1151" s="127"/>
      <c r="HD1151" s="127"/>
      <c r="HE1151" s="127"/>
      <c r="HF1151" s="127"/>
      <c r="HG1151" s="127"/>
      <c r="HH1151" s="127"/>
      <c r="HI1151" s="127"/>
      <c r="HJ1151" s="127"/>
      <c r="HK1151" s="127"/>
      <c r="HL1151" s="127"/>
      <c r="HM1151" s="127"/>
      <c r="HN1151" s="127"/>
      <c r="HO1151" s="127"/>
      <c r="HP1151" s="127"/>
      <c r="HQ1151" s="127"/>
      <c r="HR1151" s="127"/>
      <c r="HS1151" s="127"/>
      <c r="HT1151" s="127"/>
      <c r="HU1151" s="127"/>
      <c r="HV1151" s="127"/>
      <c r="HW1151" s="127"/>
      <c r="HX1151" s="127"/>
      <c r="HY1151" s="127"/>
      <c r="HZ1151" s="127"/>
      <c r="IA1151" s="127"/>
      <c r="IB1151" s="127"/>
    </row>
    <row r="1152" spans="1:236" ht="12.75" customHeight="1" x14ac:dyDescent="0.2">
      <c r="A1152" s="127"/>
      <c r="B1152" s="127"/>
      <c r="C1152" s="127"/>
      <c r="D1152" s="127"/>
      <c r="E1152" s="125"/>
      <c r="F1152" s="117"/>
      <c r="G1152" s="117"/>
      <c r="H1152" s="117"/>
      <c r="I1152" s="128"/>
      <c r="J1152" s="127"/>
      <c r="K1152" s="114"/>
      <c r="L1152" s="127"/>
      <c r="M1152" s="127"/>
      <c r="N1152" s="127"/>
      <c r="O1152" s="127"/>
      <c r="P1152" s="127"/>
      <c r="Q1152" s="127"/>
      <c r="R1152" s="127"/>
      <c r="S1152" s="127"/>
      <c r="T1152" s="127"/>
      <c r="U1152" s="127"/>
      <c r="V1152" s="127"/>
      <c r="W1152" s="127"/>
      <c r="X1152" s="127"/>
      <c r="Y1152" s="127"/>
      <c r="Z1152" s="127"/>
      <c r="AA1152" s="127"/>
      <c r="AB1152" s="127"/>
      <c r="AC1152" s="127"/>
      <c r="AD1152" s="127"/>
      <c r="AE1152" s="127"/>
      <c r="AF1152" s="127"/>
      <c r="AG1152" s="127"/>
      <c r="AH1152" s="127"/>
      <c r="AI1152" s="127"/>
      <c r="AJ1152" s="127"/>
      <c r="AK1152" s="127"/>
      <c r="AL1152" s="127"/>
      <c r="AM1152" s="127"/>
      <c r="AN1152" s="127"/>
      <c r="AO1152" s="127"/>
      <c r="AP1152" s="127"/>
      <c r="AQ1152" s="127"/>
      <c r="AR1152" s="127"/>
      <c r="AS1152" s="127"/>
      <c r="AT1152" s="127"/>
      <c r="AU1152" s="127"/>
      <c r="AV1152" s="127"/>
      <c r="AW1152" s="127"/>
      <c r="AX1152" s="127"/>
      <c r="AY1152" s="127"/>
      <c r="AZ1152" s="127"/>
      <c r="BA1152" s="127"/>
      <c r="BB1152" s="127"/>
      <c r="BC1152" s="127"/>
      <c r="BD1152" s="127"/>
      <c r="BE1152" s="127"/>
      <c r="BF1152" s="127"/>
      <c r="BG1152" s="127"/>
      <c r="BH1152" s="127"/>
      <c r="BI1152" s="127"/>
      <c r="BJ1152" s="127"/>
      <c r="BK1152" s="127"/>
      <c r="BL1152" s="127"/>
      <c r="BM1152" s="127"/>
      <c r="BN1152" s="127"/>
      <c r="BO1152" s="127"/>
      <c r="BP1152" s="127"/>
      <c r="BQ1152" s="127"/>
      <c r="BR1152" s="127"/>
      <c r="BS1152" s="127"/>
      <c r="BT1152" s="127"/>
      <c r="BU1152" s="127"/>
      <c r="BV1152" s="127"/>
      <c r="BW1152" s="127"/>
      <c r="BX1152" s="127"/>
      <c r="BY1152" s="127"/>
      <c r="BZ1152" s="127"/>
      <c r="CA1152" s="127"/>
      <c r="CB1152" s="127"/>
      <c r="CC1152" s="127"/>
      <c r="CD1152" s="127"/>
      <c r="CE1152" s="127"/>
      <c r="CF1152" s="127"/>
      <c r="CG1152" s="127"/>
      <c r="CH1152" s="127"/>
      <c r="CI1152" s="127"/>
      <c r="CJ1152" s="127"/>
      <c r="CK1152" s="127"/>
      <c r="CL1152" s="127"/>
      <c r="CM1152" s="127"/>
      <c r="CN1152" s="127"/>
      <c r="CO1152" s="127"/>
      <c r="CP1152" s="127"/>
      <c r="CQ1152" s="127"/>
      <c r="CR1152" s="127"/>
      <c r="CS1152" s="127"/>
      <c r="CT1152" s="127"/>
      <c r="CU1152" s="127"/>
      <c r="CV1152" s="127"/>
      <c r="CW1152" s="127"/>
      <c r="CX1152" s="127"/>
      <c r="CY1152" s="127"/>
      <c r="CZ1152" s="127"/>
      <c r="DA1152" s="127"/>
      <c r="DB1152" s="127"/>
      <c r="DC1152" s="127"/>
      <c r="DD1152" s="127"/>
      <c r="DE1152" s="127"/>
      <c r="DF1152" s="127"/>
      <c r="DG1152" s="127"/>
      <c r="DH1152" s="127"/>
      <c r="DI1152" s="127"/>
      <c r="DJ1152" s="127"/>
      <c r="DK1152" s="127"/>
      <c r="DL1152" s="127"/>
      <c r="DM1152" s="127"/>
      <c r="DN1152" s="127"/>
      <c r="DO1152" s="127"/>
      <c r="DP1152" s="127"/>
      <c r="DQ1152" s="127"/>
      <c r="DR1152" s="127"/>
      <c r="DS1152" s="127"/>
      <c r="DT1152" s="127"/>
      <c r="DU1152" s="127"/>
      <c r="DV1152" s="127"/>
      <c r="DW1152" s="127"/>
      <c r="DX1152" s="127"/>
      <c r="DY1152" s="127"/>
      <c r="DZ1152" s="127"/>
      <c r="EA1152" s="127"/>
      <c r="EB1152" s="127"/>
      <c r="EC1152" s="127"/>
      <c r="ED1152" s="127"/>
      <c r="EE1152" s="127"/>
      <c r="EF1152" s="127"/>
      <c r="EG1152" s="127"/>
      <c r="EH1152" s="127"/>
      <c r="EI1152" s="127"/>
      <c r="EJ1152" s="127"/>
      <c r="EK1152" s="127"/>
      <c r="EL1152" s="127"/>
      <c r="EM1152" s="127"/>
      <c r="EN1152" s="127"/>
      <c r="EO1152" s="127"/>
      <c r="EP1152" s="127"/>
      <c r="EQ1152" s="127"/>
      <c r="ER1152" s="127"/>
      <c r="ES1152" s="127"/>
      <c r="ET1152" s="127"/>
      <c r="EU1152" s="127"/>
      <c r="EV1152" s="127"/>
      <c r="EW1152" s="127"/>
      <c r="EX1152" s="127"/>
      <c r="EY1152" s="127"/>
      <c r="EZ1152" s="127"/>
      <c r="FA1152" s="127"/>
      <c r="FB1152" s="127"/>
      <c r="FC1152" s="127"/>
      <c r="FD1152" s="127"/>
      <c r="FE1152" s="127"/>
      <c r="FF1152" s="127"/>
      <c r="FG1152" s="127"/>
      <c r="FH1152" s="127"/>
      <c r="FI1152" s="127"/>
      <c r="FJ1152" s="127"/>
      <c r="FK1152" s="127"/>
      <c r="FL1152" s="127"/>
      <c r="FM1152" s="127"/>
      <c r="FN1152" s="127"/>
      <c r="FO1152" s="127"/>
      <c r="FP1152" s="127"/>
      <c r="FQ1152" s="127"/>
      <c r="FR1152" s="127"/>
      <c r="FS1152" s="127"/>
      <c r="FT1152" s="127"/>
      <c r="FU1152" s="127"/>
      <c r="FV1152" s="127"/>
      <c r="FW1152" s="127"/>
      <c r="FX1152" s="127"/>
      <c r="FY1152" s="127"/>
      <c r="FZ1152" s="127"/>
      <c r="GA1152" s="127"/>
      <c r="GB1152" s="127"/>
      <c r="GC1152" s="127"/>
      <c r="GD1152" s="127"/>
      <c r="GE1152" s="127"/>
      <c r="GF1152" s="127"/>
      <c r="GG1152" s="127"/>
      <c r="GH1152" s="127"/>
      <c r="GI1152" s="127"/>
      <c r="GJ1152" s="127"/>
      <c r="GK1152" s="127"/>
      <c r="GL1152" s="127"/>
      <c r="GM1152" s="127"/>
      <c r="GN1152" s="127"/>
      <c r="GO1152" s="127"/>
      <c r="GP1152" s="127"/>
      <c r="GQ1152" s="127"/>
      <c r="GR1152" s="127"/>
      <c r="GS1152" s="127"/>
      <c r="GT1152" s="127"/>
      <c r="GU1152" s="127"/>
      <c r="GV1152" s="127"/>
      <c r="GW1152" s="127"/>
      <c r="GX1152" s="127"/>
      <c r="GY1152" s="127"/>
      <c r="GZ1152" s="127"/>
      <c r="HA1152" s="127"/>
      <c r="HB1152" s="127"/>
      <c r="HC1152" s="127"/>
      <c r="HD1152" s="127"/>
      <c r="HE1152" s="127"/>
      <c r="HF1152" s="127"/>
      <c r="HG1152" s="127"/>
      <c r="HH1152" s="127"/>
      <c r="HI1152" s="127"/>
      <c r="HJ1152" s="127"/>
      <c r="HK1152" s="127"/>
      <c r="HL1152" s="127"/>
      <c r="HM1152" s="127"/>
      <c r="HN1152" s="127"/>
      <c r="HO1152" s="127"/>
      <c r="HP1152" s="127"/>
      <c r="HQ1152" s="127"/>
      <c r="HR1152" s="127"/>
      <c r="HS1152" s="127"/>
      <c r="HT1152" s="127"/>
      <c r="HU1152" s="127"/>
      <c r="HV1152" s="127"/>
      <c r="HW1152" s="127"/>
      <c r="HX1152" s="127"/>
      <c r="HY1152" s="127"/>
      <c r="HZ1152" s="127"/>
      <c r="IA1152" s="127"/>
      <c r="IB1152" s="127"/>
    </row>
    <row r="1153" spans="1:236" ht="12.75" customHeight="1" x14ac:dyDescent="0.2">
      <c r="A1153" s="127"/>
      <c r="B1153" s="127"/>
      <c r="C1153" s="127"/>
      <c r="D1153" s="127"/>
      <c r="E1153" s="125"/>
      <c r="F1153" s="117"/>
      <c r="G1153" s="117"/>
      <c r="H1153" s="117"/>
      <c r="I1153" s="128"/>
      <c r="J1153" s="127"/>
      <c r="K1153" s="114"/>
      <c r="L1153" s="127"/>
      <c r="M1153" s="127"/>
      <c r="N1153" s="127"/>
      <c r="O1153" s="127"/>
      <c r="P1153" s="127"/>
      <c r="Q1153" s="127"/>
      <c r="R1153" s="127"/>
      <c r="S1153" s="127"/>
      <c r="T1153" s="127"/>
      <c r="U1153" s="127"/>
      <c r="V1153" s="127"/>
      <c r="W1153" s="127"/>
      <c r="X1153" s="127"/>
      <c r="Y1153" s="127"/>
      <c r="Z1153" s="127"/>
      <c r="AA1153" s="127"/>
      <c r="AB1153" s="127"/>
      <c r="AC1153" s="127"/>
      <c r="AD1153" s="127"/>
      <c r="AE1153" s="127"/>
      <c r="AF1153" s="127"/>
      <c r="AG1153" s="127"/>
      <c r="AH1153" s="127"/>
      <c r="AI1153" s="127"/>
      <c r="AJ1153" s="127"/>
      <c r="AK1153" s="127"/>
      <c r="AL1153" s="127"/>
      <c r="AM1153" s="127"/>
      <c r="AN1153" s="127"/>
      <c r="AO1153" s="127"/>
      <c r="AP1153" s="127"/>
      <c r="AQ1153" s="127"/>
      <c r="AR1153" s="127"/>
      <c r="AS1153" s="127"/>
      <c r="AT1153" s="127"/>
      <c r="AU1153" s="127"/>
      <c r="AV1153" s="127"/>
      <c r="AW1153" s="127"/>
      <c r="AX1153" s="127"/>
      <c r="AY1153" s="127"/>
      <c r="AZ1153" s="127"/>
      <c r="BA1153" s="127"/>
      <c r="BB1153" s="127"/>
      <c r="BC1153" s="127"/>
      <c r="BD1153" s="127"/>
      <c r="BE1153" s="127"/>
      <c r="BF1153" s="127"/>
      <c r="BG1153" s="127"/>
      <c r="BH1153" s="127"/>
      <c r="BI1153" s="127"/>
      <c r="BJ1153" s="127"/>
      <c r="BK1153" s="127"/>
      <c r="BL1153" s="127"/>
      <c r="BM1153" s="127"/>
      <c r="BN1153" s="127"/>
      <c r="BO1153" s="127"/>
      <c r="BP1153" s="127"/>
      <c r="BQ1153" s="127"/>
      <c r="BR1153" s="127"/>
      <c r="BS1153" s="127"/>
      <c r="BT1153" s="127"/>
      <c r="BU1153" s="127"/>
      <c r="BV1153" s="127"/>
      <c r="BW1153" s="127"/>
      <c r="BX1153" s="127"/>
      <c r="BY1153" s="127"/>
      <c r="BZ1153" s="127"/>
      <c r="CA1153" s="127"/>
      <c r="CB1153" s="127"/>
      <c r="CC1153" s="127"/>
      <c r="CD1153" s="127"/>
      <c r="CE1153" s="127"/>
      <c r="CF1153" s="127"/>
      <c r="CG1153" s="127"/>
      <c r="CH1153" s="127"/>
      <c r="CI1153" s="127"/>
      <c r="CJ1153" s="127"/>
      <c r="CK1153" s="127"/>
      <c r="CL1153" s="127"/>
      <c r="CM1153" s="127"/>
      <c r="CN1153" s="127"/>
      <c r="CO1153" s="127"/>
      <c r="CP1153" s="127"/>
      <c r="CQ1153" s="127"/>
      <c r="CR1153" s="127"/>
      <c r="CS1153" s="127"/>
      <c r="CT1153" s="127"/>
      <c r="CU1153" s="127"/>
      <c r="CV1153" s="127"/>
      <c r="CW1153" s="127"/>
      <c r="CX1153" s="127"/>
      <c r="CY1153" s="127"/>
      <c r="CZ1153" s="127"/>
      <c r="DA1153" s="127"/>
      <c r="DB1153" s="127"/>
      <c r="DC1153" s="127"/>
      <c r="DD1153" s="127"/>
      <c r="DE1153" s="127"/>
      <c r="DF1153" s="127"/>
      <c r="DG1153" s="127"/>
      <c r="DH1153" s="127"/>
      <c r="DI1153" s="127"/>
      <c r="DJ1153" s="127"/>
      <c r="DK1153" s="127"/>
      <c r="DL1153" s="127"/>
      <c r="DM1153" s="127"/>
      <c r="DN1153" s="127"/>
      <c r="DO1153" s="127"/>
      <c r="DP1153" s="127"/>
      <c r="DQ1153" s="127"/>
      <c r="DR1153" s="127"/>
      <c r="DS1153" s="127"/>
      <c r="DT1153" s="127"/>
      <c r="DU1153" s="127"/>
      <c r="DV1153" s="127"/>
      <c r="DW1153" s="127"/>
      <c r="DX1153" s="127"/>
      <c r="DY1153" s="127"/>
      <c r="DZ1153" s="127"/>
      <c r="EA1153" s="127"/>
      <c r="EB1153" s="127"/>
      <c r="EC1153" s="127"/>
      <c r="ED1153" s="127"/>
      <c r="EE1153" s="127"/>
      <c r="EF1153" s="127"/>
      <c r="EG1153" s="127"/>
      <c r="EH1153" s="127"/>
      <c r="EI1153" s="127"/>
      <c r="EJ1153" s="127"/>
      <c r="EK1153" s="127"/>
      <c r="EL1153" s="127"/>
      <c r="EM1153" s="127"/>
      <c r="EN1153" s="127"/>
      <c r="EO1153" s="127"/>
      <c r="EP1153" s="127"/>
      <c r="EQ1153" s="127"/>
      <c r="ER1153" s="127"/>
      <c r="ES1153" s="127"/>
      <c r="ET1153" s="127"/>
      <c r="EU1153" s="127"/>
      <c r="EV1153" s="127"/>
      <c r="EW1153" s="127"/>
      <c r="EX1153" s="127"/>
      <c r="EY1153" s="127"/>
      <c r="EZ1153" s="127"/>
      <c r="FA1153" s="127"/>
      <c r="FB1153" s="127"/>
      <c r="FC1153" s="127"/>
      <c r="FD1153" s="127"/>
      <c r="FE1153" s="127"/>
      <c r="FF1153" s="127"/>
      <c r="FG1153" s="127"/>
      <c r="FH1153" s="127"/>
      <c r="FI1153" s="127"/>
      <c r="FJ1153" s="127"/>
      <c r="FK1153" s="127"/>
      <c r="FL1153" s="127"/>
      <c r="FM1153" s="127"/>
      <c r="FN1153" s="127"/>
      <c r="FO1153" s="127"/>
      <c r="FP1153" s="127"/>
      <c r="FQ1153" s="127"/>
      <c r="FR1153" s="127"/>
      <c r="FS1153" s="127"/>
      <c r="FT1153" s="127"/>
      <c r="FU1153" s="127"/>
      <c r="FV1153" s="127"/>
      <c r="FW1153" s="127"/>
      <c r="FX1153" s="127"/>
      <c r="FY1153" s="127"/>
      <c r="FZ1153" s="127"/>
      <c r="GA1153" s="127"/>
      <c r="GB1153" s="127"/>
      <c r="GC1153" s="127"/>
      <c r="GD1153" s="127"/>
      <c r="GE1153" s="127"/>
      <c r="GF1153" s="127"/>
      <c r="GG1153" s="127"/>
      <c r="GH1153" s="127"/>
      <c r="GI1153" s="127"/>
      <c r="GJ1153" s="127"/>
      <c r="GK1153" s="127"/>
      <c r="GL1153" s="127"/>
      <c r="GM1153" s="127"/>
      <c r="GN1153" s="127"/>
      <c r="GO1153" s="127"/>
      <c r="GP1153" s="127"/>
      <c r="GQ1153" s="127"/>
      <c r="GR1153" s="127"/>
      <c r="GS1153" s="127"/>
      <c r="GT1153" s="127"/>
      <c r="GU1153" s="127"/>
      <c r="GV1153" s="127"/>
      <c r="GW1153" s="127"/>
      <c r="GX1153" s="127"/>
      <c r="GY1153" s="127"/>
      <c r="GZ1153" s="127"/>
      <c r="HA1153" s="127"/>
      <c r="HB1153" s="127"/>
      <c r="HC1153" s="127"/>
      <c r="HD1153" s="127"/>
      <c r="HE1153" s="127"/>
      <c r="HF1153" s="127"/>
      <c r="HG1153" s="127"/>
      <c r="HH1153" s="127"/>
      <c r="HI1153" s="127"/>
      <c r="HJ1153" s="127"/>
      <c r="HK1153" s="127"/>
      <c r="HL1153" s="127"/>
      <c r="HM1153" s="127"/>
      <c r="HN1153" s="127"/>
      <c r="HO1153" s="127"/>
      <c r="HP1153" s="127"/>
      <c r="HQ1153" s="127"/>
      <c r="HR1153" s="127"/>
      <c r="HS1153" s="127"/>
      <c r="HT1153" s="127"/>
      <c r="HU1153" s="127"/>
      <c r="HV1153" s="127"/>
      <c r="HW1153" s="127"/>
      <c r="HX1153" s="127"/>
      <c r="HY1153" s="127"/>
      <c r="HZ1153" s="127"/>
      <c r="IA1153" s="127"/>
      <c r="IB1153" s="127"/>
    </row>
    <row r="1154" spans="1:236" ht="12.75" customHeight="1" x14ac:dyDescent="0.2">
      <c r="A1154" s="127"/>
      <c r="B1154" s="127"/>
      <c r="C1154" s="127"/>
      <c r="D1154" s="127"/>
      <c r="E1154" s="125"/>
      <c r="F1154" s="117"/>
      <c r="G1154" s="117"/>
      <c r="H1154" s="117"/>
      <c r="I1154" s="128"/>
      <c r="J1154" s="127"/>
      <c r="K1154" s="114"/>
      <c r="L1154" s="127"/>
      <c r="M1154" s="127"/>
      <c r="N1154" s="127"/>
      <c r="O1154" s="127"/>
      <c r="P1154" s="127"/>
      <c r="Q1154" s="127"/>
      <c r="R1154" s="127"/>
      <c r="S1154" s="127"/>
      <c r="T1154" s="127"/>
      <c r="U1154" s="127"/>
      <c r="V1154" s="127"/>
      <c r="W1154" s="127"/>
      <c r="X1154" s="127"/>
      <c r="Y1154" s="127"/>
      <c r="Z1154" s="127"/>
      <c r="AA1154" s="127"/>
      <c r="AB1154" s="127"/>
      <c r="AC1154" s="127"/>
      <c r="AD1154" s="127"/>
      <c r="AE1154" s="127"/>
      <c r="AF1154" s="127"/>
      <c r="AG1154" s="127"/>
      <c r="AH1154" s="127"/>
      <c r="AI1154" s="127"/>
      <c r="AJ1154" s="127"/>
      <c r="AK1154" s="127"/>
      <c r="AL1154" s="127"/>
      <c r="AM1154" s="127"/>
      <c r="AN1154" s="127"/>
      <c r="AO1154" s="127"/>
      <c r="AP1154" s="127"/>
      <c r="AQ1154" s="127"/>
      <c r="AR1154" s="127"/>
      <c r="AS1154" s="127"/>
      <c r="AT1154" s="127"/>
      <c r="AU1154" s="127"/>
      <c r="AV1154" s="127"/>
      <c r="AW1154" s="127"/>
      <c r="AX1154" s="127"/>
      <c r="AY1154" s="127"/>
      <c r="AZ1154" s="127"/>
      <c r="BA1154" s="127"/>
      <c r="BB1154" s="127"/>
      <c r="BC1154" s="127"/>
      <c r="BD1154" s="127"/>
      <c r="BE1154" s="127"/>
      <c r="BF1154" s="127"/>
      <c r="BG1154" s="127"/>
      <c r="BH1154" s="127"/>
      <c r="BI1154" s="127"/>
      <c r="BJ1154" s="127"/>
      <c r="BK1154" s="127"/>
      <c r="BL1154" s="127"/>
      <c r="BM1154" s="127"/>
      <c r="BN1154" s="127"/>
      <c r="BO1154" s="127"/>
      <c r="BP1154" s="127"/>
      <c r="BQ1154" s="127"/>
      <c r="BR1154" s="127"/>
      <c r="BS1154" s="127"/>
      <c r="BT1154" s="127"/>
      <c r="BU1154" s="127"/>
      <c r="BV1154" s="127"/>
      <c r="BW1154" s="127"/>
      <c r="BX1154" s="127"/>
      <c r="BY1154" s="127"/>
      <c r="BZ1154" s="127"/>
      <c r="CA1154" s="127"/>
      <c r="CB1154" s="127"/>
      <c r="CC1154" s="127"/>
      <c r="CD1154" s="127"/>
      <c r="CE1154" s="127"/>
      <c r="CF1154" s="127"/>
      <c r="CG1154" s="127"/>
      <c r="CH1154" s="127"/>
      <c r="CI1154" s="127"/>
      <c r="CJ1154" s="127"/>
      <c r="CK1154" s="127"/>
      <c r="CL1154" s="127"/>
      <c r="CM1154" s="127"/>
      <c r="CN1154" s="127"/>
      <c r="CO1154" s="127"/>
      <c r="CP1154" s="127"/>
      <c r="CQ1154" s="127"/>
      <c r="CR1154" s="127"/>
      <c r="CS1154" s="127"/>
      <c r="CT1154" s="127"/>
      <c r="CU1154" s="127"/>
      <c r="CV1154" s="127"/>
      <c r="CW1154" s="127"/>
      <c r="CX1154" s="127"/>
      <c r="CY1154" s="127"/>
      <c r="CZ1154" s="127"/>
      <c r="DA1154" s="127"/>
      <c r="DB1154" s="127"/>
      <c r="DC1154" s="127"/>
      <c r="DD1154" s="127"/>
      <c r="DE1154" s="127"/>
      <c r="DF1154" s="127"/>
      <c r="DG1154" s="127"/>
      <c r="DH1154" s="127"/>
      <c r="DI1154" s="127"/>
      <c r="DJ1154" s="127"/>
      <c r="DK1154" s="127"/>
      <c r="DL1154" s="127"/>
      <c r="DM1154" s="127"/>
      <c r="DN1154" s="127"/>
      <c r="DO1154" s="127"/>
      <c r="DP1154" s="127"/>
      <c r="DQ1154" s="127"/>
      <c r="DR1154" s="127"/>
      <c r="DS1154" s="127"/>
      <c r="DT1154" s="127"/>
      <c r="DU1154" s="127"/>
      <c r="DV1154" s="127"/>
      <c r="DW1154" s="127"/>
      <c r="DX1154" s="127"/>
      <c r="DY1154" s="127"/>
      <c r="DZ1154" s="127"/>
      <c r="EA1154" s="127"/>
      <c r="EB1154" s="127"/>
      <c r="EC1154" s="127"/>
      <c r="ED1154" s="127"/>
      <c r="EE1154" s="127"/>
      <c r="EF1154" s="127"/>
      <c r="EG1154" s="127"/>
      <c r="EH1154" s="127"/>
      <c r="EI1154" s="127"/>
      <c r="EJ1154" s="127"/>
      <c r="EK1154" s="127"/>
      <c r="EL1154" s="127"/>
      <c r="EM1154" s="127"/>
      <c r="EN1154" s="127"/>
      <c r="EO1154" s="127"/>
      <c r="EP1154" s="127"/>
      <c r="EQ1154" s="127"/>
      <c r="ER1154" s="127"/>
      <c r="ES1154" s="127"/>
      <c r="ET1154" s="127"/>
      <c r="EU1154" s="127"/>
      <c r="EV1154" s="127"/>
      <c r="EW1154" s="127"/>
      <c r="EX1154" s="127"/>
      <c r="EY1154" s="127"/>
      <c r="EZ1154" s="127"/>
      <c r="FA1154" s="127"/>
      <c r="FB1154" s="127"/>
      <c r="FC1154" s="127"/>
      <c r="FD1154" s="127"/>
      <c r="FE1154" s="127"/>
      <c r="FF1154" s="127"/>
      <c r="FG1154" s="127"/>
      <c r="FH1154" s="127"/>
      <c r="FI1154" s="127"/>
      <c r="FJ1154" s="127"/>
      <c r="FK1154" s="127"/>
      <c r="FL1154" s="127"/>
      <c r="FM1154" s="127"/>
      <c r="FN1154" s="127"/>
      <c r="FO1154" s="127"/>
      <c r="FP1154" s="127"/>
      <c r="FQ1154" s="127"/>
      <c r="FR1154" s="127"/>
      <c r="FS1154" s="127"/>
      <c r="FT1154" s="127"/>
      <c r="FU1154" s="127"/>
      <c r="FV1154" s="127"/>
      <c r="FW1154" s="127"/>
      <c r="FX1154" s="127"/>
      <c r="FY1154" s="127"/>
      <c r="FZ1154" s="127"/>
      <c r="GA1154" s="127"/>
      <c r="GB1154" s="127"/>
      <c r="GC1154" s="127"/>
      <c r="GD1154" s="127"/>
      <c r="GE1154" s="127"/>
      <c r="GF1154" s="127"/>
      <c r="GG1154" s="127"/>
      <c r="GH1154" s="127"/>
      <c r="GI1154" s="127"/>
      <c r="GJ1154" s="127"/>
      <c r="GK1154" s="127"/>
      <c r="GL1154" s="127"/>
      <c r="GM1154" s="127"/>
      <c r="GN1154" s="127"/>
      <c r="GO1154" s="127"/>
      <c r="GP1154" s="127"/>
      <c r="GQ1154" s="127"/>
      <c r="GR1154" s="127"/>
      <c r="GS1154" s="127"/>
      <c r="GT1154" s="127"/>
      <c r="GU1154" s="127"/>
      <c r="GV1154" s="127"/>
      <c r="GW1154" s="127"/>
      <c r="GX1154" s="127"/>
      <c r="GY1154" s="127"/>
      <c r="GZ1154" s="127"/>
      <c r="HA1154" s="127"/>
      <c r="HB1154" s="127"/>
      <c r="HC1154" s="127"/>
      <c r="HD1154" s="127"/>
      <c r="HE1154" s="127"/>
      <c r="HF1154" s="127"/>
      <c r="HG1154" s="127"/>
      <c r="HH1154" s="127"/>
      <c r="HI1154" s="127"/>
      <c r="HJ1154" s="127"/>
      <c r="HK1154" s="127"/>
      <c r="HL1154" s="127"/>
      <c r="HM1154" s="127"/>
      <c r="HN1154" s="127"/>
      <c r="HO1154" s="127"/>
      <c r="HP1154" s="127"/>
      <c r="HQ1154" s="127"/>
      <c r="HR1154" s="127"/>
      <c r="HS1154" s="127"/>
      <c r="HT1154" s="127"/>
      <c r="HU1154" s="127"/>
      <c r="HV1154" s="127"/>
      <c r="HW1154" s="127"/>
      <c r="HX1154" s="127"/>
      <c r="HY1154" s="127"/>
      <c r="HZ1154" s="127"/>
      <c r="IA1154" s="127"/>
      <c r="IB1154" s="127"/>
    </row>
    <row r="1155" spans="1:236" ht="12.75" customHeight="1" x14ac:dyDescent="0.2">
      <c r="A1155" s="127"/>
      <c r="B1155" s="127"/>
      <c r="C1155" s="127"/>
      <c r="D1155" s="127"/>
      <c r="E1155" s="125"/>
      <c r="F1155" s="117"/>
      <c r="G1155" s="117"/>
      <c r="H1155" s="117"/>
      <c r="I1155" s="128"/>
      <c r="J1155" s="127"/>
      <c r="K1155" s="114"/>
      <c r="L1155" s="127"/>
      <c r="M1155" s="127"/>
      <c r="N1155" s="127"/>
      <c r="O1155" s="127"/>
      <c r="P1155" s="127"/>
      <c r="Q1155" s="127"/>
      <c r="R1155" s="127"/>
      <c r="S1155" s="127"/>
      <c r="T1155" s="127"/>
      <c r="U1155" s="127"/>
      <c r="V1155" s="127"/>
      <c r="W1155" s="127"/>
      <c r="X1155" s="127"/>
      <c r="Y1155" s="127"/>
      <c r="Z1155" s="127"/>
      <c r="AA1155" s="127"/>
      <c r="AB1155" s="127"/>
      <c r="AC1155" s="127"/>
      <c r="AD1155" s="127"/>
      <c r="AE1155" s="127"/>
      <c r="AF1155" s="127"/>
      <c r="AG1155" s="127"/>
      <c r="AH1155" s="127"/>
      <c r="AI1155" s="127"/>
      <c r="AJ1155" s="127"/>
      <c r="AK1155" s="127"/>
      <c r="AL1155" s="127"/>
      <c r="AM1155" s="127"/>
      <c r="AN1155" s="127"/>
      <c r="AO1155" s="127"/>
      <c r="AP1155" s="127"/>
      <c r="AQ1155" s="127"/>
      <c r="AR1155" s="127"/>
      <c r="AS1155" s="127"/>
      <c r="AT1155" s="127"/>
      <c r="AU1155" s="127"/>
      <c r="AV1155" s="127"/>
      <c r="AW1155" s="127"/>
      <c r="AX1155" s="127"/>
      <c r="AY1155" s="127"/>
      <c r="AZ1155" s="127"/>
      <c r="BA1155" s="127"/>
      <c r="BB1155" s="127"/>
      <c r="BC1155" s="127"/>
      <c r="BD1155" s="127"/>
      <c r="BE1155" s="127"/>
      <c r="BF1155" s="127"/>
      <c r="BG1155" s="127"/>
      <c r="BH1155" s="127"/>
      <c r="BI1155" s="127"/>
      <c r="BJ1155" s="127"/>
      <c r="BK1155" s="127"/>
      <c r="BL1155" s="127"/>
      <c r="BM1155" s="127"/>
      <c r="BN1155" s="127"/>
      <c r="BO1155" s="127"/>
      <c r="BP1155" s="127"/>
      <c r="BQ1155" s="127"/>
      <c r="BR1155" s="127"/>
      <c r="BS1155" s="127"/>
      <c r="BT1155" s="127"/>
      <c r="BU1155" s="127"/>
      <c r="BV1155" s="127"/>
      <c r="BW1155" s="127"/>
      <c r="BX1155" s="127"/>
      <c r="BY1155" s="127"/>
      <c r="BZ1155" s="127"/>
      <c r="CA1155" s="127"/>
      <c r="CB1155" s="127"/>
      <c r="CC1155" s="127"/>
      <c r="CD1155" s="127"/>
      <c r="CE1155" s="127"/>
      <c r="CF1155" s="127"/>
      <c r="CG1155" s="127"/>
      <c r="CH1155" s="127"/>
      <c r="CI1155" s="127"/>
      <c r="CJ1155" s="127"/>
      <c r="CK1155" s="127"/>
      <c r="CL1155" s="127"/>
      <c r="CM1155" s="127"/>
      <c r="CN1155" s="127"/>
      <c r="CO1155" s="127"/>
      <c r="CP1155" s="127"/>
      <c r="CQ1155" s="127"/>
      <c r="CR1155" s="127"/>
      <c r="CS1155" s="127"/>
      <c r="CT1155" s="127"/>
      <c r="CU1155" s="127"/>
      <c r="CV1155" s="127"/>
      <c r="CW1155" s="127"/>
      <c r="CX1155" s="127"/>
      <c r="CY1155" s="127"/>
      <c r="CZ1155" s="127"/>
      <c r="DA1155" s="127"/>
      <c r="DB1155" s="127"/>
      <c r="DC1155" s="127"/>
      <c r="DD1155" s="127"/>
      <c r="DE1155" s="127"/>
      <c r="DF1155" s="127"/>
      <c r="DG1155" s="127"/>
      <c r="DH1155" s="127"/>
      <c r="DI1155" s="127"/>
      <c r="DJ1155" s="127"/>
      <c r="DK1155" s="127"/>
      <c r="DL1155" s="127"/>
      <c r="DM1155" s="127"/>
      <c r="DN1155" s="127"/>
      <c r="DO1155" s="127"/>
      <c r="DP1155" s="127"/>
      <c r="DQ1155" s="127"/>
      <c r="DR1155" s="127"/>
      <c r="DS1155" s="127"/>
      <c r="DT1155" s="127"/>
      <c r="DU1155" s="127"/>
      <c r="DV1155" s="127"/>
      <c r="DW1155" s="127"/>
      <c r="DX1155" s="127"/>
      <c r="DY1155" s="127"/>
      <c r="DZ1155" s="127"/>
      <c r="EA1155" s="127"/>
      <c r="EB1155" s="127"/>
      <c r="EC1155" s="127"/>
      <c r="ED1155" s="127"/>
      <c r="EE1155" s="127"/>
      <c r="EF1155" s="127"/>
      <c r="EG1155" s="127"/>
      <c r="EH1155" s="127"/>
      <c r="EI1155" s="127"/>
      <c r="EJ1155" s="127"/>
      <c r="EK1155" s="127"/>
      <c r="EL1155" s="127"/>
      <c r="EM1155" s="127"/>
      <c r="EN1155" s="127"/>
      <c r="EO1155" s="127"/>
      <c r="EP1155" s="127"/>
      <c r="EQ1155" s="127"/>
      <c r="ER1155" s="127"/>
      <c r="ES1155" s="127"/>
      <c r="ET1155" s="127"/>
      <c r="EU1155" s="127"/>
      <c r="EV1155" s="127"/>
      <c r="EW1155" s="127"/>
      <c r="EX1155" s="127"/>
      <c r="EY1155" s="127"/>
      <c r="EZ1155" s="127"/>
      <c r="FA1155" s="127"/>
      <c r="FB1155" s="127"/>
      <c r="FC1155" s="127"/>
      <c r="FD1155" s="127"/>
      <c r="FE1155" s="127"/>
      <c r="FF1155" s="127"/>
      <c r="FG1155" s="127"/>
      <c r="FH1155" s="127"/>
      <c r="FI1155" s="127"/>
      <c r="FJ1155" s="127"/>
      <c r="FK1155" s="127"/>
      <c r="FL1155" s="127"/>
      <c r="FM1155" s="127"/>
      <c r="FN1155" s="127"/>
      <c r="FO1155" s="127"/>
      <c r="FP1155" s="127"/>
      <c r="FQ1155" s="127"/>
      <c r="FR1155" s="127"/>
      <c r="FS1155" s="127"/>
      <c r="FT1155" s="127"/>
      <c r="FU1155" s="127"/>
      <c r="FV1155" s="127"/>
      <c r="FW1155" s="127"/>
      <c r="FX1155" s="127"/>
      <c r="FY1155" s="127"/>
      <c r="FZ1155" s="127"/>
      <c r="GA1155" s="127"/>
      <c r="GB1155" s="127"/>
      <c r="GC1155" s="127"/>
      <c r="GD1155" s="127"/>
      <c r="GE1155" s="127"/>
      <c r="GF1155" s="127"/>
      <c r="GG1155" s="127"/>
      <c r="GH1155" s="127"/>
      <c r="GI1155" s="127"/>
      <c r="GJ1155" s="127"/>
      <c r="GK1155" s="127"/>
      <c r="GL1155" s="127"/>
      <c r="GM1155" s="127"/>
      <c r="GN1155" s="127"/>
      <c r="GO1155" s="127"/>
      <c r="GP1155" s="127"/>
      <c r="GQ1155" s="127"/>
      <c r="GR1155" s="127"/>
      <c r="GS1155" s="127"/>
      <c r="GT1155" s="127"/>
      <c r="GU1155" s="127"/>
      <c r="GV1155" s="127"/>
      <c r="GW1155" s="127"/>
      <c r="GX1155" s="127"/>
      <c r="GY1155" s="127"/>
      <c r="GZ1155" s="127"/>
      <c r="HA1155" s="127"/>
      <c r="HB1155" s="127"/>
      <c r="HC1155" s="127"/>
      <c r="HD1155" s="127"/>
      <c r="HE1155" s="127"/>
      <c r="HF1155" s="127"/>
      <c r="HG1155" s="127"/>
      <c r="HH1155" s="127"/>
      <c r="HI1155" s="127"/>
      <c r="HJ1155" s="127"/>
      <c r="HK1155" s="127"/>
      <c r="HL1155" s="127"/>
      <c r="HM1155" s="127"/>
      <c r="HN1155" s="127"/>
      <c r="HO1155" s="127"/>
      <c r="HP1155" s="127"/>
      <c r="HQ1155" s="127"/>
      <c r="HR1155" s="127"/>
      <c r="HS1155" s="127"/>
      <c r="HT1155" s="127"/>
      <c r="HU1155" s="127"/>
      <c r="HV1155" s="127"/>
      <c r="HW1155" s="127"/>
      <c r="HX1155" s="127"/>
      <c r="HY1155" s="127"/>
      <c r="HZ1155" s="127"/>
      <c r="IA1155" s="127"/>
      <c r="IB1155" s="127"/>
    </row>
    <row r="1156" spans="1:236" ht="12.75" customHeight="1" x14ac:dyDescent="0.2">
      <c r="A1156" s="127"/>
      <c r="B1156" s="127"/>
      <c r="C1156" s="127"/>
      <c r="D1156" s="127"/>
      <c r="E1156" s="125"/>
      <c r="F1156" s="117"/>
      <c r="G1156" s="117"/>
      <c r="H1156" s="117"/>
      <c r="I1156" s="128"/>
      <c r="J1156" s="127"/>
      <c r="K1156" s="114"/>
      <c r="L1156" s="127"/>
      <c r="M1156" s="127"/>
      <c r="N1156" s="127"/>
      <c r="O1156" s="127"/>
      <c r="P1156" s="127"/>
      <c r="Q1156" s="127"/>
      <c r="R1156" s="127"/>
      <c r="S1156" s="127"/>
      <c r="T1156" s="127"/>
      <c r="U1156" s="127"/>
      <c r="V1156" s="127"/>
      <c r="W1156" s="127"/>
      <c r="X1156" s="127"/>
      <c r="Y1156" s="127"/>
      <c r="Z1156" s="127"/>
      <c r="AA1156" s="127"/>
      <c r="AB1156" s="127"/>
      <c r="AC1156" s="127"/>
      <c r="AD1156" s="127"/>
      <c r="AE1156" s="127"/>
      <c r="AF1156" s="127"/>
      <c r="AG1156" s="127"/>
      <c r="AH1156" s="127"/>
      <c r="AI1156" s="127"/>
      <c r="AJ1156" s="127"/>
      <c r="AK1156" s="127"/>
      <c r="AL1156" s="127"/>
      <c r="AM1156" s="127"/>
      <c r="AN1156" s="127"/>
      <c r="AO1156" s="127"/>
      <c r="AP1156" s="127"/>
      <c r="AQ1156" s="127"/>
      <c r="AR1156" s="127"/>
      <c r="AS1156" s="127"/>
      <c r="AT1156" s="127"/>
      <c r="AU1156" s="127"/>
      <c r="AV1156" s="127"/>
      <c r="AW1156" s="127"/>
      <c r="AX1156" s="127"/>
      <c r="AY1156" s="127"/>
      <c r="AZ1156" s="127"/>
      <c r="BA1156" s="127"/>
      <c r="BB1156" s="127"/>
      <c r="BC1156" s="127"/>
      <c r="BD1156" s="127"/>
      <c r="BE1156" s="127"/>
      <c r="BF1156" s="127"/>
      <c r="BG1156" s="127"/>
      <c r="BH1156" s="127"/>
      <c r="BI1156" s="127"/>
      <c r="BJ1156" s="127"/>
      <c r="BK1156" s="127"/>
      <c r="BL1156" s="127"/>
      <c r="BM1156" s="127"/>
      <c r="BN1156" s="127"/>
      <c r="BO1156" s="127"/>
      <c r="BP1156" s="127"/>
      <c r="BQ1156" s="127"/>
      <c r="BR1156" s="127"/>
      <c r="BS1156" s="127"/>
      <c r="BT1156" s="127"/>
      <c r="BU1156" s="127"/>
      <c r="BV1156" s="127"/>
      <c r="BW1156" s="127"/>
      <c r="BX1156" s="127"/>
      <c r="BY1156" s="127"/>
      <c r="BZ1156" s="127"/>
      <c r="CA1156" s="127"/>
      <c r="CB1156" s="127"/>
      <c r="CC1156" s="127"/>
      <c r="CD1156" s="127"/>
      <c r="CE1156" s="127"/>
      <c r="CF1156" s="127"/>
      <c r="CG1156" s="127"/>
      <c r="CH1156" s="127"/>
      <c r="CI1156" s="127"/>
      <c r="CJ1156" s="127"/>
      <c r="CK1156" s="127"/>
      <c r="CL1156" s="127"/>
      <c r="CM1156" s="127"/>
      <c r="CN1156" s="127"/>
      <c r="CO1156" s="127"/>
      <c r="CP1156" s="127"/>
      <c r="CQ1156" s="127"/>
      <c r="CR1156" s="127"/>
      <c r="CS1156" s="127"/>
      <c r="CT1156" s="127"/>
      <c r="CU1156" s="127"/>
      <c r="CV1156" s="127"/>
      <c r="CW1156" s="127"/>
      <c r="CX1156" s="127"/>
      <c r="CY1156" s="127"/>
      <c r="CZ1156" s="127"/>
      <c r="DA1156" s="127"/>
      <c r="DB1156" s="127"/>
      <c r="DC1156" s="127"/>
      <c r="DD1156" s="127"/>
      <c r="DE1156" s="127"/>
      <c r="DF1156" s="127"/>
      <c r="DG1156" s="127"/>
      <c r="DH1156" s="127"/>
      <c r="DI1156" s="127"/>
      <c r="DJ1156" s="127"/>
      <c r="DK1156" s="127"/>
      <c r="DL1156" s="127"/>
      <c r="DM1156" s="127"/>
      <c r="DN1156" s="127"/>
      <c r="DO1156" s="127"/>
      <c r="DP1156" s="127"/>
      <c r="DQ1156" s="127"/>
      <c r="DR1156" s="127"/>
      <c r="DS1156" s="127"/>
      <c r="DT1156" s="127"/>
      <c r="DU1156" s="127"/>
      <c r="DV1156" s="127"/>
      <c r="DW1156" s="127"/>
      <c r="DX1156" s="127"/>
      <c r="DY1156" s="127"/>
      <c r="DZ1156" s="127"/>
      <c r="EA1156" s="127"/>
      <c r="EB1156" s="127"/>
      <c r="EC1156" s="127"/>
      <c r="ED1156" s="127"/>
      <c r="EE1156" s="127"/>
      <c r="EF1156" s="127"/>
      <c r="EG1156" s="127"/>
      <c r="EH1156" s="127"/>
      <c r="EI1156" s="127"/>
      <c r="EJ1156" s="127"/>
      <c r="EK1156" s="127"/>
      <c r="EL1156" s="127"/>
      <c r="EM1156" s="127"/>
      <c r="EN1156" s="127"/>
      <c r="EO1156" s="127"/>
      <c r="EP1156" s="127"/>
      <c r="EQ1156" s="127"/>
      <c r="ER1156" s="127"/>
      <c r="ES1156" s="127"/>
      <c r="ET1156" s="127"/>
      <c r="EU1156" s="127"/>
      <c r="EV1156" s="127"/>
      <c r="EW1156" s="127"/>
      <c r="EX1156" s="127"/>
      <c r="EY1156" s="127"/>
      <c r="EZ1156" s="127"/>
      <c r="FA1156" s="127"/>
      <c r="FB1156" s="127"/>
      <c r="FC1156" s="127"/>
      <c r="FD1156" s="127"/>
      <c r="FE1156" s="127"/>
      <c r="FF1156" s="127"/>
      <c r="FG1156" s="127"/>
      <c r="FH1156" s="127"/>
      <c r="FI1156" s="127"/>
      <c r="FJ1156" s="127"/>
      <c r="FK1156" s="127"/>
      <c r="FL1156" s="127"/>
      <c r="FM1156" s="127"/>
      <c r="FN1156" s="127"/>
      <c r="FO1156" s="127"/>
      <c r="FP1156" s="127"/>
      <c r="FQ1156" s="127"/>
      <c r="FR1156" s="127"/>
      <c r="FS1156" s="127"/>
      <c r="FT1156" s="127"/>
      <c r="FU1156" s="127"/>
      <c r="FV1156" s="127"/>
      <c r="FW1156" s="127"/>
      <c r="FX1156" s="127"/>
      <c r="FY1156" s="127"/>
      <c r="FZ1156" s="127"/>
      <c r="GA1156" s="127"/>
      <c r="GB1156" s="127"/>
      <c r="GC1156" s="127"/>
      <c r="GD1156" s="127"/>
      <c r="GE1156" s="127"/>
      <c r="GF1156" s="127"/>
      <c r="GG1156" s="127"/>
      <c r="GH1156" s="127"/>
      <c r="GI1156" s="127"/>
      <c r="GJ1156" s="127"/>
      <c r="GK1156" s="127"/>
      <c r="GL1156" s="127"/>
      <c r="GM1156" s="127"/>
      <c r="GN1156" s="127"/>
      <c r="GO1156" s="127"/>
      <c r="GP1156" s="127"/>
      <c r="GQ1156" s="127"/>
      <c r="GR1156" s="127"/>
      <c r="GS1156" s="127"/>
      <c r="GT1156" s="127"/>
      <c r="GU1156" s="127"/>
      <c r="GV1156" s="127"/>
      <c r="GW1156" s="127"/>
      <c r="GX1156" s="127"/>
      <c r="GY1156" s="127"/>
      <c r="GZ1156" s="127"/>
      <c r="HA1156" s="127"/>
      <c r="HB1156" s="127"/>
      <c r="HC1156" s="127"/>
      <c r="HD1156" s="127"/>
      <c r="HE1156" s="127"/>
      <c r="HF1156" s="127"/>
      <c r="HG1156" s="127"/>
      <c r="HH1156" s="127"/>
      <c r="HI1156" s="127"/>
      <c r="HJ1156" s="127"/>
      <c r="HK1156" s="127"/>
      <c r="HL1156" s="127"/>
      <c r="HM1156" s="127"/>
      <c r="HN1156" s="127"/>
      <c r="HO1156" s="127"/>
      <c r="HP1156" s="127"/>
      <c r="HQ1156" s="127"/>
      <c r="HR1156" s="127"/>
      <c r="HS1156" s="127"/>
      <c r="HT1156" s="127"/>
      <c r="HU1156" s="127"/>
      <c r="HV1156" s="127"/>
      <c r="HW1156" s="127"/>
      <c r="HX1156" s="127"/>
      <c r="HY1156" s="127"/>
      <c r="HZ1156" s="127"/>
      <c r="IA1156" s="127"/>
      <c r="IB1156" s="127"/>
    </row>
    <row r="1157" spans="1:236" ht="12.75" customHeight="1" x14ac:dyDescent="0.2">
      <c r="A1157" s="127"/>
      <c r="B1157" s="127"/>
      <c r="C1157" s="127"/>
      <c r="D1157" s="127"/>
      <c r="E1157" s="125"/>
      <c r="F1157" s="117"/>
      <c r="G1157" s="117"/>
      <c r="H1157" s="117"/>
      <c r="I1157" s="128"/>
      <c r="J1157" s="127"/>
      <c r="K1157" s="114"/>
      <c r="L1157" s="127"/>
      <c r="M1157" s="127"/>
      <c r="N1157" s="127"/>
      <c r="O1157" s="127"/>
      <c r="P1157" s="127"/>
      <c r="Q1157" s="127"/>
      <c r="R1157" s="127"/>
      <c r="S1157" s="127"/>
      <c r="T1157" s="127"/>
      <c r="U1157" s="127"/>
      <c r="V1157" s="127"/>
      <c r="W1157" s="127"/>
      <c r="X1157" s="127"/>
      <c r="Y1157" s="127"/>
      <c r="Z1157" s="127"/>
      <c r="AA1157" s="127"/>
      <c r="AB1157" s="127"/>
      <c r="AC1157" s="127"/>
      <c r="AD1157" s="127"/>
      <c r="AE1157" s="127"/>
      <c r="AF1157" s="127"/>
      <c r="AG1157" s="127"/>
      <c r="AH1157" s="127"/>
      <c r="AI1157" s="127"/>
      <c r="AJ1157" s="127"/>
      <c r="AK1157" s="127"/>
      <c r="AL1157" s="127"/>
      <c r="AM1157" s="127"/>
      <c r="AN1157" s="127"/>
      <c r="AO1157" s="127"/>
      <c r="AP1157" s="127"/>
      <c r="AQ1157" s="127"/>
      <c r="AR1157" s="127"/>
      <c r="AS1157" s="127"/>
      <c r="AT1157" s="127"/>
      <c r="AU1157" s="127"/>
      <c r="AV1157" s="127"/>
      <c r="AW1157" s="127"/>
      <c r="AX1157" s="127"/>
      <c r="AY1157" s="127"/>
      <c r="AZ1157" s="127"/>
      <c r="BA1157" s="127"/>
      <c r="BB1157" s="127"/>
      <c r="BC1157" s="127"/>
      <c r="BD1157" s="127"/>
      <c r="BE1157" s="127"/>
      <c r="BF1157" s="127"/>
      <c r="BG1157" s="127"/>
      <c r="BH1157" s="127"/>
      <c r="BI1157" s="127"/>
      <c r="BJ1157" s="127"/>
      <c r="BK1157" s="127"/>
      <c r="BL1157" s="127"/>
      <c r="BM1157" s="127"/>
      <c r="BN1157" s="127"/>
      <c r="BO1157" s="127"/>
      <c r="BP1157" s="127"/>
      <c r="BQ1157" s="127"/>
      <c r="BR1157" s="127"/>
      <c r="BS1157" s="127"/>
      <c r="BT1157" s="127"/>
      <c r="BU1157" s="127"/>
      <c r="BV1157" s="127"/>
      <c r="BW1157" s="127"/>
      <c r="BX1157" s="127"/>
      <c r="BY1157" s="127"/>
      <c r="BZ1157" s="127"/>
      <c r="CA1157" s="127"/>
      <c r="CB1157" s="127"/>
      <c r="CC1157" s="127"/>
      <c r="CD1157" s="127"/>
      <c r="CE1157" s="127"/>
      <c r="CF1157" s="127"/>
      <c r="CG1157" s="127"/>
      <c r="CH1157" s="127"/>
      <c r="CI1157" s="127"/>
      <c r="CJ1157" s="127"/>
      <c r="CK1157" s="127"/>
      <c r="CL1157" s="127"/>
      <c r="CM1157" s="127"/>
      <c r="CN1157" s="127"/>
      <c r="CO1157" s="127"/>
      <c r="CP1157" s="127"/>
      <c r="CQ1157" s="127"/>
      <c r="CR1157" s="127"/>
      <c r="CS1157" s="127"/>
      <c r="CT1157" s="127"/>
      <c r="CU1157" s="127"/>
      <c r="CV1157" s="127"/>
      <c r="CW1157" s="127"/>
      <c r="CX1157" s="127"/>
      <c r="CY1157" s="127"/>
      <c r="CZ1157" s="127"/>
      <c r="DA1157" s="127"/>
      <c r="DB1157" s="127"/>
      <c r="DC1157" s="127"/>
      <c r="DD1157" s="127"/>
      <c r="DE1157" s="127"/>
      <c r="DF1157" s="127"/>
      <c r="DG1157" s="127"/>
      <c r="DH1157" s="127"/>
      <c r="DI1157" s="127"/>
      <c r="DJ1157" s="127"/>
      <c r="DK1157" s="127"/>
      <c r="DL1157" s="127"/>
      <c r="DM1157" s="127"/>
      <c r="DN1157" s="127"/>
      <c r="DO1157" s="127"/>
      <c r="DP1157" s="127"/>
      <c r="DQ1157" s="127"/>
      <c r="DR1157" s="127"/>
      <c r="DS1157" s="127"/>
      <c r="DT1157" s="127"/>
      <c r="DU1157" s="127"/>
      <c r="DV1157" s="127"/>
      <c r="DW1157" s="127"/>
      <c r="DX1157" s="127"/>
      <c r="DY1157" s="127"/>
      <c r="DZ1157" s="127"/>
      <c r="EA1157" s="127"/>
      <c r="EB1157" s="127"/>
      <c r="EC1157" s="127"/>
      <c r="ED1157" s="127"/>
      <c r="EE1157" s="127"/>
      <c r="EF1157" s="127"/>
      <c r="EG1157" s="127"/>
      <c r="EH1157" s="127"/>
      <c r="EI1157" s="127"/>
      <c r="EJ1157" s="127"/>
      <c r="EK1157" s="127"/>
      <c r="EL1157" s="127"/>
      <c r="EM1157" s="127"/>
      <c r="EN1157" s="127"/>
      <c r="EO1157" s="127"/>
      <c r="EP1157" s="127"/>
      <c r="EQ1157" s="127"/>
      <c r="ER1157" s="127"/>
      <c r="ES1157" s="127"/>
      <c r="ET1157" s="127"/>
      <c r="EU1157" s="127"/>
      <c r="EV1157" s="127"/>
      <c r="EW1157" s="127"/>
      <c r="EX1157" s="127"/>
      <c r="EY1157" s="127"/>
      <c r="EZ1157" s="127"/>
      <c r="FA1157" s="127"/>
      <c r="FB1157" s="127"/>
      <c r="FC1157" s="127"/>
      <c r="FD1157" s="127"/>
      <c r="FE1157" s="127"/>
      <c r="FF1157" s="127"/>
      <c r="FG1157" s="127"/>
      <c r="FH1157" s="127"/>
      <c r="FI1157" s="127"/>
      <c r="FJ1157" s="127"/>
      <c r="FK1157" s="127"/>
      <c r="FL1157" s="127"/>
      <c r="FM1157" s="127"/>
      <c r="FN1157" s="127"/>
      <c r="FO1157" s="127"/>
      <c r="FP1157" s="127"/>
      <c r="FQ1157" s="127"/>
      <c r="FR1157" s="127"/>
      <c r="FS1157" s="127"/>
      <c r="FT1157" s="127"/>
      <c r="FU1157" s="127"/>
      <c r="FV1157" s="127"/>
      <c r="FW1157" s="127"/>
      <c r="FX1157" s="127"/>
      <c r="FY1157" s="127"/>
      <c r="FZ1157" s="127"/>
      <c r="GA1157" s="127"/>
      <c r="GB1157" s="127"/>
      <c r="GC1157" s="127"/>
      <c r="GD1157" s="127"/>
      <c r="GE1157" s="127"/>
      <c r="GF1157" s="127"/>
      <c r="GG1157" s="127"/>
      <c r="GH1157" s="127"/>
      <c r="GI1157" s="127"/>
      <c r="GJ1157" s="127"/>
      <c r="GK1157" s="127"/>
      <c r="GL1157" s="127"/>
      <c r="GM1157" s="127"/>
      <c r="GN1157" s="127"/>
      <c r="GO1157" s="127"/>
      <c r="GP1157" s="127"/>
      <c r="GQ1157" s="127"/>
      <c r="GR1157" s="127"/>
      <c r="GS1157" s="127"/>
      <c r="GT1157" s="127"/>
      <c r="GU1157" s="127"/>
      <c r="GV1157" s="127"/>
      <c r="GW1157" s="127"/>
      <c r="GX1157" s="127"/>
      <c r="GY1157" s="127"/>
      <c r="GZ1157" s="127"/>
      <c r="HA1157" s="127"/>
      <c r="HB1157" s="127"/>
      <c r="HC1157" s="127"/>
      <c r="HD1157" s="127"/>
      <c r="HE1157" s="127"/>
      <c r="HF1157" s="127"/>
      <c r="HG1157" s="127"/>
      <c r="HH1157" s="127"/>
      <c r="HI1157" s="127"/>
      <c r="HJ1157" s="127"/>
      <c r="HK1157" s="127"/>
      <c r="HL1157" s="127"/>
      <c r="HM1157" s="127"/>
      <c r="HN1157" s="127"/>
      <c r="HO1157" s="127"/>
      <c r="HP1157" s="127"/>
      <c r="HQ1157" s="127"/>
      <c r="HR1157" s="127"/>
      <c r="HS1157" s="127"/>
      <c r="HT1157" s="127"/>
      <c r="HU1157" s="127"/>
      <c r="HV1157" s="127"/>
      <c r="HW1157" s="127"/>
      <c r="HX1157" s="127"/>
      <c r="HY1157" s="127"/>
      <c r="HZ1157" s="127"/>
      <c r="IA1157" s="127"/>
      <c r="IB1157" s="127"/>
    </row>
    <row r="1158" spans="1:236" ht="12.75" customHeight="1" x14ac:dyDescent="0.2">
      <c r="A1158" s="127"/>
      <c r="B1158" s="127"/>
      <c r="C1158" s="127"/>
      <c r="D1158" s="127"/>
      <c r="E1158" s="125"/>
      <c r="F1158" s="117"/>
      <c r="G1158" s="117"/>
      <c r="H1158" s="117"/>
      <c r="I1158" s="128"/>
      <c r="J1158" s="127"/>
      <c r="K1158" s="114"/>
      <c r="L1158" s="127"/>
      <c r="M1158" s="127"/>
      <c r="N1158" s="127"/>
      <c r="O1158" s="127"/>
      <c r="P1158" s="127"/>
      <c r="Q1158" s="127"/>
      <c r="R1158" s="127"/>
      <c r="S1158" s="127"/>
      <c r="T1158" s="127"/>
      <c r="U1158" s="127"/>
      <c r="V1158" s="127"/>
      <c r="W1158" s="127"/>
      <c r="X1158" s="127"/>
      <c r="Y1158" s="127"/>
      <c r="Z1158" s="127"/>
      <c r="AA1158" s="127"/>
      <c r="AB1158" s="127"/>
      <c r="AC1158" s="127"/>
      <c r="AD1158" s="127"/>
      <c r="AE1158" s="127"/>
      <c r="AF1158" s="127"/>
      <c r="AG1158" s="127"/>
      <c r="AH1158" s="127"/>
      <c r="AI1158" s="127"/>
      <c r="AJ1158" s="127"/>
      <c r="AK1158" s="127"/>
      <c r="AL1158" s="127"/>
      <c r="AM1158" s="127"/>
      <c r="AN1158" s="127"/>
      <c r="AO1158" s="127"/>
      <c r="AP1158" s="127"/>
      <c r="AQ1158" s="127"/>
      <c r="AR1158" s="127"/>
      <c r="AS1158" s="127"/>
      <c r="AT1158" s="127"/>
      <c r="AU1158" s="127"/>
      <c r="AV1158" s="127"/>
      <c r="AW1158" s="127"/>
      <c r="AX1158" s="127"/>
      <c r="AY1158" s="127"/>
      <c r="AZ1158" s="127"/>
      <c r="BA1158" s="127"/>
      <c r="BB1158" s="127"/>
      <c r="BC1158" s="127"/>
      <c r="BD1158" s="127"/>
      <c r="BE1158" s="127"/>
      <c r="BF1158" s="127"/>
      <c r="BG1158" s="127"/>
      <c r="BH1158" s="127"/>
      <c r="BI1158" s="127"/>
      <c r="BJ1158" s="127"/>
      <c r="BK1158" s="127"/>
      <c r="BL1158" s="127"/>
      <c r="BM1158" s="127"/>
      <c r="BN1158" s="127"/>
      <c r="BO1158" s="127"/>
      <c r="BP1158" s="127"/>
      <c r="BQ1158" s="127"/>
      <c r="BR1158" s="127"/>
      <c r="BS1158" s="127"/>
      <c r="BT1158" s="127"/>
      <c r="BU1158" s="127"/>
      <c r="BV1158" s="127"/>
      <c r="BW1158" s="127"/>
      <c r="BX1158" s="127"/>
      <c r="BY1158" s="127"/>
      <c r="BZ1158" s="127"/>
      <c r="CA1158" s="127"/>
      <c r="CB1158" s="127"/>
      <c r="CC1158" s="127"/>
      <c r="CD1158" s="127"/>
      <c r="CE1158" s="127"/>
      <c r="CF1158" s="127"/>
      <c r="CG1158" s="127"/>
      <c r="CH1158" s="127"/>
      <c r="CI1158" s="127"/>
      <c r="CJ1158" s="127"/>
      <c r="CK1158" s="127"/>
      <c r="CL1158" s="127"/>
      <c r="CM1158" s="127"/>
      <c r="CN1158" s="127"/>
      <c r="CO1158" s="127"/>
      <c r="CP1158" s="127"/>
      <c r="CQ1158" s="127"/>
      <c r="CR1158" s="127"/>
      <c r="CS1158" s="127"/>
      <c r="CT1158" s="127"/>
      <c r="CU1158" s="127"/>
      <c r="CV1158" s="127"/>
      <c r="CW1158" s="127"/>
      <c r="CX1158" s="127"/>
      <c r="CY1158" s="127"/>
      <c r="CZ1158" s="127"/>
      <c r="DA1158" s="127"/>
      <c r="DB1158" s="127"/>
      <c r="DC1158" s="127"/>
      <c r="DD1158" s="127"/>
      <c r="DE1158" s="127"/>
      <c r="DF1158" s="127"/>
      <c r="DG1158" s="127"/>
      <c r="DH1158" s="127"/>
      <c r="DI1158" s="127"/>
      <c r="DJ1158" s="127"/>
      <c r="DK1158" s="127"/>
      <c r="DL1158" s="127"/>
      <c r="DM1158" s="127"/>
      <c r="DN1158" s="127"/>
      <c r="DO1158" s="127"/>
      <c r="DP1158" s="127"/>
      <c r="DQ1158" s="127"/>
      <c r="DR1158" s="127"/>
      <c r="DS1158" s="127"/>
      <c r="DT1158" s="127"/>
      <c r="DU1158" s="127"/>
      <c r="DV1158" s="127"/>
      <c r="DW1158" s="127"/>
      <c r="DX1158" s="127"/>
      <c r="DY1158" s="127"/>
      <c r="DZ1158" s="127"/>
      <c r="EA1158" s="127"/>
      <c r="EB1158" s="127"/>
      <c r="EC1158" s="127"/>
      <c r="ED1158" s="127"/>
      <c r="EE1158" s="127"/>
      <c r="EF1158" s="127"/>
      <c r="EG1158" s="127"/>
      <c r="EH1158" s="127"/>
      <c r="EI1158" s="127"/>
      <c r="EJ1158" s="127"/>
      <c r="EK1158" s="127"/>
      <c r="EL1158" s="127"/>
      <c r="EM1158" s="127"/>
      <c r="EN1158" s="127"/>
      <c r="EO1158" s="127"/>
      <c r="EP1158" s="127"/>
      <c r="EQ1158" s="127"/>
      <c r="ER1158" s="127"/>
      <c r="ES1158" s="127"/>
      <c r="ET1158" s="127"/>
      <c r="EU1158" s="127"/>
      <c r="EV1158" s="127"/>
      <c r="EW1158" s="127"/>
      <c r="EX1158" s="127"/>
      <c r="EY1158" s="127"/>
      <c r="EZ1158" s="127"/>
      <c r="FA1158" s="127"/>
      <c r="FB1158" s="127"/>
      <c r="FC1158" s="127"/>
      <c r="FD1158" s="127"/>
      <c r="FE1158" s="127"/>
      <c r="FF1158" s="127"/>
      <c r="FG1158" s="127"/>
      <c r="FH1158" s="127"/>
      <c r="FI1158" s="127"/>
      <c r="FJ1158" s="127"/>
      <c r="FK1158" s="127"/>
      <c r="FL1158" s="127"/>
      <c r="FM1158" s="127"/>
      <c r="FN1158" s="127"/>
      <c r="FO1158" s="127"/>
      <c r="FP1158" s="127"/>
      <c r="FQ1158" s="127"/>
      <c r="FR1158" s="127"/>
      <c r="FS1158" s="127"/>
      <c r="FT1158" s="127"/>
      <c r="FU1158" s="127"/>
      <c r="FV1158" s="127"/>
      <c r="FW1158" s="127"/>
      <c r="FX1158" s="127"/>
      <c r="FY1158" s="127"/>
      <c r="FZ1158" s="127"/>
      <c r="GA1158" s="127"/>
      <c r="GB1158" s="127"/>
      <c r="GC1158" s="127"/>
      <c r="GD1158" s="127"/>
      <c r="GE1158" s="127"/>
      <c r="GF1158" s="127"/>
      <c r="GG1158" s="127"/>
      <c r="GH1158" s="127"/>
      <c r="GI1158" s="127"/>
      <c r="GJ1158" s="127"/>
      <c r="GK1158" s="127"/>
      <c r="GL1158" s="127"/>
      <c r="GM1158" s="127"/>
      <c r="GN1158" s="127"/>
      <c r="GO1158" s="127"/>
      <c r="GP1158" s="127"/>
      <c r="GQ1158" s="127"/>
      <c r="GR1158" s="127"/>
      <c r="GS1158" s="127"/>
      <c r="GT1158" s="127"/>
      <c r="GU1158" s="127"/>
      <c r="GV1158" s="127"/>
      <c r="GW1158" s="127"/>
      <c r="GX1158" s="127"/>
      <c r="GY1158" s="127"/>
      <c r="GZ1158" s="127"/>
      <c r="HA1158" s="127"/>
      <c r="HB1158" s="127"/>
      <c r="HC1158" s="127"/>
      <c r="HD1158" s="127"/>
      <c r="HE1158" s="127"/>
      <c r="HF1158" s="127"/>
      <c r="HG1158" s="127"/>
      <c r="HH1158" s="127"/>
      <c r="HI1158" s="127"/>
      <c r="HJ1158" s="127"/>
      <c r="HK1158" s="127"/>
      <c r="HL1158" s="127"/>
      <c r="HM1158" s="127"/>
      <c r="HN1158" s="127"/>
      <c r="HO1158" s="127"/>
      <c r="HP1158" s="127"/>
      <c r="HQ1158" s="127"/>
      <c r="HR1158" s="127"/>
      <c r="HS1158" s="127"/>
      <c r="HT1158" s="127"/>
      <c r="HU1158" s="127"/>
      <c r="HV1158" s="127"/>
      <c r="HW1158" s="127"/>
      <c r="HX1158" s="127"/>
      <c r="HY1158" s="127"/>
      <c r="HZ1158" s="127"/>
      <c r="IA1158" s="127"/>
      <c r="IB1158" s="127"/>
    </row>
    <row r="1159" spans="1:236" ht="12.75" customHeight="1" x14ac:dyDescent="0.2">
      <c r="A1159" s="127"/>
      <c r="B1159" s="127"/>
      <c r="C1159" s="127"/>
      <c r="D1159" s="127"/>
      <c r="E1159" s="125"/>
      <c r="F1159" s="117"/>
      <c r="G1159" s="117"/>
      <c r="H1159" s="117"/>
      <c r="I1159" s="128"/>
      <c r="J1159" s="127"/>
      <c r="K1159" s="114"/>
      <c r="L1159" s="127"/>
      <c r="M1159" s="127"/>
      <c r="N1159" s="127"/>
      <c r="O1159" s="127"/>
      <c r="P1159" s="127"/>
      <c r="Q1159" s="127"/>
      <c r="R1159" s="127"/>
      <c r="S1159" s="127"/>
      <c r="T1159" s="127"/>
      <c r="U1159" s="127"/>
      <c r="V1159" s="127"/>
      <c r="W1159" s="127"/>
      <c r="X1159" s="127"/>
      <c r="Y1159" s="127"/>
      <c r="Z1159" s="127"/>
      <c r="AA1159" s="127"/>
      <c r="AB1159" s="127"/>
      <c r="AC1159" s="127"/>
      <c r="AD1159" s="127"/>
      <c r="AE1159" s="127"/>
      <c r="AF1159" s="127"/>
      <c r="AG1159" s="127"/>
      <c r="AH1159" s="127"/>
      <c r="AI1159" s="127"/>
      <c r="AJ1159" s="127"/>
      <c r="AK1159" s="127"/>
      <c r="AL1159" s="127"/>
      <c r="AM1159" s="127"/>
      <c r="AN1159" s="127"/>
      <c r="AO1159" s="127"/>
      <c r="AP1159" s="127"/>
      <c r="AQ1159" s="127"/>
      <c r="AR1159" s="127"/>
      <c r="AS1159" s="127"/>
      <c r="AT1159" s="127"/>
      <c r="AU1159" s="127"/>
      <c r="AV1159" s="127"/>
      <c r="AW1159" s="127"/>
      <c r="AX1159" s="127"/>
      <c r="AY1159" s="127"/>
      <c r="AZ1159" s="127"/>
      <c r="BA1159" s="127"/>
      <c r="BB1159" s="127"/>
      <c r="BC1159" s="127"/>
      <c r="BD1159" s="127"/>
      <c r="BE1159" s="127"/>
      <c r="BF1159" s="127"/>
      <c r="BG1159" s="127"/>
      <c r="BH1159" s="127"/>
      <c r="BI1159" s="127"/>
      <c r="BJ1159" s="127"/>
      <c r="BK1159" s="127"/>
      <c r="BL1159" s="127"/>
      <c r="BM1159" s="127"/>
      <c r="BN1159" s="127"/>
      <c r="BO1159" s="127"/>
      <c r="BP1159" s="127"/>
      <c r="BQ1159" s="127"/>
      <c r="BR1159" s="127"/>
      <c r="BS1159" s="127"/>
      <c r="BT1159" s="127"/>
      <c r="BU1159" s="127"/>
      <c r="BV1159" s="127"/>
      <c r="BW1159" s="127"/>
      <c r="BX1159" s="127"/>
      <c r="BY1159" s="127"/>
      <c r="BZ1159" s="127"/>
      <c r="CA1159" s="127"/>
      <c r="CB1159" s="127"/>
      <c r="CC1159" s="127"/>
      <c r="CD1159" s="127"/>
      <c r="CE1159" s="127"/>
      <c r="CF1159" s="127"/>
      <c r="CG1159" s="127"/>
      <c r="CH1159" s="127"/>
      <c r="CI1159" s="127"/>
      <c r="CJ1159" s="127"/>
      <c r="CK1159" s="127"/>
      <c r="CL1159" s="127"/>
      <c r="CM1159" s="127"/>
      <c r="CN1159" s="127"/>
      <c r="CO1159" s="127"/>
      <c r="CP1159" s="127"/>
      <c r="CQ1159" s="127"/>
      <c r="CR1159" s="127"/>
      <c r="CS1159" s="127"/>
      <c r="CT1159" s="127"/>
      <c r="CU1159" s="127"/>
      <c r="CV1159" s="127"/>
      <c r="CW1159" s="127"/>
      <c r="CX1159" s="127"/>
      <c r="CY1159" s="127"/>
      <c r="CZ1159" s="127"/>
      <c r="DA1159" s="127"/>
      <c r="DB1159" s="127"/>
      <c r="DC1159" s="127"/>
      <c r="DD1159" s="127"/>
      <c r="DE1159" s="127"/>
      <c r="DF1159" s="127"/>
      <c r="DG1159" s="127"/>
      <c r="DH1159" s="127"/>
      <c r="DI1159" s="127"/>
      <c r="DJ1159" s="127"/>
      <c r="DK1159" s="127"/>
      <c r="DL1159" s="127"/>
      <c r="DM1159" s="127"/>
      <c r="DN1159" s="127"/>
      <c r="DO1159" s="127"/>
      <c r="DP1159" s="127"/>
      <c r="DQ1159" s="127"/>
      <c r="DR1159" s="127"/>
      <c r="DS1159" s="127"/>
      <c r="DT1159" s="127"/>
      <c r="DU1159" s="127"/>
      <c r="DV1159" s="127"/>
      <c r="DW1159" s="127"/>
      <c r="DX1159" s="127"/>
      <c r="DY1159" s="127"/>
      <c r="DZ1159" s="127"/>
      <c r="EA1159" s="127"/>
      <c r="EB1159" s="127"/>
      <c r="EC1159" s="127"/>
      <c r="ED1159" s="127"/>
      <c r="EE1159" s="127"/>
      <c r="EF1159" s="127"/>
      <c r="EG1159" s="127"/>
      <c r="EH1159" s="127"/>
      <c r="EI1159" s="127"/>
      <c r="EJ1159" s="127"/>
      <c r="EK1159" s="127"/>
      <c r="EL1159" s="127"/>
      <c r="EM1159" s="127"/>
      <c r="EN1159" s="127"/>
      <c r="EO1159" s="127"/>
      <c r="EP1159" s="127"/>
      <c r="EQ1159" s="127"/>
      <c r="ER1159" s="127"/>
      <c r="ES1159" s="127"/>
      <c r="ET1159" s="127"/>
      <c r="EU1159" s="127"/>
      <c r="EV1159" s="127"/>
      <c r="EW1159" s="127"/>
      <c r="EX1159" s="127"/>
      <c r="EY1159" s="127"/>
      <c r="EZ1159" s="127"/>
      <c r="FA1159" s="127"/>
      <c r="FB1159" s="127"/>
      <c r="FC1159" s="127"/>
      <c r="FD1159" s="127"/>
      <c r="FE1159" s="127"/>
      <c r="FF1159" s="127"/>
      <c r="FG1159" s="127"/>
      <c r="FH1159" s="127"/>
      <c r="FI1159" s="127"/>
      <c r="FJ1159" s="127"/>
      <c r="FK1159" s="127"/>
      <c r="FL1159" s="127"/>
      <c r="FM1159" s="127"/>
      <c r="FN1159" s="127"/>
      <c r="FO1159" s="127"/>
      <c r="FP1159" s="127"/>
      <c r="FQ1159" s="127"/>
      <c r="FR1159" s="127"/>
      <c r="FS1159" s="127"/>
      <c r="FT1159" s="127"/>
      <c r="FU1159" s="127"/>
      <c r="FV1159" s="127"/>
      <c r="FW1159" s="127"/>
      <c r="FX1159" s="127"/>
      <c r="FY1159" s="127"/>
      <c r="FZ1159" s="127"/>
      <c r="GA1159" s="127"/>
      <c r="GB1159" s="127"/>
      <c r="GC1159" s="127"/>
      <c r="GD1159" s="127"/>
      <c r="GE1159" s="127"/>
      <c r="GF1159" s="127"/>
      <c r="GG1159" s="127"/>
      <c r="GH1159" s="127"/>
      <c r="GI1159" s="127"/>
      <c r="GJ1159" s="127"/>
      <c r="GK1159" s="127"/>
      <c r="GL1159" s="127"/>
      <c r="GM1159" s="127"/>
      <c r="GN1159" s="127"/>
      <c r="GO1159" s="127"/>
      <c r="GP1159" s="127"/>
      <c r="GQ1159" s="127"/>
      <c r="GR1159" s="127"/>
      <c r="GS1159" s="127"/>
      <c r="GT1159" s="127"/>
      <c r="GU1159" s="127"/>
      <c r="GV1159" s="127"/>
      <c r="GW1159" s="127"/>
      <c r="GX1159" s="127"/>
      <c r="GY1159" s="127"/>
      <c r="GZ1159" s="127"/>
      <c r="HA1159" s="127"/>
      <c r="HB1159" s="127"/>
      <c r="HC1159" s="127"/>
      <c r="HD1159" s="127"/>
      <c r="HE1159" s="127"/>
      <c r="HF1159" s="127"/>
      <c r="HG1159" s="127"/>
      <c r="HH1159" s="127"/>
      <c r="HI1159" s="127"/>
      <c r="HJ1159" s="127"/>
      <c r="HK1159" s="127"/>
      <c r="HL1159" s="127"/>
      <c r="HM1159" s="127"/>
      <c r="HN1159" s="127"/>
      <c r="HO1159" s="127"/>
      <c r="HP1159" s="127"/>
      <c r="HQ1159" s="127"/>
      <c r="HR1159" s="127"/>
      <c r="HS1159" s="127"/>
      <c r="HT1159" s="127"/>
      <c r="HU1159" s="127"/>
      <c r="HV1159" s="127"/>
      <c r="HW1159" s="127"/>
      <c r="HX1159" s="127"/>
      <c r="HY1159" s="127"/>
      <c r="HZ1159" s="124"/>
      <c r="IA1159" s="124"/>
      <c r="IB1159" s="124"/>
    </row>
    <row r="1160" spans="1:236" ht="12.75" customHeight="1" x14ac:dyDescent="0.2">
      <c r="A1160" s="127"/>
      <c r="B1160" s="127"/>
      <c r="C1160" s="127"/>
      <c r="D1160" s="127"/>
      <c r="E1160" s="125"/>
      <c r="F1160" s="117"/>
      <c r="G1160" s="117"/>
      <c r="H1160" s="117"/>
      <c r="I1160" s="128"/>
      <c r="J1160" s="127"/>
      <c r="K1160" s="114"/>
      <c r="L1160" s="127"/>
      <c r="M1160" s="127"/>
      <c r="N1160" s="127"/>
      <c r="O1160" s="127"/>
      <c r="P1160" s="127"/>
      <c r="Q1160" s="127"/>
      <c r="R1160" s="127"/>
      <c r="S1160" s="127"/>
      <c r="T1160" s="127"/>
      <c r="U1160" s="127"/>
      <c r="V1160" s="127"/>
      <c r="W1160" s="127"/>
      <c r="X1160" s="127"/>
      <c r="Y1160" s="127"/>
      <c r="Z1160" s="127"/>
      <c r="AA1160" s="127"/>
      <c r="AB1160" s="127"/>
      <c r="AC1160" s="127"/>
      <c r="AD1160" s="127"/>
      <c r="AE1160" s="127"/>
      <c r="AF1160" s="127"/>
      <c r="AG1160" s="127"/>
      <c r="AH1160" s="127"/>
      <c r="AI1160" s="127"/>
      <c r="AJ1160" s="127"/>
      <c r="AK1160" s="127"/>
      <c r="AL1160" s="127"/>
      <c r="AM1160" s="127"/>
      <c r="AN1160" s="127"/>
      <c r="AO1160" s="127"/>
      <c r="AP1160" s="127"/>
      <c r="AQ1160" s="127"/>
      <c r="AR1160" s="127"/>
      <c r="AS1160" s="127"/>
      <c r="AT1160" s="127"/>
      <c r="AU1160" s="127"/>
      <c r="AV1160" s="127"/>
      <c r="AW1160" s="127"/>
      <c r="AX1160" s="127"/>
      <c r="AY1160" s="127"/>
      <c r="AZ1160" s="127"/>
      <c r="BA1160" s="127"/>
      <c r="BB1160" s="127"/>
      <c r="BC1160" s="127"/>
      <c r="BD1160" s="127"/>
      <c r="BE1160" s="127"/>
      <c r="BF1160" s="127"/>
      <c r="BG1160" s="127"/>
      <c r="BH1160" s="127"/>
      <c r="BI1160" s="127"/>
      <c r="BJ1160" s="127"/>
      <c r="BK1160" s="127"/>
      <c r="BL1160" s="127"/>
      <c r="BM1160" s="127"/>
      <c r="BN1160" s="127"/>
      <c r="BO1160" s="127"/>
      <c r="BP1160" s="127"/>
      <c r="BQ1160" s="127"/>
      <c r="BR1160" s="127"/>
      <c r="BS1160" s="127"/>
      <c r="BT1160" s="127"/>
      <c r="BU1160" s="127"/>
      <c r="BV1160" s="127"/>
      <c r="BW1160" s="127"/>
      <c r="BX1160" s="127"/>
      <c r="BY1160" s="127"/>
      <c r="BZ1160" s="127"/>
      <c r="CA1160" s="127"/>
      <c r="CB1160" s="127"/>
      <c r="CC1160" s="127"/>
      <c r="CD1160" s="127"/>
      <c r="CE1160" s="127"/>
      <c r="CF1160" s="127"/>
      <c r="CG1160" s="127"/>
      <c r="CH1160" s="127"/>
      <c r="CI1160" s="127"/>
      <c r="CJ1160" s="127"/>
      <c r="CK1160" s="127"/>
      <c r="CL1160" s="127"/>
      <c r="CM1160" s="127"/>
      <c r="CN1160" s="127"/>
      <c r="CO1160" s="127"/>
      <c r="CP1160" s="127"/>
      <c r="CQ1160" s="127"/>
      <c r="CR1160" s="127"/>
      <c r="CS1160" s="127"/>
      <c r="CT1160" s="127"/>
      <c r="CU1160" s="127"/>
      <c r="CV1160" s="127"/>
      <c r="CW1160" s="127"/>
      <c r="CX1160" s="127"/>
      <c r="CY1160" s="127"/>
      <c r="CZ1160" s="127"/>
      <c r="DA1160" s="127"/>
      <c r="DB1160" s="127"/>
      <c r="DC1160" s="127"/>
      <c r="DD1160" s="127"/>
      <c r="DE1160" s="127"/>
      <c r="DF1160" s="127"/>
      <c r="DG1160" s="127"/>
      <c r="DH1160" s="127"/>
      <c r="DI1160" s="127"/>
      <c r="DJ1160" s="127"/>
      <c r="DK1160" s="127"/>
      <c r="DL1160" s="127"/>
      <c r="DM1160" s="127"/>
      <c r="DN1160" s="127"/>
      <c r="DO1160" s="127"/>
      <c r="DP1160" s="127"/>
      <c r="DQ1160" s="127"/>
      <c r="DR1160" s="127"/>
      <c r="DS1160" s="127"/>
      <c r="DT1160" s="127"/>
      <c r="DU1160" s="127"/>
      <c r="DV1160" s="127"/>
      <c r="DW1160" s="127"/>
      <c r="DX1160" s="127"/>
      <c r="DY1160" s="127"/>
      <c r="DZ1160" s="127"/>
      <c r="EA1160" s="127"/>
      <c r="EB1160" s="127"/>
      <c r="EC1160" s="127"/>
      <c r="ED1160" s="127"/>
      <c r="EE1160" s="127"/>
      <c r="EF1160" s="127"/>
      <c r="EG1160" s="127"/>
      <c r="EH1160" s="127"/>
      <c r="EI1160" s="127"/>
      <c r="EJ1160" s="127"/>
      <c r="EK1160" s="127"/>
      <c r="EL1160" s="127"/>
      <c r="EM1160" s="127"/>
      <c r="EN1160" s="127"/>
      <c r="EO1160" s="127"/>
      <c r="EP1160" s="127"/>
      <c r="EQ1160" s="127"/>
      <c r="ER1160" s="127"/>
      <c r="ES1160" s="127"/>
      <c r="ET1160" s="127"/>
      <c r="EU1160" s="127"/>
      <c r="EV1160" s="127"/>
      <c r="EW1160" s="127"/>
      <c r="EX1160" s="127"/>
      <c r="EY1160" s="127"/>
      <c r="EZ1160" s="127"/>
      <c r="FA1160" s="127"/>
      <c r="FB1160" s="127"/>
      <c r="FC1160" s="127"/>
      <c r="FD1160" s="127"/>
      <c r="FE1160" s="127"/>
      <c r="FF1160" s="127"/>
      <c r="FG1160" s="127"/>
      <c r="FH1160" s="127"/>
      <c r="FI1160" s="127"/>
      <c r="FJ1160" s="127"/>
      <c r="FK1160" s="127"/>
      <c r="FL1160" s="127"/>
      <c r="FM1160" s="127"/>
      <c r="FN1160" s="127"/>
      <c r="FO1160" s="127"/>
      <c r="FP1160" s="127"/>
      <c r="FQ1160" s="127"/>
      <c r="FR1160" s="127"/>
      <c r="FS1160" s="127"/>
      <c r="FT1160" s="127"/>
      <c r="FU1160" s="127"/>
      <c r="FV1160" s="127"/>
      <c r="FW1160" s="127"/>
      <c r="FX1160" s="127"/>
      <c r="FY1160" s="127"/>
      <c r="FZ1160" s="127"/>
      <c r="GA1160" s="127"/>
      <c r="GB1160" s="127"/>
      <c r="GC1160" s="127"/>
      <c r="GD1160" s="127"/>
      <c r="GE1160" s="127"/>
      <c r="GF1160" s="127"/>
      <c r="GG1160" s="127"/>
      <c r="GH1160" s="127"/>
      <c r="GI1160" s="127"/>
      <c r="GJ1160" s="127"/>
      <c r="GK1160" s="127"/>
      <c r="GL1160" s="127"/>
      <c r="GM1160" s="127"/>
      <c r="GN1160" s="127"/>
      <c r="GO1160" s="127"/>
      <c r="GP1160" s="127"/>
      <c r="GQ1160" s="127"/>
      <c r="GR1160" s="127"/>
      <c r="GS1160" s="127"/>
      <c r="GT1160" s="127"/>
      <c r="GU1160" s="127"/>
      <c r="GV1160" s="127"/>
      <c r="GW1160" s="127"/>
      <c r="GX1160" s="127"/>
      <c r="GY1160" s="127"/>
      <c r="GZ1160" s="127"/>
      <c r="HA1160" s="127"/>
      <c r="HB1160" s="127"/>
      <c r="HC1160" s="127"/>
      <c r="HD1160" s="127"/>
      <c r="HE1160" s="127"/>
      <c r="HF1160" s="127"/>
      <c r="HG1160" s="127"/>
      <c r="HH1160" s="127"/>
      <c r="HI1160" s="127"/>
      <c r="HJ1160" s="127"/>
      <c r="HK1160" s="127"/>
      <c r="HL1160" s="127"/>
      <c r="HM1160" s="127"/>
      <c r="HN1160" s="127"/>
      <c r="HO1160" s="127"/>
      <c r="HP1160" s="127"/>
      <c r="HQ1160" s="127"/>
      <c r="HR1160" s="127"/>
      <c r="HS1160" s="127"/>
      <c r="HT1160" s="127"/>
      <c r="HU1160" s="127"/>
      <c r="HV1160" s="127"/>
      <c r="HW1160" s="127"/>
      <c r="HX1160" s="127"/>
      <c r="HY1160" s="127"/>
    </row>
    <row r="1161" spans="1:236" ht="12.75" customHeight="1" x14ac:dyDescent="0.2">
      <c r="A1161" s="127"/>
      <c r="B1161" s="127"/>
      <c r="C1161" s="127"/>
      <c r="D1161" s="127"/>
      <c r="E1161" s="125"/>
      <c r="F1161" s="117"/>
      <c r="G1161" s="117"/>
      <c r="H1161" s="117"/>
      <c r="I1161" s="128"/>
      <c r="J1161" s="127"/>
      <c r="K1161" s="114"/>
      <c r="L1161" s="127"/>
      <c r="M1161" s="127"/>
      <c r="N1161" s="127"/>
      <c r="O1161" s="127"/>
      <c r="P1161" s="127"/>
      <c r="Q1161" s="127"/>
      <c r="R1161" s="127"/>
      <c r="S1161" s="127"/>
      <c r="T1161" s="127"/>
      <c r="U1161" s="127"/>
      <c r="V1161" s="127"/>
      <c r="W1161" s="127"/>
      <c r="X1161" s="127"/>
      <c r="Y1161" s="127"/>
      <c r="Z1161" s="127"/>
      <c r="AA1161" s="127"/>
      <c r="AB1161" s="127"/>
      <c r="AC1161" s="127"/>
      <c r="AD1161" s="127"/>
      <c r="AE1161" s="127"/>
      <c r="AF1161" s="127"/>
      <c r="AG1161" s="127"/>
      <c r="AH1161" s="127"/>
      <c r="AI1161" s="127"/>
      <c r="AJ1161" s="127"/>
      <c r="AK1161" s="127"/>
      <c r="AL1161" s="127"/>
      <c r="AM1161" s="127"/>
      <c r="AN1161" s="127"/>
      <c r="AO1161" s="127"/>
      <c r="AP1161" s="127"/>
      <c r="AQ1161" s="127"/>
      <c r="AR1161" s="127"/>
      <c r="AS1161" s="127"/>
      <c r="AT1161" s="127"/>
      <c r="AU1161" s="127"/>
      <c r="AV1161" s="127"/>
      <c r="AW1161" s="127"/>
      <c r="AX1161" s="127"/>
      <c r="AY1161" s="127"/>
      <c r="AZ1161" s="127"/>
      <c r="BA1161" s="127"/>
      <c r="BB1161" s="127"/>
      <c r="BC1161" s="127"/>
      <c r="BD1161" s="127"/>
      <c r="BE1161" s="127"/>
      <c r="BF1161" s="127"/>
      <c r="BG1161" s="127"/>
      <c r="BH1161" s="127"/>
      <c r="BI1161" s="127"/>
      <c r="BJ1161" s="127"/>
      <c r="BK1161" s="127"/>
      <c r="BL1161" s="127"/>
      <c r="BM1161" s="127"/>
      <c r="BN1161" s="127"/>
      <c r="BO1161" s="127"/>
      <c r="BP1161" s="127"/>
      <c r="BQ1161" s="127"/>
      <c r="BR1161" s="127"/>
      <c r="BS1161" s="127"/>
      <c r="BT1161" s="127"/>
      <c r="BU1161" s="127"/>
      <c r="BV1161" s="127"/>
      <c r="BW1161" s="127"/>
      <c r="BX1161" s="127"/>
      <c r="BY1161" s="127"/>
      <c r="BZ1161" s="127"/>
      <c r="CA1161" s="127"/>
      <c r="CB1161" s="127"/>
      <c r="CC1161" s="127"/>
      <c r="CD1161" s="127"/>
      <c r="CE1161" s="127"/>
      <c r="CF1161" s="127"/>
      <c r="CG1161" s="127"/>
      <c r="CH1161" s="127"/>
      <c r="CI1161" s="127"/>
      <c r="CJ1161" s="127"/>
      <c r="CK1161" s="127"/>
      <c r="CL1161" s="127"/>
      <c r="CM1161" s="127"/>
      <c r="CN1161" s="127"/>
      <c r="CO1161" s="127"/>
      <c r="CP1161" s="127"/>
      <c r="CQ1161" s="127"/>
      <c r="CR1161" s="127"/>
      <c r="CS1161" s="127"/>
      <c r="CT1161" s="127"/>
      <c r="CU1161" s="127"/>
      <c r="CV1161" s="127"/>
      <c r="CW1161" s="127"/>
      <c r="CX1161" s="127"/>
      <c r="CY1161" s="127"/>
      <c r="CZ1161" s="127"/>
      <c r="DA1161" s="127"/>
      <c r="DB1161" s="127"/>
      <c r="DC1161" s="127"/>
      <c r="DD1161" s="127"/>
      <c r="DE1161" s="127"/>
      <c r="DF1161" s="127"/>
      <c r="DG1161" s="127"/>
      <c r="DH1161" s="127"/>
      <c r="DI1161" s="127"/>
      <c r="DJ1161" s="127"/>
      <c r="DK1161" s="127"/>
      <c r="DL1161" s="127"/>
      <c r="DM1161" s="127"/>
      <c r="DN1161" s="127"/>
      <c r="DO1161" s="127"/>
      <c r="DP1161" s="127"/>
      <c r="DQ1161" s="127"/>
      <c r="DR1161" s="127"/>
      <c r="DS1161" s="127"/>
      <c r="DT1161" s="127"/>
      <c r="DU1161" s="127"/>
      <c r="DV1161" s="127"/>
      <c r="DW1161" s="127"/>
      <c r="DX1161" s="127"/>
      <c r="DY1161" s="127"/>
      <c r="DZ1161" s="127"/>
      <c r="EA1161" s="127"/>
      <c r="EB1161" s="127"/>
      <c r="EC1161" s="127"/>
      <c r="ED1161" s="127"/>
      <c r="EE1161" s="127"/>
      <c r="EF1161" s="127"/>
      <c r="EG1161" s="127"/>
      <c r="EH1161" s="127"/>
      <c r="EI1161" s="127"/>
      <c r="EJ1161" s="127"/>
      <c r="EK1161" s="127"/>
      <c r="EL1161" s="127"/>
      <c r="EM1161" s="127"/>
      <c r="EN1161" s="127"/>
      <c r="EO1161" s="127"/>
      <c r="EP1161" s="127"/>
      <c r="EQ1161" s="127"/>
      <c r="ER1161" s="127"/>
      <c r="ES1161" s="127"/>
      <c r="ET1161" s="127"/>
      <c r="EU1161" s="127"/>
      <c r="EV1161" s="127"/>
      <c r="EW1161" s="127"/>
      <c r="EX1161" s="127"/>
      <c r="EY1161" s="127"/>
      <c r="EZ1161" s="127"/>
      <c r="FA1161" s="127"/>
      <c r="FB1161" s="127"/>
      <c r="FC1161" s="127"/>
      <c r="FD1161" s="127"/>
      <c r="FE1161" s="127"/>
      <c r="FF1161" s="127"/>
      <c r="FG1161" s="127"/>
      <c r="FH1161" s="127"/>
      <c r="FI1161" s="127"/>
      <c r="FJ1161" s="127"/>
      <c r="FK1161" s="127"/>
      <c r="FL1161" s="127"/>
      <c r="FM1161" s="127"/>
      <c r="FN1161" s="127"/>
      <c r="FO1161" s="127"/>
      <c r="FP1161" s="127"/>
      <c r="FQ1161" s="127"/>
      <c r="FR1161" s="127"/>
      <c r="FS1161" s="127"/>
      <c r="FT1161" s="127"/>
      <c r="FU1161" s="127"/>
      <c r="FV1161" s="127"/>
      <c r="FW1161" s="127"/>
      <c r="FX1161" s="127"/>
      <c r="FY1161" s="127"/>
      <c r="FZ1161" s="127"/>
      <c r="GA1161" s="127"/>
      <c r="GB1161" s="127"/>
      <c r="GC1161" s="127"/>
      <c r="GD1161" s="127"/>
      <c r="GE1161" s="127"/>
      <c r="GF1161" s="127"/>
      <c r="GG1161" s="127"/>
      <c r="GH1161" s="127"/>
      <c r="GI1161" s="127"/>
      <c r="GJ1161" s="127"/>
      <c r="GK1161" s="127"/>
      <c r="GL1161" s="127"/>
      <c r="GM1161" s="127"/>
      <c r="GN1161" s="127"/>
      <c r="GO1161" s="127"/>
      <c r="GP1161" s="127"/>
      <c r="GQ1161" s="127"/>
      <c r="GR1161" s="127"/>
      <c r="GS1161" s="127"/>
      <c r="GT1161" s="127"/>
      <c r="GU1161" s="127"/>
      <c r="GV1161" s="127"/>
      <c r="GW1161" s="127"/>
      <c r="GX1161" s="127"/>
      <c r="GY1161" s="127"/>
      <c r="GZ1161" s="127"/>
      <c r="HA1161" s="127"/>
      <c r="HB1161" s="127"/>
      <c r="HC1161" s="127"/>
      <c r="HD1161" s="127"/>
      <c r="HE1161" s="127"/>
      <c r="HF1161" s="127"/>
      <c r="HG1161" s="127"/>
      <c r="HH1161" s="127"/>
      <c r="HI1161" s="127"/>
      <c r="HJ1161" s="127"/>
      <c r="HK1161" s="127"/>
      <c r="HL1161" s="127"/>
      <c r="HM1161" s="127"/>
      <c r="HN1161" s="127"/>
      <c r="HO1161" s="127"/>
      <c r="HP1161" s="127"/>
      <c r="HQ1161" s="127"/>
      <c r="HR1161" s="127"/>
      <c r="HS1161" s="127"/>
      <c r="HT1161" s="127"/>
      <c r="HU1161" s="127"/>
      <c r="HV1161" s="127"/>
      <c r="HW1161" s="127"/>
      <c r="HX1161" s="127"/>
      <c r="HY1161" s="127"/>
    </row>
    <row r="1162" spans="1:236" ht="12.75" customHeight="1" x14ac:dyDescent="0.2">
      <c r="A1162" s="127"/>
      <c r="B1162" s="127"/>
      <c r="C1162" s="127"/>
      <c r="D1162" s="127"/>
      <c r="E1162" s="125"/>
      <c r="F1162" s="117"/>
      <c r="G1162" s="117"/>
      <c r="H1162" s="117"/>
      <c r="I1162" s="128"/>
      <c r="J1162" s="127"/>
      <c r="K1162" s="114"/>
      <c r="L1162" s="127"/>
      <c r="M1162" s="127"/>
      <c r="N1162" s="127"/>
      <c r="O1162" s="127"/>
      <c r="P1162" s="127"/>
      <c r="Q1162" s="127"/>
      <c r="R1162" s="127"/>
      <c r="S1162" s="127"/>
      <c r="T1162" s="127"/>
      <c r="U1162" s="127"/>
      <c r="V1162" s="127"/>
      <c r="W1162" s="127"/>
      <c r="X1162" s="127"/>
      <c r="Y1162" s="127"/>
      <c r="Z1162" s="127"/>
      <c r="AA1162" s="127"/>
      <c r="AB1162" s="127"/>
      <c r="AC1162" s="127"/>
      <c r="AD1162" s="127"/>
      <c r="AE1162" s="127"/>
      <c r="AF1162" s="127"/>
      <c r="AG1162" s="127"/>
      <c r="AH1162" s="127"/>
      <c r="AI1162" s="127"/>
      <c r="AJ1162" s="127"/>
      <c r="AK1162" s="127"/>
      <c r="AL1162" s="127"/>
      <c r="AM1162" s="127"/>
      <c r="AN1162" s="127"/>
      <c r="AO1162" s="127"/>
      <c r="AP1162" s="127"/>
      <c r="AQ1162" s="127"/>
      <c r="AR1162" s="127"/>
      <c r="AS1162" s="127"/>
      <c r="AT1162" s="127"/>
      <c r="AU1162" s="127"/>
      <c r="AV1162" s="127"/>
      <c r="AW1162" s="127"/>
      <c r="AX1162" s="127"/>
      <c r="AY1162" s="127"/>
      <c r="AZ1162" s="127"/>
      <c r="BA1162" s="127"/>
      <c r="BB1162" s="127"/>
      <c r="BC1162" s="127"/>
      <c r="BD1162" s="127"/>
      <c r="BE1162" s="127"/>
      <c r="BF1162" s="127"/>
      <c r="BG1162" s="127"/>
      <c r="BH1162" s="127"/>
      <c r="BI1162" s="127"/>
      <c r="BJ1162" s="127"/>
      <c r="BK1162" s="127"/>
      <c r="BL1162" s="127"/>
      <c r="BM1162" s="127"/>
      <c r="BN1162" s="127"/>
      <c r="BO1162" s="127"/>
      <c r="BP1162" s="127"/>
      <c r="BQ1162" s="127"/>
      <c r="BR1162" s="127"/>
      <c r="BS1162" s="127"/>
      <c r="BT1162" s="127"/>
      <c r="BU1162" s="127"/>
      <c r="BV1162" s="127"/>
      <c r="BW1162" s="127"/>
      <c r="BX1162" s="127"/>
      <c r="BY1162" s="127"/>
      <c r="BZ1162" s="127"/>
      <c r="CA1162" s="127"/>
      <c r="CB1162" s="127"/>
      <c r="CC1162" s="127"/>
      <c r="CD1162" s="127"/>
      <c r="CE1162" s="127"/>
      <c r="CF1162" s="127"/>
      <c r="CG1162" s="127"/>
      <c r="CH1162" s="127"/>
      <c r="CI1162" s="127"/>
      <c r="CJ1162" s="127"/>
      <c r="CK1162" s="127"/>
      <c r="CL1162" s="127"/>
      <c r="CM1162" s="127"/>
      <c r="CN1162" s="127"/>
      <c r="CO1162" s="127"/>
      <c r="CP1162" s="127"/>
      <c r="CQ1162" s="127"/>
      <c r="CR1162" s="127"/>
      <c r="CS1162" s="127"/>
      <c r="CT1162" s="127"/>
      <c r="CU1162" s="127"/>
      <c r="CV1162" s="127"/>
      <c r="CW1162" s="127"/>
      <c r="CX1162" s="127"/>
      <c r="CY1162" s="127"/>
      <c r="CZ1162" s="127"/>
      <c r="DA1162" s="127"/>
      <c r="DB1162" s="127"/>
      <c r="DC1162" s="127"/>
      <c r="DD1162" s="127"/>
      <c r="DE1162" s="127"/>
      <c r="DF1162" s="127"/>
      <c r="DG1162" s="127"/>
      <c r="DH1162" s="127"/>
      <c r="DI1162" s="127"/>
      <c r="DJ1162" s="127"/>
      <c r="DK1162" s="127"/>
      <c r="DL1162" s="127"/>
      <c r="DM1162" s="127"/>
      <c r="DN1162" s="127"/>
      <c r="DO1162" s="127"/>
      <c r="DP1162" s="127"/>
      <c r="DQ1162" s="127"/>
      <c r="DR1162" s="127"/>
      <c r="DS1162" s="127"/>
      <c r="DT1162" s="127"/>
      <c r="DU1162" s="127"/>
      <c r="DV1162" s="127"/>
      <c r="DW1162" s="127"/>
      <c r="DX1162" s="127"/>
      <c r="DY1162" s="127"/>
      <c r="DZ1162" s="127"/>
      <c r="EA1162" s="127"/>
      <c r="EB1162" s="127"/>
      <c r="EC1162" s="127"/>
      <c r="ED1162" s="127"/>
      <c r="EE1162" s="127"/>
      <c r="EF1162" s="127"/>
      <c r="EG1162" s="127"/>
      <c r="EH1162" s="127"/>
      <c r="EI1162" s="127"/>
      <c r="EJ1162" s="127"/>
      <c r="EK1162" s="127"/>
      <c r="EL1162" s="127"/>
      <c r="EM1162" s="127"/>
      <c r="EN1162" s="127"/>
      <c r="EO1162" s="127"/>
      <c r="EP1162" s="127"/>
      <c r="EQ1162" s="127"/>
      <c r="ER1162" s="127"/>
      <c r="ES1162" s="127"/>
      <c r="ET1162" s="127"/>
      <c r="EU1162" s="127"/>
      <c r="EV1162" s="127"/>
      <c r="EW1162" s="127"/>
      <c r="EX1162" s="127"/>
      <c r="EY1162" s="127"/>
      <c r="EZ1162" s="127"/>
      <c r="FA1162" s="127"/>
      <c r="FB1162" s="127"/>
      <c r="FC1162" s="127"/>
      <c r="FD1162" s="127"/>
      <c r="FE1162" s="127"/>
      <c r="FF1162" s="127"/>
      <c r="FG1162" s="127"/>
      <c r="FH1162" s="127"/>
      <c r="FI1162" s="127"/>
      <c r="FJ1162" s="127"/>
      <c r="FK1162" s="127"/>
      <c r="FL1162" s="127"/>
      <c r="FM1162" s="127"/>
      <c r="FN1162" s="127"/>
      <c r="FO1162" s="127"/>
      <c r="FP1162" s="127"/>
      <c r="FQ1162" s="127"/>
      <c r="FR1162" s="127"/>
      <c r="FS1162" s="127"/>
      <c r="FT1162" s="127"/>
      <c r="FU1162" s="127"/>
      <c r="FV1162" s="127"/>
      <c r="FW1162" s="127"/>
      <c r="FX1162" s="127"/>
      <c r="FY1162" s="127"/>
      <c r="FZ1162" s="127"/>
      <c r="GA1162" s="127"/>
      <c r="GB1162" s="127"/>
      <c r="GC1162" s="127"/>
      <c r="GD1162" s="127"/>
      <c r="GE1162" s="127"/>
      <c r="GF1162" s="127"/>
      <c r="GG1162" s="127"/>
      <c r="GH1162" s="127"/>
      <c r="GI1162" s="127"/>
      <c r="GJ1162" s="127"/>
      <c r="GK1162" s="127"/>
      <c r="GL1162" s="127"/>
      <c r="GM1162" s="127"/>
      <c r="GN1162" s="127"/>
      <c r="GO1162" s="127"/>
      <c r="GP1162" s="127"/>
      <c r="GQ1162" s="127"/>
      <c r="GR1162" s="127"/>
      <c r="GS1162" s="127"/>
      <c r="GT1162" s="127"/>
      <c r="GU1162" s="127"/>
      <c r="GV1162" s="127"/>
      <c r="GW1162" s="127"/>
      <c r="GX1162" s="127"/>
      <c r="GY1162" s="127"/>
      <c r="GZ1162" s="127"/>
      <c r="HA1162" s="127"/>
      <c r="HB1162" s="127"/>
      <c r="HC1162" s="127"/>
      <c r="HD1162" s="127"/>
      <c r="HE1162" s="127"/>
      <c r="HF1162" s="127"/>
      <c r="HG1162" s="127"/>
      <c r="HH1162" s="127"/>
      <c r="HI1162" s="127"/>
      <c r="HJ1162" s="127"/>
      <c r="HK1162" s="127"/>
      <c r="HL1162" s="127"/>
      <c r="HM1162" s="127"/>
      <c r="HN1162" s="127"/>
      <c r="HO1162" s="127"/>
      <c r="HP1162" s="127"/>
      <c r="HQ1162" s="127"/>
      <c r="HR1162" s="127"/>
      <c r="HS1162" s="127"/>
      <c r="HT1162" s="127"/>
      <c r="HU1162" s="127"/>
      <c r="HV1162" s="127"/>
      <c r="HW1162" s="127"/>
      <c r="HX1162" s="127"/>
      <c r="HY1162" s="127"/>
    </row>
    <row r="1163" spans="1:236" ht="12.75" customHeight="1" x14ac:dyDescent="0.2">
      <c r="A1163" s="127"/>
      <c r="B1163" s="127"/>
      <c r="C1163" s="127"/>
      <c r="D1163" s="127"/>
      <c r="E1163" s="125"/>
      <c r="F1163" s="117"/>
      <c r="G1163" s="117"/>
      <c r="H1163" s="117"/>
      <c r="I1163" s="128"/>
      <c r="J1163" s="127"/>
      <c r="K1163" s="114"/>
      <c r="L1163" s="127"/>
      <c r="M1163" s="127"/>
      <c r="N1163" s="127"/>
      <c r="O1163" s="127"/>
      <c r="P1163" s="127"/>
      <c r="Q1163" s="127"/>
      <c r="R1163" s="127"/>
      <c r="S1163" s="127"/>
      <c r="T1163" s="127"/>
      <c r="U1163" s="127"/>
      <c r="V1163" s="127"/>
      <c r="W1163" s="127"/>
      <c r="X1163" s="127"/>
      <c r="Y1163" s="127"/>
      <c r="Z1163" s="127"/>
      <c r="AA1163" s="127"/>
      <c r="AB1163" s="127"/>
      <c r="AC1163" s="127"/>
      <c r="AD1163" s="127"/>
      <c r="AE1163" s="127"/>
      <c r="AF1163" s="127"/>
      <c r="AG1163" s="127"/>
      <c r="AH1163" s="127"/>
      <c r="AI1163" s="127"/>
      <c r="AJ1163" s="127"/>
      <c r="AK1163" s="127"/>
      <c r="AL1163" s="127"/>
      <c r="AM1163" s="127"/>
      <c r="AN1163" s="127"/>
      <c r="AO1163" s="127"/>
      <c r="AP1163" s="127"/>
      <c r="AQ1163" s="127"/>
      <c r="AR1163" s="127"/>
      <c r="AS1163" s="127"/>
      <c r="AT1163" s="127"/>
      <c r="AU1163" s="127"/>
      <c r="AV1163" s="127"/>
      <c r="AW1163" s="127"/>
      <c r="AX1163" s="127"/>
      <c r="AY1163" s="127"/>
      <c r="AZ1163" s="127"/>
      <c r="BA1163" s="127"/>
      <c r="BB1163" s="127"/>
      <c r="BC1163" s="127"/>
      <c r="BD1163" s="127"/>
      <c r="BE1163" s="127"/>
      <c r="BF1163" s="127"/>
      <c r="BG1163" s="127"/>
      <c r="BH1163" s="127"/>
      <c r="BI1163" s="127"/>
      <c r="BJ1163" s="127"/>
      <c r="BK1163" s="127"/>
      <c r="BL1163" s="127"/>
      <c r="BM1163" s="127"/>
      <c r="BN1163" s="127"/>
      <c r="BO1163" s="127"/>
      <c r="BP1163" s="127"/>
      <c r="BQ1163" s="127"/>
      <c r="BR1163" s="127"/>
      <c r="BS1163" s="127"/>
      <c r="BT1163" s="127"/>
      <c r="BU1163" s="127"/>
      <c r="BV1163" s="127"/>
      <c r="BW1163" s="127"/>
      <c r="BX1163" s="127"/>
      <c r="BY1163" s="127"/>
      <c r="BZ1163" s="127"/>
      <c r="CA1163" s="127"/>
      <c r="CB1163" s="127"/>
      <c r="CC1163" s="127"/>
      <c r="CD1163" s="127"/>
      <c r="CE1163" s="127"/>
      <c r="CF1163" s="127"/>
      <c r="CG1163" s="127"/>
      <c r="CH1163" s="127"/>
      <c r="CI1163" s="127"/>
      <c r="CJ1163" s="127"/>
      <c r="CK1163" s="127"/>
      <c r="CL1163" s="127"/>
      <c r="CM1163" s="127"/>
      <c r="CN1163" s="127"/>
      <c r="CO1163" s="127"/>
      <c r="CP1163" s="127"/>
      <c r="CQ1163" s="127"/>
      <c r="CR1163" s="127"/>
      <c r="CS1163" s="127"/>
      <c r="CT1163" s="127"/>
      <c r="CU1163" s="127"/>
      <c r="CV1163" s="127"/>
      <c r="CW1163" s="127"/>
      <c r="CX1163" s="127"/>
      <c r="CY1163" s="127"/>
      <c r="CZ1163" s="127"/>
      <c r="DA1163" s="127"/>
      <c r="DB1163" s="127"/>
      <c r="DC1163" s="127"/>
      <c r="DD1163" s="127"/>
      <c r="DE1163" s="127"/>
      <c r="DF1163" s="127"/>
      <c r="DG1163" s="127"/>
      <c r="DH1163" s="127"/>
      <c r="DI1163" s="127"/>
      <c r="DJ1163" s="127"/>
      <c r="DK1163" s="127"/>
      <c r="DL1163" s="127"/>
      <c r="DM1163" s="127"/>
      <c r="DN1163" s="127"/>
      <c r="DO1163" s="127"/>
      <c r="DP1163" s="127"/>
      <c r="DQ1163" s="127"/>
      <c r="DR1163" s="127"/>
      <c r="DS1163" s="127"/>
      <c r="DT1163" s="127"/>
      <c r="DU1163" s="127"/>
      <c r="DV1163" s="127"/>
      <c r="DW1163" s="127"/>
      <c r="DX1163" s="127"/>
      <c r="DY1163" s="127"/>
      <c r="DZ1163" s="127"/>
      <c r="EA1163" s="127"/>
      <c r="EB1163" s="127"/>
      <c r="EC1163" s="127"/>
      <c r="ED1163" s="127"/>
      <c r="EE1163" s="127"/>
      <c r="EF1163" s="127"/>
      <c r="EG1163" s="127"/>
      <c r="EH1163" s="127"/>
      <c r="EI1163" s="127"/>
      <c r="EJ1163" s="127"/>
      <c r="EK1163" s="127"/>
      <c r="EL1163" s="127"/>
      <c r="EM1163" s="127"/>
      <c r="EN1163" s="127"/>
      <c r="EO1163" s="127"/>
      <c r="EP1163" s="127"/>
      <c r="EQ1163" s="127"/>
      <c r="ER1163" s="127"/>
      <c r="ES1163" s="127"/>
      <c r="ET1163" s="127"/>
      <c r="EU1163" s="127"/>
      <c r="EV1163" s="127"/>
      <c r="EW1163" s="127"/>
      <c r="EX1163" s="127"/>
      <c r="EY1163" s="127"/>
      <c r="EZ1163" s="127"/>
      <c r="FA1163" s="127"/>
      <c r="FB1163" s="127"/>
      <c r="FC1163" s="127"/>
      <c r="FD1163" s="127"/>
      <c r="FE1163" s="127"/>
      <c r="FF1163" s="127"/>
      <c r="FG1163" s="127"/>
      <c r="FH1163" s="127"/>
      <c r="FI1163" s="127"/>
      <c r="FJ1163" s="127"/>
      <c r="FK1163" s="127"/>
      <c r="FL1163" s="127"/>
      <c r="FM1163" s="127"/>
      <c r="FN1163" s="127"/>
      <c r="FO1163" s="127"/>
      <c r="FP1163" s="127"/>
      <c r="FQ1163" s="127"/>
      <c r="FR1163" s="127"/>
      <c r="FS1163" s="127"/>
      <c r="FT1163" s="127"/>
      <c r="FU1163" s="127"/>
      <c r="FV1163" s="127"/>
      <c r="FW1163" s="127"/>
      <c r="FX1163" s="127"/>
      <c r="FY1163" s="127"/>
      <c r="FZ1163" s="127"/>
      <c r="GA1163" s="127"/>
      <c r="GB1163" s="127"/>
      <c r="GC1163" s="127"/>
      <c r="GD1163" s="127"/>
      <c r="GE1163" s="127"/>
      <c r="GF1163" s="127"/>
      <c r="GG1163" s="127"/>
      <c r="GH1163" s="127"/>
      <c r="GI1163" s="127"/>
      <c r="GJ1163" s="127"/>
      <c r="GK1163" s="127"/>
      <c r="GL1163" s="127"/>
      <c r="GM1163" s="127"/>
      <c r="GN1163" s="127"/>
      <c r="GO1163" s="127"/>
      <c r="GP1163" s="127"/>
      <c r="GQ1163" s="127"/>
      <c r="GR1163" s="127"/>
      <c r="GS1163" s="127"/>
      <c r="GT1163" s="127"/>
      <c r="GU1163" s="127"/>
      <c r="GV1163" s="127"/>
      <c r="GW1163" s="127"/>
      <c r="GX1163" s="127"/>
      <c r="GY1163" s="127"/>
      <c r="GZ1163" s="127"/>
      <c r="HA1163" s="127"/>
      <c r="HB1163" s="127"/>
      <c r="HC1163" s="127"/>
      <c r="HD1163" s="127"/>
      <c r="HE1163" s="127"/>
      <c r="HF1163" s="127"/>
      <c r="HG1163" s="127"/>
      <c r="HH1163" s="127"/>
      <c r="HI1163" s="127"/>
      <c r="HJ1163" s="127"/>
      <c r="HK1163" s="127"/>
      <c r="HL1163" s="127"/>
      <c r="HM1163" s="127"/>
      <c r="HN1163" s="127"/>
      <c r="HO1163" s="127"/>
      <c r="HP1163" s="127"/>
      <c r="HQ1163" s="127"/>
      <c r="HR1163" s="127"/>
      <c r="HS1163" s="127"/>
      <c r="HT1163" s="127"/>
      <c r="HU1163" s="127"/>
      <c r="HV1163" s="127"/>
      <c r="HW1163" s="127"/>
      <c r="HX1163" s="127"/>
      <c r="HY1163" s="127"/>
    </row>
    <row r="1164" spans="1:236" ht="12.75" customHeight="1" x14ac:dyDescent="0.2">
      <c r="A1164" s="127"/>
      <c r="B1164" s="127"/>
      <c r="C1164" s="127"/>
      <c r="D1164" s="127"/>
      <c r="E1164" s="125"/>
      <c r="F1164" s="117"/>
      <c r="G1164" s="117"/>
      <c r="H1164" s="117"/>
      <c r="I1164" s="128"/>
      <c r="J1164" s="127"/>
      <c r="K1164" s="114"/>
      <c r="L1164" s="127"/>
      <c r="M1164" s="127"/>
      <c r="N1164" s="127"/>
      <c r="O1164" s="127"/>
      <c r="P1164" s="127"/>
      <c r="Q1164" s="127"/>
      <c r="R1164" s="127"/>
      <c r="S1164" s="127"/>
      <c r="T1164" s="127"/>
      <c r="U1164" s="127"/>
      <c r="V1164" s="127"/>
      <c r="W1164" s="127"/>
      <c r="X1164" s="127"/>
      <c r="Y1164" s="127"/>
      <c r="Z1164" s="127"/>
      <c r="AA1164" s="127"/>
      <c r="AB1164" s="127"/>
      <c r="AC1164" s="127"/>
      <c r="AD1164" s="127"/>
      <c r="AE1164" s="127"/>
      <c r="AF1164" s="127"/>
      <c r="AG1164" s="127"/>
      <c r="AH1164" s="127"/>
      <c r="AI1164" s="127"/>
      <c r="AJ1164" s="127"/>
      <c r="AK1164" s="127"/>
      <c r="AL1164" s="127"/>
      <c r="AM1164" s="127"/>
      <c r="AN1164" s="127"/>
      <c r="AO1164" s="127"/>
      <c r="AP1164" s="127"/>
      <c r="AQ1164" s="127"/>
      <c r="AR1164" s="127"/>
      <c r="AS1164" s="127"/>
      <c r="AT1164" s="127"/>
      <c r="AU1164" s="127"/>
      <c r="AV1164" s="127"/>
      <c r="AW1164" s="127"/>
      <c r="AX1164" s="127"/>
      <c r="AY1164" s="127"/>
      <c r="AZ1164" s="127"/>
      <c r="BA1164" s="127"/>
      <c r="BB1164" s="127"/>
      <c r="BC1164" s="127"/>
      <c r="BD1164" s="127"/>
      <c r="BE1164" s="127"/>
      <c r="BF1164" s="127"/>
      <c r="BG1164" s="127"/>
      <c r="BH1164" s="127"/>
      <c r="BI1164" s="127"/>
      <c r="BJ1164" s="127"/>
      <c r="BK1164" s="127"/>
      <c r="BL1164" s="127"/>
      <c r="BM1164" s="127"/>
      <c r="BN1164" s="127"/>
      <c r="BO1164" s="127"/>
      <c r="BP1164" s="127"/>
      <c r="BQ1164" s="127"/>
      <c r="BR1164" s="127"/>
      <c r="BS1164" s="127"/>
      <c r="BT1164" s="127"/>
      <c r="BU1164" s="127"/>
      <c r="BV1164" s="127"/>
      <c r="BW1164" s="127"/>
      <c r="BX1164" s="127"/>
      <c r="BY1164" s="127"/>
      <c r="BZ1164" s="127"/>
      <c r="CA1164" s="127"/>
      <c r="CB1164" s="127"/>
      <c r="CC1164" s="127"/>
      <c r="CD1164" s="127"/>
      <c r="CE1164" s="127"/>
      <c r="CF1164" s="127"/>
      <c r="CG1164" s="127"/>
      <c r="CH1164" s="127"/>
      <c r="CI1164" s="127"/>
      <c r="CJ1164" s="127"/>
      <c r="CK1164" s="127"/>
      <c r="CL1164" s="127"/>
      <c r="CM1164" s="127"/>
      <c r="CN1164" s="127"/>
      <c r="CO1164" s="127"/>
      <c r="CP1164" s="127"/>
      <c r="CQ1164" s="127"/>
      <c r="CR1164" s="127"/>
      <c r="CS1164" s="127"/>
      <c r="CT1164" s="127"/>
      <c r="CU1164" s="127"/>
      <c r="CV1164" s="127"/>
      <c r="CW1164" s="127"/>
      <c r="CX1164" s="127"/>
      <c r="CY1164" s="127"/>
      <c r="CZ1164" s="127"/>
      <c r="DA1164" s="127"/>
      <c r="DB1164" s="127"/>
      <c r="DC1164" s="127"/>
      <c r="DD1164" s="127"/>
      <c r="DE1164" s="127"/>
      <c r="DF1164" s="127"/>
      <c r="DG1164" s="127"/>
      <c r="DH1164" s="127"/>
      <c r="DI1164" s="127"/>
      <c r="DJ1164" s="127"/>
      <c r="DK1164" s="127"/>
      <c r="DL1164" s="127"/>
      <c r="DM1164" s="127"/>
      <c r="DN1164" s="127"/>
      <c r="DO1164" s="127"/>
      <c r="DP1164" s="127"/>
      <c r="DQ1164" s="127"/>
      <c r="DR1164" s="127"/>
      <c r="DS1164" s="127"/>
      <c r="DT1164" s="127"/>
      <c r="DU1164" s="127"/>
      <c r="DV1164" s="127"/>
      <c r="DW1164" s="127"/>
      <c r="DX1164" s="127"/>
      <c r="DY1164" s="127"/>
      <c r="DZ1164" s="127"/>
      <c r="EA1164" s="127"/>
      <c r="EB1164" s="127"/>
      <c r="EC1164" s="127"/>
      <c r="ED1164" s="127"/>
      <c r="EE1164" s="127"/>
      <c r="EF1164" s="127"/>
      <c r="EG1164" s="127"/>
      <c r="EH1164" s="127"/>
      <c r="EI1164" s="127"/>
      <c r="EJ1164" s="127"/>
      <c r="EK1164" s="127"/>
      <c r="EL1164" s="127"/>
      <c r="EM1164" s="127"/>
      <c r="EN1164" s="127"/>
      <c r="EO1164" s="127"/>
      <c r="EP1164" s="127"/>
      <c r="EQ1164" s="127"/>
      <c r="ER1164" s="127"/>
      <c r="ES1164" s="127"/>
      <c r="ET1164" s="127"/>
      <c r="EU1164" s="127"/>
      <c r="EV1164" s="127"/>
      <c r="EW1164" s="127"/>
      <c r="EX1164" s="127"/>
      <c r="EY1164" s="127"/>
      <c r="EZ1164" s="127"/>
      <c r="FA1164" s="127"/>
      <c r="FB1164" s="127"/>
      <c r="FC1164" s="127"/>
      <c r="FD1164" s="127"/>
      <c r="FE1164" s="127"/>
      <c r="FF1164" s="127"/>
      <c r="FG1164" s="127"/>
      <c r="FH1164" s="127"/>
      <c r="FI1164" s="127"/>
      <c r="FJ1164" s="127"/>
      <c r="FK1164" s="127"/>
      <c r="FL1164" s="127"/>
      <c r="FM1164" s="127"/>
      <c r="FN1164" s="127"/>
      <c r="FO1164" s="127"/>
      <c r="FP1164" s="127"/>
      <c r="FQ1164" s="127"/>
      <c r="FR1164" s="127"/>
      <c r="FS1164" s="127"/>
      <c r="FT1164" s="127"/>
      <c r="FU1164" s="127"/>
      <c r="FV1164" s="127"/>
      <c r="FW1164" s="127"/>
      <c r="FX1164" s="127"/>
      <c r="FY1164" s="127"/>
      <c r="FZ1164" s="127"/>
      <c r="GA1164" s="127"/>
      <c r="GB1164" s="127"/>
      <c r="GC1164" s="127"/>
      <c r="GD1164" s="127"/>
      <c r="GE1164" s="127"/>
      <c r="GF1164" s="127"/>
      <c r="GG1164" s="127"/>
      <c r="GH1164" s="127"/>
      <c r="GI1164" s="127"/>
      <c r="GJ1164" s="127"/>
      <c r="GK1164" s="127"/>
      <c r="GL1164" s="127"/>
      <c r="GM1164" s="127"/>
      <c r="GN1164" s="127"/>
      <c r="GO1164" s="127"/>
      <c r="GP1164" s="127"/>
      <c r="GQ1164" s="127"/>
      <c r="GR1164" s="127"/>
      <c r="GS1164" s="127"/>
      <c r="GT1164" s="127"/>
      <c r="GU1164" s="127"/>
      <c r="GV1164" s="127"/>
      <c r="GW1164" s="127"/>
      <c r="GX1164" s="127"/>
      <c r="GY1164" s="127"/>
      <c r="GZ1164" s="127"/>
      <c r="HA1164" s="127"/>
      <c r="HB1164" s="127"/>
      <c r="HC1164" s="127"/>
      <c r="HD1164" s="127"/>
      <c r="HE1164" s="127"/>
      <c r="HF1164" s="127"/>
      <c r="HG1164" s="127"/>
      <c r="HH1164" s="127"/>
      <c r="HI1164" s="127"/>
      <c r="HJ1164" s="127"/>
      <c r="HK1164" s="127"/>
      <c r="HL1164" s="127"/>
      <c r="HM1164" s="127"/>
      <c r="HN1164" s="127"/>
      <c r="HO1164" s="127"/>
      <c r="HP1164" s="127"/>
      <c r="HQ1164" s="127"/>
      <c r="HR1164" s="127"/>
      <c r="HS1164" s="127"/>
      <c r="HT1164" s="127"/>
      <c r="HU1164" s="127"/>
      <c r="HV1164" s="127"/>
      <c r="HW1164" s="127"/>
      <c r="HX1164" s="127"/>
      <c r="HY1164" s="127"/>
    </row>
    <row r="1165" spans="1:236" ht="12.75" customHeight="1" x14ac:dyDescent="0.2">
      <c r="A1165" s="127"/>
      <c r="B1165" s="127"/>
      <c r="C1165" s="127"/>
      <c r="D1165" s="127"/>
      <c r="E1165" s="125"/>
      <c r="F1165" s="117"/>
      <c r="G1165" s="117"/>
      <c r="H1165" s="117"/>
      <c r="I1165" s="128"/>
      <c r="J1165" s="127"/>
      <c r="K1165" s="114"/>
      <c r="L1165" s="127"/>
      <c r="M1165" s="127"/>
      <c r="N1165" s="127"/>
      <c r="O1165" s="127"/>
      <c r="P1165" s="127"/>
      <c r="Q1165" s="127"/>
      <c r="R1165" s="127"/>
      <c r="S1165" s="127"/>
      <c r="T1165" s="127"/>
      <c r="U1165" s="127"/>
      <c r="V1165" s="127"/>
      <c r="W1165" s="127"/>
      <c r="X1165" s="127"/>
      <c r="Y1165" s="127"/>
      <c r="Z1165" s="127"/>
      <c r="AA1165" s="127"/>
      <c r="AB1165" s="127"/>
      <c r="AC1165" s="127"/>
      <c r="AD1165" s="127"/>
      <c r="AE1165" s="127"/>
      <c r="AF1165" s="127"/>
      <c r="AG1165" s="127"/>
      <c r="AH1165" s="127"/>
      <c r="AI1165" s="127"/>
      <c r="AJ1165" s="127"/>
      <c r="AK1165" s="127"/>
      <c r="AL1165" s="127"/>
      <c r="AM1165" s="127"/>
      <c r="AN1165" s="127"/>
      <c r="AO1165" s="127"/>
      <c r="AP1165" s="127"/>
      <c r="AQ1165" s="127"/>
      <c r="AR1165" s="127"/>
      <c r="AS1165" s="127"/>
      <c r="AT1165" s="127"/>
      <c r="AU1165" s="127"/>
      <c r="AV1165" s="127"/>
      <c r="AW1165" s="127"/>
      <c r="AX1165" s="127"/>
      <c r="AY1165" s="127"/>
      <c r="AZ1165" s="127"/>
      <c r="BA1165" s="127"/>
      <c r="BB1165" s="127"/>
      <c r="BC1165" s="127"/>
      <c r="BD1165" s="127"/>
      <c r="BE1165" s="127"/>
      <c r="BF1165" s="127"/>
      <c r="BG1165" s="127"/>
      <c r="BH1165" s="127"/>
      <c r="BI1165" s="127"/>
      <c r="BJ1165" s="127"/>
      <c r="BK1165" s="127"/>
      <c r="BL1165" s="127"/>
      <c r="BM1165" s="127"/>
      <c r="BN1165" s="127"/>
      <c r="BO1165" s="127"/>
      <c r="BP1165" s="127"/>
      <c r="BQ1165" s="127"/>
      <c r="BR1165" s="127"/>
      <c r="BS1165" s="127"/>
      <c r="BT1165" s="127"/>
      <c r="BU1165" s="127"/>
      <c r="BV1165" s="127"/>
      <c r="BW1165" s="127"/>
      <c r="BX1165" s="127"/>
      <c r="BY1165" s="127"/>
      <c r="BZ1165" s="127"/>
      <c r="CA1165" s="127"/>
      <c r="CB1165" s="127"/>
      <c r="CC1165" s="127"/>
      <c r="CD1165" s="127"/>
      <c r="CE1165" s="127"/>
      <c r="CF1165" s="127"/>
      <c r="CG1165" s="127"/>
      <c r="CH1165" s="127"/>
      <c r="CI1165" s="127"/>
      <c r="CJ1165" s="127"/>
      <c r="CK1165" s="127"/>
      <c r="CL1165" s="127"/>
      <c r="CM1165" s="127"/>
      <c r="CN1165" s="127"/>
      <c r="CO1165" s="127"/>
      <c r="CP1165" s="127"/>
      <c r="CQ1165" s="127"/>
      <c r="CR1165" s="127"/>
      <c r="CS1165" s="127"/>
      <c r="CT1165" s="127"/>
      <c r="CU1165" s="127"/>
      <c r="CV1165" s="127"/>
      <c r="CW1165" s="127"/>
      <c r="CX1165" s="127"/>
      <c r="CY1165" s="127"/>
      <c r="CZ1165" s="127"/>
      <c r="DA1165" s="127"/>
      <c r="DB1165" s="127"/>
      <c r="DC1165" s="127"/>
      <c r="DD1165" s="127"/>
      <c r="DE1165" s="127"/>
      <c r="DF1165" s="127"/>
      <c r="DG1165" s="127"/>
      <c r="DH1165" s="127"/>
      <c r="DI1165" s="127"/>
      <c r="DJ1165" s="127"/>
      <c r="DK1165" s="127"/>
      <c r="DL1165" s="127"/>
      <c r="DM1165" s="127"/>
      <c r="DN1165" s="127"/>
      <c r="DO1165" s="127"/>
      <c r="DP1165" s="127"/>
      <c r="DQ1165" s="127"/>
      <c r="DR1165" s="127"/>
      <c r="DS1165" s="127"/>
      <c r="DT1165" s="127"/>
      <c r="DU1165" s="127"/>
      <c r="DV1165" s="127"/>
      <c r="DW1165" s="127"/>
      <c r="DX1165" s="127"/>
      <c r="DY1165" s="127"/>
      <c r="DZ1165" s="127"/>
      <c r="EA1165" s="127"/>
      <c r="EB1165" s="127"/>
      <c r="EC1165" s="127"/>
      <c r="ED1165" s="127"/>
      <c r="EE1165" s="127"/>
      <c r="EF1165" s="127"/>
      <c r="EG1165" s="127"/>
      <c r="EH1165" s="127"/>
      <c r="EI1165" s="127"/>
      <c r="EJ1165" s="127"/>
      <c r="EK1165" s="127"/>
      <c r="EL1165" s="127"/>
      <c r="EM1165" s="127"/>
      <c r="EN1165" s="127"/>
      <c r="EO1165" s="127"/>
      <c r="EP1165" s="127"/>
      <c r="EQ1165" s="127"/>
      <c r="ER1165" s="127"/>
      <c r="ES1165" s="127"/>
      <c r="ET1165" s="127"/>
      <c r="EU1165" s="127"/>
      <c r="EV1165" s="127"/>
      <c r="EW1165" s="127"/>
      <c r="EX1165" s="127"/>
      <c r="EY1165" s="127"/>
      <c r="EZ1165" s="127"/>
      <c r="FA1165" s="127"/>
      <c r="FB1165" s="127"/>
      <c r="FC1165" s="127"/>
      <c r="FD1165" s="127"/>
      <c r="FE1165" s="127"/>
      <c r="FF1165" s="127"/>
      <c r="FG1165" s="127"/>
      <c r="FH1165" s="127"/>
      <c r="FI1165" s="127"/>
      <c r="FJ1165" s="127"/>
      <c r="FK1165" s="127"/>
      <c r="FL1165" s="127"/>
      <c r="FM1165" s="127"/>
      <c r="FN1165" s="127"/>
      <c r="FO1165" s="127"/>
      <c r="FP1165" s="127"/>
      <c r="FQ1165" s="127"/>
      <c r="FR1165" s="127"/>
      <c r="FS1165" s="127"/>
      <c r="FT1165" s="127"/>
      <c r="FU1165" s="127"/>
      <c r="FV1165" s="127"/>
      <c r="FW1165" s="127"/>
      <c r="FX1165" s="127"/>
      <c r="FY1165" s="127"/>
      <c r="FZ1165" s="127"/>
      <c r="GA1165" s="127"/>
      <c r="GB1165" s="127"/>
      <c r="GC1165" s="127"/>
      <c r="GD1165" s="127"/>
      <c r="GE1165" s="127"/>
      <c r="GF1165" s="127"/>
      <c r="GG1165" s="127"/>
      <c r="GH1165" s="127"/>
      <c r="GI1165" s="127"/>
      <c r="GJ1165" s="127"/>
      <c r="GK1165" s="127"/>
      <c r="GL1165" s="127"/>
      <c r="GM1165" s="127"/>
      <c r="GN1165" s="127"/>
      <c r="GO1165" s="127"/>
      <c r="GP1165" s="127"/>
      <c r="GQ1165" s="127"/>
      <c r="GR1165" s="127"/>
      <c r="GS1165" s="127"/>
      <c r="GT1165" s="127"/>
      <c r="GU1165" s="127"/>
      <c r="GV1165" s="127"/>
      <c r="GW1165" s="127"/>
      <c r="GX1165" s="127"/>
      <c r="GY1165" s="127"/>
      <c r="GZ1165" s="127"/>
      <c r="HA1165" s="127"/>
      <c r="HB1165" s="127"/>
      <c r="HC1165" s="127"/>
      <c r="HD1165" s="127"/>
      <c r="HE1165" s="127"/>
      <c r="HF1165" s="127"/>
      <c r="HG1165" s="127"/>
      <c r="HH1165" s="127"/>
      <c r="HI1165" s="127"/>
      <c r="HJ1165" s="127"/>
      <c r="HK1165" s="127"/>
      <c r="HL1165" s="127"/>
      <c r="HM1165" s="127"/>
      <c r="HN1165" s="127"/>
      <c r="HO1165" s="127"/>
      <c r="HP1165" s="127"/>
      <c r="HQ1165" s="127"/>
      <c r="HR1165" s="127"/>
      <c r="HS1165" s="127"/>
      <c r="HT1165" s="127"/>
      <c r="HU1165" s="127"/>
      <c r="HV1165" s="127"/>
      <c r="HW1165" s="127"/>
      <c r="HX1165" s="127"/>
      <c r="HY1165" s="127"/>
    </row>
    <row r="1166" spans="1:236" ht="12.75" customHeight="1" x14ac:dyDescent="0.2">
      <c r="A1166" s="127"/>
      <c r="B1166" s="127"/>
      <c r="C1166" s="127"/>
      <c r="D1166" s="127"/>
      <c r="E1166" s="125"/>
      <c r="F1166" s="117"/>
      <c r="G1166" s="117"/>
      <c r="H1166" s="117"/>
      <c r="I1166" s="128"/>
      <c r="J1166" s="127"/>
      <c r="K1166" s="114"/>
      <c r="L1166" s="127"/>
      <c r="M1166" s="127"/>
      <c r="N1166" s="127"/>
      <c r="O1166" s="127"/>
      <c r="P1166" s="127"/>
      <c r="Q1166" s="127"/>
      <c r="R1166" s="127"/>
      <c r="S1166" s="127"/>
      <c r="T1166" s="127"/>
      <c r="U1166" s="127"/>
      <c r="V1166" s="127"/>
      <c r="W1166" s="127"/>
      <c r="X1166" s="127"/>
      <c r="Y1166" s="127"/>
      <c r="Z1166" s="127"/>
      <c r="AA1166" s="127"/>
      <c r="AB1166" s="127"/>
      <c r="AC1166" s="127"/>
      <c r="AD1166" s="127"/>
      <c r="AE1166" s="127"/>
      <c r="AF1166" s="127"/>
      <c r="AG1166" s="127"/>
      <c r="AH1166" s="127"/>
      <c r="AI1166" s="127"/>
      <c r="AJ1166" s="127"/>
      <c r="AK1166" s="127"/>
      <c r="AL1166" s="127"/>
      <c r="AM1166" s="127"/>
      <c r="AN1166" s="127"/>
      <c r="AO1166" s="127"/>
      <c r="AP1166" s="127"/>
      <c r="AQ1166" s="127"/>
      <c r="AR1166" s="127"/>
      <c r="AS1166" s="127"/>
      <c r="AT1166" s="127"/>
      <c r="AU1166" s="127"/>
      <c r="AV1166" s="127"/>
      <c r="AW1166" s="127"/>
      <c r="AX1166" s="127"/>
      <c r="AY1166" s="127"/>
      <c r="AZ1166" s="127"/>
      <c r="BA1166" s="127"/>
      <c r="BB1166" s="127"/>
      <c r="BC1166" s="127"/>
      <c r="BD1166" s="127"/>
      <c r="BE1166" s="127"/>
      <c r="BF1166" s="127"/>
      <c r="BG1166" s="127"/>
      <c r="BH1166" s="127"/>
      <c r="BI1166" s="127"/>
      <c r="BJ1166" s="127"/>
      <c r="BK1166" s="127"/>
      <c r="BL1166" s="127"/>
      <c r="BM1166" s="127"/>
      <c r="BN1166" s="127"/>
      <c r="BO1166" s="127"/>
      <c r="BP1166" s="127"/>
      <c r="BQ1166" s="127"/>
      <c r="BR1166" s="127"/>
      <c r="BS1166" s="127"/>
      <c r="BT1166" s="127"/>
      <c r="BU1166" s="127"/>
      <c r="BV1166" s="127"/>
      <c r="BW1166" s="127"/>
      <c r="BX1166" s="127"/>
      <c r="BY1166" s="127"/>
      <c r="BZ1166" s="127"/>
      <c r="CA1166" s="127"/>
      <c r="CB1166" s="127"/>
      <c r="CC1166" s="127"/>
      <c r="CD1166" s="127"/>
      <c r="CE1166" s="127"/>
      <c r="CF1166" s="127"/>
      <c r="CG1166" s="127"/>
      <c r="CH1166" s="127"/>
      <c r="CI1166" s="127"/>
      <c r="CJ1166" s="127"/>
      <c r="CK1166" s="127"/>
      <c r="CL1166" s="127"/>
      <c r="CM1166" s="127"/>
      <c r="CN1166" s="127"/>
      <c r="CO1166" s="127"/>
      <c r="CP1166" s="127"/>
      <c r="CQ1166" s="127"/>
      <c r="CR1166" s="127"/>
      <c r="CS1166" s="127"/>
      <c r="CT1166" s="127"/>
      <c r="CU1166" s="127"/>
      <c r="CV1166" s="127"/>
      <c r="CW1166" s="127"/>
      <c r="CX1166" s="127"/>
      <c r="CY1166" s="127"/>
      <c r="CZ1166" s="127"/>
      <c r="DA1166" s="127"/>
      <c r="DB1166" s="127"/>
      <c r="DC1166" s="127"/>
      <c r="DD1166" s="127"/>
      <c r="DE1166" s="127"/>
      <c r="DF1166" s="127"/>
      <c r="DG1166" s="127"/>
      <c r="DH1166" s="127"/>
      <c r="DI1166" s="127"/>
      <c r="DJ1166" s="127"/>
      <c r="DK1166" s="127"/>
      <c r="DL1166" s="127"/>
      <c r="DM1166" s="127"/>
      <c r="DN1166" s="127"/>
      <c r="DO1166" s="127"/>
      <c r="DP1166" s="127"/>
      <c r="DQ1166" s="127"/>
      <c r="DR1166" s="127"/>
      <c r="DS1166" s="127"/>
      <c r="DT1166" s="127"/>
      <c r="DU1166" s="127"/>
      <c r="DV1166" s="127"/>
      <c r="DW1166" s="127"/>
      <c r="DX1166" s="127"/>
      <c r="DY1166" s="127"/>
      <c r="DZ1166" s="127"/>
      <c r="EA1166" s="127"/>
      <c r="EB1166" s="127"/>
      <c r="EC1166" s="127"/>
      <c r="ED1166" s="127"/>
      <c r="EE1166" s="127"/>
      <c r="EF1166" s="127"/>
      <c r="EG1166" s="127"/>
      <c r="EH1166" s="127"/>
      <c r="EI1166" s="127"/>
      <c r="EJ1166" s="127"/>
      <c r="EK1166" s="127"/>
      <c r="EL1166" s="127"/>
      <c r="EM1166" s="127"/>
      <c r="EN1166" s="127"/>
      <c r="EO1166" s="127"/>
      <c r="EP1166" s="127"/>
      <c r="EQ1166" s="127"/>
      <c r="ER1166" s="127"/>
      <c r="ES1166" s="127"/>
      <c r="ET1166" s="127"/>
      <c r="EU1166" s="127"/>
      <c r="EV1166" s="127"/>
      <c r="EW1166" s="127"/>
      <c r="EX1166" s="127"/>
      <c r="EY1166" s="127"/>
      <c r="EZ1166" s="127"/>
      <c r="FA1166" s="127"/>
      <c r="FB1166" s="127"/>
      <c r="FC1166" s="127"/>
      <c r="FD1166" s="127"/>
      <c r="FE1166" s="127"/>
      <c r="FF1166" s="127"/>
      <c r="FG1166" s="127"/>
      <c r="FH1166" s="127"/>
      <c r="FI1166" s="127"/>
      <c r="FJ1166" s="127"/>
      <c r="FK1166" s="127"/>
      <c r="FL1166" s="127"/>
      <c r="FM1166" s="127"/>
      <c r="FN1166" s="127"/>
      <c r="FO1166" s="127"/>
      <c r="FP1166" s="127"/>
      <c r="FQ1166" s="127"/>
      <c r="FR1166" s="127"/>
      <c r="FS1166" s="127"/>
      <c r="FT1166" s="127"/>
      <c r="FU1166" s="127"/>
      <c r="FV1166" s="127"/>
      <c r="FW1166" s="127"/>
      <c r="FX1166" s="127"/>
      <c r="FY1166" s="127"/>
      <c r="FZ1166" s="127"/>
      <c r="GA1166" s="127"/>
      <c r="GB1166" s="127"/>
      <c r="GC1166" s="127"/>
      <c r="GD1166" s="127"/>
      <c r="GE1166" s="127"/>
      <c r="GF1166" s="127"/>
      <c r="GG1166" s="127"/>
      <c r="GH1166" s="127"/>
      <c r="GI1166" s="127"/>
      <c r="GJ1166" s="127"/>
      <c r="GK1166" s="127"/>
      <c r="GL1166" s="127"/>
      <c r="GM1166" s="127"/>
      <c r="GN1166" s="127"/>
      <c r="GO1166" s="127"/>
      <c r="GP1166" s="127"/>
      <c r="GQ1166" s="127"/>
      <c r="GR1166" s="127"/>
      <c r="GS1166" s="127"/>
      <c r="GT1166" s="127"/>
      <c r="GU1166" s="127"/>
      <c r="GV1166" s="127"/>
      <c r="GW1166" s="127"/>
      <c r="GX1166" s="127"/>
      <c r="GY1166" s="127"/>
      <c r="GZ1166" s="127"/>
      <c r="HA1166" s="127"/>
      <c r="HB1166" s="127"/>
      <c r="HC1166" s="127"/>
      <c r="HD1166" s="127"/>
      <c r="HE1166" s="127"/>
      <c r="HF1166" s="127"/>
      <c r="HG1166" s="127"/>
      <c r="HH1166" s="127"/>
      <c r="HI1166" s="127"/>
      <c r="HJ1166" s="127"/>
      <c r="HK1166" s="127"/>
      <c r="HL1166" s="127"/>
      <c r="HM1166" s="127"/>
      <c r="HN1166" s="127"/>
      <c r="HO1166" s="127"/>
      <c r="HP1166" s="127"/>
      <c r="HQ1166" s="127"/>
      <c r="HR1166" s="127"/>
      <c r="HS1166" s="127"/>
      <c r="HT1166" s="127"/>
      <c r="HU1166" s="127"/>
      <c r="HV1166" s="127"/>
      <c r="HW1166" s="127"/>
      <c r="HX1166" s="127"/>
      <c r="HY1166" s="127"/>
    </row>
    <row r="1167" spans="1:236" ht="12.75" customHeight="1" x14ac:dyDescent="0.2">
      <c r="A1167" s="127"/>
      <c r="B1167" s="127"/>
      <c r="C1167" s="127"/>
      <c r="D1167" s="127"/>
      <c r="E1167" s="125"/>
      <c r="F1167" s="117"/>
      <c r="G1167" s="117"/>
      <c r="H1167" s="117"/>
      <c r="I1167" s="128"/>
      <c r="J1167" s="127"/>
      <c r="K1167" s="114"/>
      <c r="L1167" s="127"/>
      <c r="M1167" s="127"/>
      <c r="N1167" s="127"/>
      <c r="O1167" s="127"/>
      <c r="P1167" s="127"/>
      <c r="Q1167" s="127"/>
      <c r="R1167" s="127"/>
      <c r="S1167" s="127"/>
      <c r="T1167" s="127"/>
      <c r="U1167" s="127"/>
      <c r="V1167" s="127"/>
      <c r="W1167" s="127"/>
      <c r="X1167" s="127"/>
      <c r="Y1167" s="127"/>
      <c r="Z1167" s="127"/>
      <c r="AA1167" s="127"/>
      <c r="AB1167" s="127"/>
      <c r="AC1167" s="127"/>
      <c r="AD1167" s="127"/>
      <c r="AE1167" s="127"/>
      <c r="AF1167" s="127"/>
      <c r="AG1167" s="127"/>
      <c r="AH1167" s="127"/>
      <c r="AI1167" s="127"/>
      <c r="AJ1167" s="127"/>
      <c r="AK1167" s="127"/>
      <c r="AL1167" s="127"/>
      <c r="AM1167" s="127"/>
      <c r="AN1167" s="127"/>
      <c r="AO1167" s="127"/>
      <c r="AP1167" s="127"/>
      <c r="AQ1167" s="127"/>
      <c r="AR1167" s="127"/>
      <c r="AS1167" s="127"/>
      <c r="AT1167" s="127"/>
      <c r="AU1167" s="127"/>
      <c r="AV1167" s="127"/>
      <c r="AW1167" s="127"/>
      <c r="AX1167" s="127"/>
      <c r="AY1167" s="127"/>
      <c r="AZ1167" s="127"/>
      <c r="BA1167" s="127"/>
      <c r="BB1167" s="127"/>
      <c r="BC1167" s="127"/>
      <c r="BD1167" s="127"/>
      <c r="BE1167" s="127"/>
      <c r="BF1167" s="127"/>
      <c r="BG1167" s="127"/>
      <c r="BH1167" s="127"/>
      <c r="BI1167" s="127"/>
      <c r="BJ1167" s="127"/>
      <c r="BK1167" s="127"/>
      <c r="BL1167" s="127"/>
      <c r="BM1167" s="127"/>
      <c r="BN1167" s="127"/>
      <c r="BO1167" s="127"/>
      <c r="BP1167" s="127"/>
      <c r="BQ1167" s="127"/>
      <c r="BR1167" s="127"/>
      <c r="BS1167" s="127"/>
      <c r="BT1167" s="127"/>
      <c r="BU1167" s="127"/>
      <c r="BV1167" s="127"/>
      <c r="BW1167" s="127"/>
      <c r="BX1167" s="127"/>
      <c r="BY1167" s="127"/>
      <c r="BZ1167" s="127"/>
      <c r="CA1167" s="127"/>
      <c r="CB1167" s="127"/>
      <c r="CC1167" s="127"/>
      <c r="CD1167" s="127"/>
      <c r="CE1167" s="127"/>
      <c r="CF1167" s="127"/>
      <c r="CG1167" s="127"/>
      <c r="CH1167" s="127"/>
      <c r="CI1167" s="127"/>
      <c r="CJ1167" s="127"/>
      <c r="CK1167" s="127"/>
      <c r="CL1167" s="127"/>
      <c r="CM1167" s="127"/>
      <c r="CN1167" s="127"/>
      <c r="CO1167" s="127"/>
      <c r="CP1167" s="127"/>
      <c r="CQ1167" s="127"/>
      <c r="CR1167" s="127"/>
      <c r="CS1167" s="127"/>
      <c r="CT1167" s="127"/>
      <c r="CU1167" s="127"/>
      <c r="CV1167" s="127"/>
      <c r="CW1167" s="127"/>
      <c r="CX1167" s="127"/>
      <c r="CY1167" s="127"/>
      <c r="CZ1167" s="127"/>
      <c r="DA1167" s="127"/>
      <c r="DB1167" s="127"/>
      <c r="DC1167" s="127"/>
      <c r="DD1167" s="127"/>
      <c r="DE1167" s="127"/>
      <c r="DF1167" s="127"/>
      <c r="DG1167" s="127"/>
      <c r="DH1167" s="127"/>
      <c r="DI1167" s="127"/>
      <c r="DJ1167" s="127"/>
      <c r="DK1167" s="127"/>
      <c r="DL1167" s="127"/>
      <c r="DM1167" s="127"/>
      <c r="DN1167" s="127"/>
      <c r="DO1167" s="127"/>
      <c r="DP1167" s="127"/>
      <c r="DQ1167" s="127"/>
      <c r="DR1167" s="127"/>
      <c r="DS1167" s="127"/>
      <c r="DT1167" s="127"/>
      <c r="DU1167" s="127"/>
      <c r="DV1167" s="127"/>
      <c r="DW1167" s="127"/>
      <c r="DX1167" s="127"/>
      <c r="DY1167" s="127"/>
      <c r="DZ1167" s="127"/>
      <c r="EA1167" s="127"/>
      <c r="EB1167" s="127"/>
      <c r="EC1167" s="127"/>
      <c r="ED1167" s="127"/>
      <c r="EE1167" s="127"/>
      <c r="EF1167" s="127"/>
      <c r="EG1167" s="127"/>
      <c r="EH1167" s="127"/>
      <c r="EI1167" s="127"/>
      <c r="EJ1167" s="127"/>
      <c r="EK1167" s="127"/>
      <c r="EL1167" s="127"/>
      <c r="EM1167" s="127"/>
      <c r="EN1167" s="127"/>
      <c r="EO1167" s="127"/>
      <c r="EP1167" s="127"/>
      <c r="EQ1167" s="127"/>
      <c r="ER1167" s="127"/>
      <c r="ES1167" s="127"/>
      <c r="ET1167" s="127"/>
      <c r="EU1167" s="127"/>
      <c r="EV1167" s="127"/>
      <c r="EW1167" s="127"/>
      <c r="EX1167" s="127"/>
      <c r="EY1167" s="127"/>
      <c r="EZ1167" s="127"/>
      <c r="FA1167" s="127"/>
      <c r="FB1167" s="127"/>
      <c r="FC1167" s="127"/>
      <c r="FD1167" s="127"/>
      <c r="FE1167" s="127"/>
      <c r="FF1167" s="127"/>
      <c r="FG1167" s="127"/>
      <c r="FH1167" s="127"/>
      <c r="FI1167" s="127"/>
      <c r="FJ1167" s="127"/>
      <c r="FK1167" s="127"/>
      <c r="FL1167" s="127"/>
      <c r="FM1167" s="127"/>
      <c r="FN1167" s="127"/>
      <c r="FO1167" s="127"/>
      <c r="FP1167" s="127"/>
      <c r="FQ1167" s="127"/>
      <c r="FR1167" s="127"/>
      <c r="FS1167" s="127"/>
      <c r="FT1167" s="127"/>
      <c r="FU1167" s="127"/>
      <c r="FV1167" s="127"/>
      <c r="FW1167" s="127"/>
      <c r="FX1167" s="127"/>
      <c r="FY1167" s="127"/>
      <c r="FZ1167" s="127"/>
      <c r="GA1167" s="127"/>
      <c r="GB1167" s="127"/>
      <c r="GC1167" s="127"/>
      <c r="GD1167" s="127"/>
      <c r="GE1167" s="127"/>
      <c r="GF1167" s="127"/>
      <c r="GG1167" s="127"/>
      <c r="GH1167" s="127"/>
      <c r="GI1167" s="127"/>
      <c r="GJ1167" s="127"/>
      <c r="GK1167" s="127"/>
      <c r="GL1167" s="127"/>
      <c r="GM1167" s="127"/>
      <c r="GN1167" s="127"/>
      <c r="GO1167" s="127"/>
      <c r="GP1167" s="127"/>
      <c r="GQ1167" s="127"/>
      <c r="GR1167" s="127"/>
      <c r="GS1167" s="127"/>
      <c r="GT1167" s="127"/>
      <c r="GU1167" s="127"/>
      <c r="GV1167" s="127"/>
      <c r="GW1167" s="127"/>
      <c r="GX1167" s="127"/>
      <c r="GY1167" s="127"/>
      <c r="GZ1167" s="127"/>
      <c r="HA1167" s="127"/>
      <c r="HB1167" s="127"/>
      <c r="HC1167" s="127"/>
      <c r="HD1167" s="127"/>
      <c r="HE1167" s="127"/>
      <c r="HF1167" s="127"/>
      <c r="HG1167" s="127"/>
      <c r="HH1167" s="127"/>
      <c r="HI1167" s="127"/>
      <c r="HJ1167" s="127"/>
      <c r="HK1167" s="127"/>
      <c r="HL1167" s="127"/>
      <c r="HM1167" s="127"/>
      <c r="HN1167" s="127"/>
      <c r="HO1167" s="127"/>
      <c r="HP1167" s="127"/>
      <c r="HQ1167" s="127"/>
      <c r="HR1167" s="127"/>
      <c r="HS1167" s="127"/>
      <c r="HT1167" s="127"/>
      <c r="HU1167" s="127"/>
      <c r="HV1167" s="127"/>
      <c r="HW1167" s="127"/>
      <c r="HX1167" s="127"/>
      <c r="HY1167" s="127"/>
    </row>
    <row r="1168" spans="1:236" ht="12.75" customHeight="1" x14ac:dyDescent="0.2">
      <c r="A1168" s="127"/>
      <c r="B1168" s="127"/>
      <c r="C1168" s="127"/>
      <c r="D1168" s="127"/>
      <c r="E1168" s="125"/>
      <c r="F1168" s="117"/>
      <c r="G1168" s="117"/>
      <c r="H1168" s="117"/>
      <c r="I1168" s="128"/>
      <c r="J1168" s="127"/>
      <c r="K1168" s="114"/>
      <c r="L1168" s="127"/>
      <c r="M1168" s="127"/>
      <c r="N1168" s="127"/>
      <c r="O1168" s="127"/>
      <c r="P1168" s="127"/>
      <c r="Q1168" s="127"/>
      <c r="R1168" s="127"/>
      <c r="S1168" s="127"/>
      <c r="T1168" s="127"/>
      <c r="U1168" s="127"/>
      <c r="V1168" s="127"/>
      <c r="W1168" s="127"/>
      <c r="X1168" s="127"/>
      <c r="Y1168" s="127"/>
      <c r="Z1168" s="127"/>
      <c r="AA1168" s="127"/>
      <c r="AB1168" s="127"/>
      <c r="AC1168" s="127"/>
      <c r="AD1168" s="127"/>
      <c r="AE1168" s="127"/>
      <c r="AF1168" s="127"/>
      <c r="AG1168" s="127"/>
      <c r="AH1168" s="127"/>
      <c r="AI1168" s="127"/>
      <c r="AJ1168" s="127"/>
      <c r="AK1168" s="127"/>
      <c r="AL1168" s="127"/>
      <c r="AM1168" s="127"/>
      <c r="AN1168" s="127"/>
      <c r="AO1168" s="127"/>
      <c r="AP1168" s="127"/>
      <c r="AQ1168" s="127"/>
      <c r="AR1168" s="127"/>
      <c r="AS1168" s="127"/>
      <c r="AT1168" s="127"/>
      <c r="AU1168" s="127"/>
      <c r="AV1168" s="127"/>
      <c r="AW1168" s="127"/>
      <c r="AX1168" s="127"/>
      <c r="AY1168" s="127"/>
      <c r="AZ1168" s="127"/>
      <c r="BA1168" s="127"/>
      <c r="BB1168" s="127"/>
      <c r="BC1168" s="127"/>
      <c r="BD1168" s="127"/>
      <c r="BE1168" s="127"/>
      <c r="BF1168" s="127"/>
      <c r="BG1168" s="127"/>
      <c r="BH1168" s="127"/>
      <c r="BI1168" s="127"/>
      <c r="BJ1168" s="127"/>
      <c r="BK1168" s="127"/>
      <c r="BL1168" s="127"/>
      <c r="BM1168" s="127"/>
      <c r="BN1168" s="127"/>
      <c r="BO1168" s="127"/>
      <c r="BP1168" s="127"/>
      <c r="BQ1168" s="127"/>
      <c r="BR1168" s="127"/>
      <c r="BS1168" s="127"/>
      <c r="BT1168" s="127"/>
      <c r="BU1168" s="127"/>
      <c r="BV1168" s="127"/>
      <c r="BW1168" s="127"/>
      <c r="BX1168" s="127"/>
      <c r="BY1168" s="127"/>
      <c r="BZ1168" s="127"/>
      <c r="CA1168" s="127"/>
      <c r="CB1168" s="127"/>
      <c r="CC1168" s="127"/>
      <c r="CD1168" s="127"/>
      <c r="CE1168" s="127"/>
      <c r="CF1168" s="127"/>
      <c r="CG1168" s="127"/>
      <c r="CH1168" s="127"/>
      <c r="CI1168" s="127"/>
      <c r="CJ1168" s="127"/>
      <c r="CK1168" s="127"/>
      <c r="CL1168" s="127"/>
      <c r="CM1168" s="127"/>
      <c r="CN1168" s="127"/>
      <c r="CO1168" s="127"/>
      <c r="CP1168" s="127"/>
      <c r="CQ1168" s="127"/>
      <c r="CR1168" s="127"/>
      <c r="CS1168" s="127"/>
      <c r="CT1168" s="127"/>
      <c r="CU1168" s="127"/>
      <c r="CV1168" s="127"/>
      <c r="CW1168" s="127"/>
      <c r="CX1168" s="127"/>
      <c r="CY1168" s="127"/>
      <c r="CZ1168" s="127"/>
      <c r="DA1168" s="127"/>
      <c r="DB1168" s="127"/>
      <c r="DC1168" s="127"/>
      <c r="DD1168" s="127"/>
      <c r="DE1168" s="127"/>
      <c r="DF1168" s="127"/>
      <c r="DG1168" s="127"/>
      <c r="DH1168" s="127"/>
      <c r="DI1168" s="127"/>
      <c r="DJ1168" s="127"/>
      <c r="DK1168" s="127"/>
      <c r="DL1168" s="127"/>
      <c r="DM1168" s="127"/>
      <c r="DN1168" s="127"/>
      <c r="DO1168" s="127"/>
      <c r="DP1168" s="127"/>
      <c r="DQ1168" s="127"/>
      <c r="DR1168" s="127"/>
      <c r="DS1168" s="127"/>
      <c r="DT1168" s="127"/>
      <c r="DU1168" s="127"/>
      <c r="DV1168" s="127"/>
      <c r="DW1168" s="127"/>
      <c r="DX1168" s="127"/>
      <c r="DY1168" s="127"/>
      <c r="DZ1168" s="127"/>
      <c r="EA1168" s="127"/>
      <c r="EB1168" s="127"/>
      <c r="EC1168" s="127"/>
      <c r="ED1168" s="127"/>
      <c r="EE1168" s="127"/>
      <c r="EF1168" s="127"/>
      <c r="EG1168" s="127"/>
      <c r="EH1168" s="127"/>
      <c r="EI1168" s="127"/>
      <c r="EJ1168" s="127"/>
      <c r="EK1168" s="127"/>
      <c r="EL1168" s="127"/>
      <c r="EM1168" s="127"/>
      <c r="EN1168" s="127"/>
      <c r="EO1168" s="127"/>
      <c r="EP1168" s="127"/>
      <c r="EQ1168" s="127"/>
      <c r="ER1168" s="127"/>
      <c r="ES1168" s="127"/>
      <c r="ET1168" s="127"/>
      <c r="EU1168" s="127"/>
      <c r="EV1168" s="127"/>
      <c r="EW1168" s="127"/>
      <c r="EX1168" s="127"/>
      <c r="EY1168" s="127"/>
      <c r="EZ1168" s="127"/>
      <c r="FA1168" s="127"/>
      <c r="FB1168" s="127"/>
      <c r="FC1168" s="127"/>
      <c r="FD1168" s="127"/>
      <c r="FE1168" s="127"/>
      <c r="FF1168" s="127"/>
      <c r="FG1168" s="127"/>
      <c r="FH1168" s="127"/>
      <c r="FI1168" s="127"/>
      <c r="FJ1168" s="127"/>
      <c r="FK1168" s="127"/>
      <c r="FL1168" s="127"/>
      <c r="FM1168" s="127"/>
      <c r="FN1168" s="127"/>
      <c r="FO1168" s="127"/>
      <c r="FP1168" s="127"/>
      <c r="FQ1168" s="127"/>
      <c r="FR1168" s="127"/>
      <c r="FS1168" s="127"/>
      <c r="FT1168" s="127"/>
      <c r="FU1168" s="127"/>
      <c r="FV1168" s="127"/>
      <c r="FW1168" s="127"/>
      <c r="FX1168" s="127"/>
      <c r="FY1168" s="127"/>
      <c r="FZ1168" s="127"/>
      <c r="GA1168" s="127"/>
      <c r="GB1168" s="127"/>
      <c r="GC1168" s="127"/>
      <c r="GD1168" s="127"/>
      <c r="GE1168" s="127"/>
      <c r="GF1168" s="127"/>
      <c r="GG1168" s="127"/>
      <c r="GH1168" s="127"/>
      <c r="GI1168" s="127"/>
      <c r="GJ1168" s="127"/>
      <c r="GK1168" s="127"/>
      <c r="GL1168" s="127"/>
      <c r="GM1168" s="127"/>
      <c r="GN1168" s="127"/>
      <c r="GO1168" s="127"/>
      <c r="GP1168" s="127"/>
      <c r="GQ1168" s="127"/>
      <c r="GR1168" s="127"/>
      <c r="GS1168" s="127"/>
      <c r="GT1168" s="127"/>
      <c r="GU1168" s="127"/>
      <c r="GV1168" s="127"/>
      <c r="GW1168" s="127"/>
      <c r="GX1168" s="127"/>
      <c r="GY1168" s="127"/>
      <c r="GZ1168" s="127"/>
      <c r="HA1168" s="127"/>
      <c r="HB1168" s="127"/>
      <c r="HC1168" s="127"/>
      <c r="HD1168" s="127"/>
      <c r="HE1168" s="127"/>
      <c r="HF1168" s="127"/>
      <c r="HG1168" s="127"/>
      <c r="HH1168" s="127"/>
      <c r="HI1168" s="127"/>
      <c r="HJ1168" s="127"/>
      <c r="HK1168" s="127"/>
      <c r="HL1168" s="127"/>
      <c r="HM1168" s="127"/>
      <c r="HN1168" s="127"/>
      <c r="HO1168" s="127"/>
      <c r="HP1168" s="127"/>
      <c r="HQ1168" s="127"/>
      <c r="HR1168" s="127"/>
      <c r="HS1168" s="127"/>
      <c r="HT1168" s="127"/>
      <c r="HU1168" s="127"/>
      <c r="HV1168" s="127"/>
      <c r="HW1168" s="127"/>
      <c r="HX1168" s="127"/>
      <c r="HY1168" s="127"/>
    </row>
    <row r="1169" spans="1:233" ht="12.75" customHeight="1" x14ac:dyDescent="0.2">
      <c r="A1169" s="127"/>
      <c r="B1169" s="127"/>
      <c r="C1169" s="127"/>
      <c r="D1169" s="127"/>
      <c r="E1169" s="125"/>
      <c r="F1169" s="117"/>
      <c r="G1169" s="117"/>
      <c r="H1169" s="117"/>
      <c r="I1169" s="128"/>
      <c r="J1169" s="127"/>
      <c r="K1169" s="114"/>
      <c r="L1169" s="127"/>
      <c r="M1169" s="127"/>
      <c r="N1169" s="127"/>
      <c r="O1169" s="127"/>
      <c r="P1169" s="127"/>
      <c r="Q1169" s="127"/>
      <c r="R1169" s="127"/>
      <c r="S1169" s="127"/>
      <c r="T1169" s="127"/>
      <c r="U1169" s="127"/>
      <c r="V1169" s="127"/>
      <c r="W1169" s="127"/>
      <c r="X1169" s="127"/>
      <c r="Y1169" s="127"/>
      <c r="Z1169" s="127"/>
      <c r="AA1169" s="127"/>
      <c r="AB1169" s="127"/>
      <c r="AC1169" s="127"/>
      <c r="AD1169" s="127"/>
      <c r="AE1169" s="127"/>
      <c r="AF1169" s="127"/>
      <c r="AG1169" s="127"/>
      <c r="AH1169" s="127"/>
      <c r="AI1169" s="127"/>
      <c r="AJ1169" s="127"/>
      <c r="AK1169" s="127"/>
      <c r="AL1169" s="127"/>
      <c r="AM1169" s="127"/>
      <c r="AN1169" s="127"/>
      <c r="AO1169" s="127"/>
      <c r="AP1169" s="127"/>
      <c r="AQ1169" s="127"/>
      <c r="AR1169" s="127"/>
      <c r="AS1169" s="127"/>
      <c r="AT1169" s="127"/>
      <c r="AU1169" s="127"/>
      <c r="AV1169" s="127"/>
      <c r="AW1169" s="127"/>
      <c r="AX1169" s="127"/>
      <c r="AY1169" s="127"/>
      <c r="AZ1169" s="127"/>
      <c r="BA1169" s="127"/>
      <c r="BB1169" s="127"/>
      <c r="BC1169" s="127"/>
      <c r="BD1169" s="127"/>
      <c r="BE1169" s="127"/>
      <c r="BF1169" s="127"/>
      <c r="BG1169" s="127"/>
      <c r="BH1169" s="127"/>
      <c r="BI1169" s="127"/>
      <c r="BJ1169" s="127"/>
      <c r="BK1169" s="127"/>
      <c r="BL1169" s="127"/>
      <c r="BM1169" s="127"/>
      <c r="BN1169" s="127"/>
      <c r="BO1169" s="127"/>
      <c r="BP1169" s="127"/>
      <c r="BQ1169" s="127"/>
      <c r="BR1169" s="127"/>
      <c r="BS1169" s="127"/>
      <c r="BT1169" s="127"/>
      <c r="BU1169" s="127"/>
      <c r="BV1169" s="127"/>
      <c r="BW1169" s="127"/>
      <c r="BX1169" s="127"/>
      <c r="BY1169" s="127"/>
      <c r="BZ1169" s="127"/>
      <c r="CA1169" s="127"/>
      <c r="CB1169" s="127"/>
      <c r="CC1169" s="127"/>
      <c r="CD1169" s="127"/>
      <c r="CE1169" s="127"/>
      <c r="CF1169" s="127"/>
      <c r="CG1169" s="127"/>
      <c r="CH1169" s="127"/>
      <c r="CI1169" s="127"/>
      <c r="CJ1169" s="127"/>
      <c r="CK1169" s="127"/>
      <c r="CL1169" s="127"/>
      <c r="CM1169" s="127"/>
      <c r="CN1169" s="127"/>
      <c r="CO1169" s="127"/>
      <c r="CP1169" s="127"/>
      <c r="CQ1169" s="127"/>
      <c r="CR1169" s="127"/>
      <c r="CS1169" s="127"/>
      <c r="CT1169" s="127"/>
      <c r="CU1169" s="127"/>
      <c r="CV1169" s="127"/>
      <c r="CW1169" s="127"/>
      <c r="CX1169" s="127"/>
      <c r="CY1169" s="127"/>
      <c r="CZ1169" s="127"/>
      <c r="DA1169" s="127"/>
      <c r="DB1169" s="127"/>
      <c r="DC1169" s="127"/>
      <c r="DD1169" s="127"/>
      <c r="DE1169" s="127"/>
      <c r="DF1169" s="127"/>
      <c r="DG1169" s="127"/>
      <c r="DH1169" s="127"/>
      <c r="DI1169" s="127"/>
      <c r="DJ1169" s="127"/>
      <c r="DK1169" s="127"/>
      <c r="DL1169" s="127"/>
      <c r="DM1169" s="127"/>
      <c r="DN1169" s="127"/>
      <c r="DO1169" s="127"/>
      <c r="DP1169" s="127"/>
      <c r="DQ1169" s="127"/>
      <c r="DR1169" s="127"/>
      <c r="DS1169" s="127"/>
      <c r="DT1169" s="127"/>
      <c r="DU1169" s="127"/>
      <c r="DV1169" s="127"/>
      <c r="DW1169" s="127"/>
      <c r="DX1169" s="127"/>
      <c r="DY1169" s="127"/>
      <c r="DZ1169" s="127"/>
      <c r="EA1169" s="127"/>
      <c r="EB1169" s="127"/>
      <c r="EC1169" s="127"/>
      <c r="ED1169" s="127"/>
      <c r="EE1169" s="127"/>
      <c r="EF1169" s="127"/>
      <c r="EG1169" s="127"/>
      <c r="EH1169" s="127"/>
      <c r="EI1169" s="127"/>
      <c r="EJ1169" s="127"/>
      <c r="EK1169" s="127"/>
      <c r="EL1169" s="127"/>
      <c r="EM1169" s="127"/>
      <c r="EN1169" s="127"/>
      <c r="EO1169" s="127"/>
      <c r="EP1169" s="127"/>
      <c r="EQ1169" s="127"/>
      <c r="ER1169" s="127"/>
      <c r="ES1169" s="127"/>
      <c r="ET1169" s="127"/>
      <c r="EU1169" s="127"/>
      <c r="EV1169" s="127"/>
      <c r="EW1169" s="127"/>
      <c r="EX1169" s="127"/>
      <c r="EY1169" s="127"/>
      <c r="EZ1169" s="127"/>
      <c r="FA1169" s="127"/>
      <c r="FB1169" s="127"/>
      <c r="FC1169" s="127"/>
      <c r="FD1169" s="127"/>
      <c r="FE1169" s="127"/>
      <c r="FF1169" s="127"/>
      <c r="FG1169" s="127"/>
      <c r="FH1169" s="127"/>
      <c r="FI1169" s="127"/>
      <c r="FJ1169" s="127"/>
      <c r="FK1169" s="127"/>
      <c r="FL1169" s="127"/>
      <c r="FM1169" s="127"/>
      <c r="FN1169" s="127"/>
      <c r="FO1169" s="127"/>
      <c r="FP1169" s="127"/>
      <c r="FQ1169" s="127"/>
      <c r="FR1169" s="127"/>
      <c r="FS1169" s="127"/>
      <c r="FT1169" s="127"/>
      <c r="FU1169" s="127"/>
      <c r="FV1169" s="127"/>
      <c r="FW1169" s="127"/>
      <c r="FX1169" s="127"/>
      <c r="FY1169" s="127"/>
      <c r="FZ1169" s="127"/>
      <c r="GA1169" s="127"/>
      <c r="GB1169" s="127"/>
      <c r="GC1169" s="127"/>
      <c r="GD1169" s="127"/>
      <c r="GE1169" s="127"/>
      <c r="GF1169" s="127"/>
      <c r="GG1169" s="127"/>
      <c r="GH1169" s="127"/>
      <c r="GI1169" s="127"/>
      <c r="GJ1169" s="127"/>
      <c r="GK1169" s="127"/>
      <c r="GL1169" s="127"/>
      <c r="GM1169" s="127"/>
      <c r="GN1169" s="127"/>
      <c r="GO1169" s="127"/>
      <c r="GP1169" s="127"/>
      <c r="GQ1169" s="127"/>
      <c r="GR1169" s="127"/>
      <c r="GS1169" s="127"/>
      <c r="GT1169" s="127"/>
      <c r="GU1169" s="127"/>
      <c r="GV1169" s="127"/>
      <c r="GW1169" s="127"/>
      <c r="GX1169" s="127"/>
      <c r="GY1169" s="127"/>
      <c r="GZ1169" s="127"/>
      <c r="HA1169" s="127"/>
      <c r="HB1169" s="127"/>
      <c r="HC1169" s="127"/>
      <c r="HD1169" s="127"/>
      <c r="HE1169" s="127"/>
      <c r="HF1169" s="127"/>
      <c r="HG1169" s="127"/>
      <c r="HH1169" s="127"/>
      <c r="HI1169" s="127"/>
      <c r="HJ1169" s="127"/>
      <c r="HK1169" s="127"/>
      <c r="HL1169" s="127"/>
      <c r="HM1169" s="127"/>
      <c r="HN1169" s="127"/>
      <c r="HO1169" s="127"/>
      <c r="HP1169" s="127"/>
      <c r="HQ1169" s="127"/>
      <c r="HR1169" s="127"/>
      <c r="HS1169" s="127"/>
      <c r="HT1169" s="127"/>
      <c r="HU1169" s="127"/>
      <c r="HV1169" s="127"/>
      <c r="HW1169" s="127"/>
      <c r="HX1169" s="127"/>
      <c r="HY1169" s="127"/>
    </row>
    <row r="1170" spans="1:233" ht="12.75" customHeight="1" x14ac:dyDescent="0.2">
      <c r="A1170" s="127"/>
      <c r="B1170" s="127"/>
      <c r="C1170" s="127"/>
      <c r="D1170" s="127"/>
      <c r="E1170" s="125"/>
      <c r="F1170" s="117"/>
      <c r="G1170" s="117"/>
      <c r="H1170" s="117"/>
      <c r="I1170" s="128"/>
      <c r="J1170" s="127"/>
      <c r="K1170" s="114"/>
      <c r="L1170" s="127"/>
      <c r="M1170" s="127"/>
      <c r="N1170" s="127"/>
      <c r="O1170" s="127"/>
      <c r="P1170" s="127"/>
      <c r="Q1170" s="127"/>
      <c r="R1170" s="127"/>
      <c r="S1170" s="127"/>
      <c r="T1170" s="127"/>
      <c r="U1170" s="127"/>
      <c r="V1170" s="127"/>
      <c r="W1170" s="127"/>
      <c r="X1170" s="127"/>
      <c r="Y1170" s="127"/>
      <c r="Z1170" s="127"/>
      <c r="AA1170" s="127"/>
      <c r="AB1170" s="127"/>
      <c r="AC1170" s="127"/>
      <c r="AD1170" s="127"/>
      <c r="AE1170" s="127"/>
      <c r="AF1170" s="127"/>
      <c r="AG1170" s="127"/>
      <c r="AH1170" s="127"/>
      <c r="AI1170" s="127"/>
      <c r="AJ1170" s="127"/>
      <c r="AK1170" s="127"/>
      <c r="AL1170" s="127"/>
      <c r="AM1170" s="127"/>
      <c r="AN1170" s="127"/>
      <c r="AO1170" s="127"/>
      <c r="AP1170" s="127"/>
      <c r="AQ1170" s="127"/>
      <c r="AR1170" s="127"/>
      <c r="AS1170" s="127"/>
      <c r="AT1170" s="127"/>
      <c r="AU1170" s="127"/>
      <c r="AV1170" s="127"/>
      <c r="AW1170" s="127"/>
      <c r="AX1170" s="127"/>
      <c r="AY1170" s="127"/>
      <c r="AZ1170" s="127"/>
      <c r="BA1170" s="127"/>
      <c r="BB1170" s="127"/>
      <c r="BC1170" s="127"/>
      <c r="BD1170" s="127"/>
      <c r="BE1170" s="127"/>
      <c r="BF1170" s="127"/>
      <c r="BG1170" s="127"/>
      <c r="BH1170" s="127"/>
      <c r="BI1170" s="127"/>
      <c r="BJ1170" s="127"/>
      <c r="BK1170" s="127"/>
      <c r="BL1170" s="127"/>
      <c r="BM1170" s="127"/>
      <c r="BN1170" s="127"/>
      <c r="BO1170" s="127"/>
      <c r="BP1170" s="127"/>
      <c r="BQ1170" s="127"/>
      <c r="BR1170" s="127"/>
      <c r="BS1170" s="127"/>
      <c r="BT1170" s="127"/>
      <c r="BU1170" s="127"/>
      <c r="BV1170" s="127"/>
      <c r="BW1170" s="127"/>
      <c r="BX1170" s="127"/>
      <c r="BY1170" s="127"/>
      <c r="BZ1170" s="127"/>
      <c r="CA1170" s="127"/>
      <c r="CB1170" s="127"/>
      <c r="CC1170" s="127"/>
      <c r="CD1170" s="127"/>
      <c r="CE1170" s="127"/>
      <c r="CF1170" s="127"/>
      <c r="CG1170" s="127"/>
      <c r="CH1170" s="127"/>
      <c r="CI1170" s="127"/>
      <c r="CJ1170" s="127"/>
      <c r="CK1170" s="127"/>
      <c r="CL1170" s="127"/>
      <c r="CM1170" s="127"/>
      <c r="CN1170" s="127"/>
      <c r="CO1170" s="127"/>
      <c r="CP1170" s="127"/>
      <c r="CQ1170" s="127"/>
      <c r="CR1170" s="127"/>
      <c r="CS1170" s="127"/>
      <c r="CT1170" s="127"/>
      <c r="CU1170" s="127"/>
      <c r="CV1170" s="127"/>
      <c r="CW1170" s="127"/>
      <c r="CX1170" s="127"/>
      <c r="CY1170" s="127"/>
      <c r="CZ1170" s="127"/>
      <c r="DA1170" s="127"/>
      <c r="DB1170" s="127"/>
      <c r="DC1170" s="127"/>
      <c r="DD1170" s="127"/>
      <c r="DE1170" s="127"/>
      <c r="DF1170" s="127"/>
      <c r="DG1170" s="127"/>
      <c r="DH1170" s="127"/>
      <c r="DI1170" s="127"/>
      <c r="DJ1170" s="127"/>
      <c r="DK1170" s="127"/>
      <c r="DL1170" s="127"/>
      <c r="DM1170" s="127"/>
      <c r="DN1170" s="127"/>
      <c r="DO1170" s="127"/>
      <c r="DP1170" s="127"/>
      <c r="DQ1170" s="127"/>
      <c r="DR1170" s="127"/>
      <c r="DS1170" s="127"/>
      <c r="DT1170" s="127"/>
      <c r="DU1170" s="127"/>
      <c r="DV1170" s="127"/>
      <c r="DW1170" s="127"/>
      <c r="DX1170" s="127"/>
      <c r="DY1170" s="127"/>
      <c r="DZ1170" s="127"/>
      <c r="EA1170" s="127"/>
      <c r="EB1170" s="127"/>
      <c r="EC1170" s="127"/>
      <c r="ED1170" s="127"/>
      <c r="EE1170" s="127"/>
      <c r="EF1170" s="127"/>
      <c r="EG1170" s="127"/>
      <c r="EH1170" s="127"/>
      <c r="EI1170" s="127"/>
      <c r="EJ1170" s="127"/>
      <c r="EK1170" s="127"/>
      <c r="EL1170" s="127"/>
      <c r="EM1170" s="127"/>
      <c r="EN1170" s="127"/>
      <c r="EO1170" s="127"/>
      <c r="EP1170" s="127"/>
      <c r="EQ1170" s="127"/>
      <c r="ER1170" s="127"/>
      <c r="ES1170" s="127"/>
      <c r="ET1170" s="127"/>
      <c r="EU1170" s="127"/>
      <c r="EV1170" s="127"/>
      <c r="EW1170" s="127"/>
      <c r="EX1170" s="127"/>
      <c r="EY1170" s="127"/>
      <c r="EZ1170" s="127"/>
      <c r="FA1170" s="127"/>
      <c r="FB1170" s="127"/>
      <c r="FC1170" s="127"/>
      <c r="FD1170" s="127"/>
      <c r="FE1170" s="127"/>
      <c r="FF1170" s="127"/>
      <c r="FG1170" s="127"/>
      <c r="FH1170" s="127"/>
      <c r="FI1170" s="127"/>
      <c r="FJ1170" s="127"/>
      <c r="FK1170" s="127"/>
      <c r="FL1170" s="127"/>
      <c r="FM1170" s="127"/>
      <c r="FN1170" s="127"/>
      <c r="FO1170" s="127"/>
      <c r="FP1170" s="127"/>
      <c r="FQ1170" s="127"/>
      <c r="FR1170" s="127"/>
      <c r="FS1170" s="127"/>
      <c r="FT1170" s="127"/>
      <c r="FU1170" s="127"/>
      <c r="FV1170" s="127"/>
      <c r="FW1170" s="127"/>
      <c r="FX1170" s="127"/>
      <c r="FY1170" s="127"/>
      <c r="FZ1170" s="127"/>
      <c r="GA1170" s="127"/>
      <c r="GB1170" s="127"/>
      <c r="GC1170" s="127"/>
      <c r="GD1170" s="127"/>
      <c r="GE1170" s="127"/>
      <c r="GF1170" s="127"/>
      <c r="GG1170" s="127"/>
      <c r="GH1170" s="127"/>
      <c r="GI1170" s="127"/>
      <c r="GJ1170" s="127"/>
      <c r="GK1170" s="127"/>
      <c r="GL1170" s="127"/>
      <c r="GM1170" s="127"/>
      <c r="GN1170" s="127"/>
      <c r="GO1170" s="127"/>
      <c r="GP1170" s="127"/>
      <c r="GQ1170" s="127"/>
      <c r="GR1170" s="127"/>
      <c r="GS1170" s="127"/>
      <c r="GT1170" s="127"/>
      <c r="GU1170" s="127"/>
      <c r="GV1170" s="127"/>
      <c r="GW1170" s="127"/>
      <c r="GX1170" s="127"/>
      <c r="GY1170" s="127"/>
      <c r="GZ1170" s="127"/>
      <c r="HA1170" s="127"/>
      <c r="HB1170" s="127"/>
      <c r="HC1170" s="127"/>
      <c r="HD1170" s="127"/>
      <c r="HE1170" s="127"/>
      <c r="HF1170" s="127"/>
      <c r="HG1170" s="127"/>
      <c r="HH1170" s="127"/>
      <c r="HI1170" s="127"/>
      <c r="HJ1170" s="127"/>
      <c r="HK1170" s="127"/>
      <c r="HL1170" s="127"/>
      <c r="HM1170" s="127"/>
      <c r="HN1170" s="127"/>
      <c r="HO1170" s="127"/>
      <c r="HP1170" s="127"/>
      <c r="HQ1170" s="127"/>
      <c r="HR1170" s="127"/>
      <c r="HS1170" s="127"/>
      <c r="HT1170" s="127"/>
      <c r="HU1170" s="127"/>
      <c r="HV1170" s="127"/>
      <c r="HW1170" s="127"/>
      <c r="HX1170" s="127"/>
      <c r="HY1170" s="127"/>
    </row>
    <row r="1171" spans="1:233" ht="12.75" customHeight="1" x14ac:dyDescent="0.2">
      <c r="A1171" s="127"/>
      <c r="B1171" s="127"/>
      <c r="C1171" s="127"/>
      <c r="D1171" s="127"/>
      <c r="E1171" s="125"/>
      <c r="F1171" s="117"/>
      <c r="G1171" s="117"/>
      <c r="H1171" s="117"/>
      <c r="I1171" s="128"/>
      <c r="J1171" s="127"/>
      <c r="K1171" s="114"/>
      <c r="L1171" s="127"/>
      <c r="M1171" s="127"/>
      <c r="N1171" s="127"/>
      <c r="O1171" s="127"/>
      <c r="P1171" s="127"/>
      <c r="Q1171" s="127"/>
      <c r="R1171" s="127"/>
      <c r="S1171" s="127"/>
      <c r="T1171" s="127"/>
      <c r="U1171" s="127"/>
      <c r="V1171" s="127"/>
      <c r="W1171" s="127"/>
      <c r="X1171" s="127"/>
      <c r="Y1171" s="127"/>
      <c r="Z1171" s="127"/>
      <c r="AA1171" s="127"/>
      <c r="AB1171" s="127"/>
      <c r="AC1171" s="127"/>
      <c r="AD1171" s="127"/>
      <c r="AE1171" s="127"/>
      <c r="AF1171" s="127"/>
      <c r="AG1171" s="127"/>
      <c r="AH1171" s="127"/>
      <c r="AI1171" s="127"/>
      <c r="AJ1171" s="127"/>
      <c r="AK1171" s="127"/>
      <c r="AL1171" s="127"/>
      <c r="AM1171" s="127"/>
      <c r="AN1171" s="127"/>
      <c r="AO1171" s="127"/>
      <c r="AP1171" s="127"/>
      <c r="AQ1171" s="127"/>
      <c r="AR1171" s="127"/>
      <c r="AS1171" s="127"/>
      <c r="AT1171" s="127"/>
      <c r="AU1171" s="127"/>
      <c r="AV1171" s="127"/>
      <c r="AW1171" s="127"/>
      <c r="AX1171" s="127"/>
      <c r="AY1171" s="127"/>
      <c r="AZ1171" s="127"/>
      <c r="BA1171" s="127"/>
      <c r="BB1171" s="127"/>
      <c r="BC1171" s="127"/>
      <c r="BD1171" s="127"/>
      <c r="BE1171" s="127"/>
      <c r="BF1171" s="127"/>
      <c r="BG1171" s="127"/>
      <c r="BH1171" s="127"/>
      <c r="BI1171" s="127"/>
      <c r="BJ1171" s="127"/>
      <c r="BK1171" s="127"/>
      <c r="BL1171" s="127"/>
      <c r="BM1171" s="127"/>
      <c r="BN1171" s="127"/>
      <c r="BO1171" s="127"/>
      <c r="BP1171" s="127"/>
      <c r="BQ1171" s="127"/>
      <c r="BR1171" s="127"/>
      <c r="BS1171" s="127"/>
      <c r="BT1171" s="127"/>
      <c r="BU1171" s="127"/>
      <c r="BV1171" s="127"/>
      <c r="BW1171" s="127"/>
      <c r="BX1171" s="127"/>
      <c r="BY1171" s="127"/>
      <c r="BZ1171" s="127"/>
      <c r="CA1171" s="127"/>
      <c r="CB1171" s="127"/>
      <c r="CC1171" s="127"/>
      <c r="CD1171" s="127"/>
      <c r="CE1171" s="127"/>
      <c r="CF1171" s="127"/>
      <c r="CG1171" s="127"/>
      <c r="CH1171" s="127"/>
      <c r="CI1171" s="127"/>
      <c r="CJ1171" s="127"/>
      <c r="CK1171" s="127"/>
      <c r="CL1171" s="127"/>
      <c r="CM1171" s="127"/>
      <c r="CN1171" s="127"/>
      <c r="CO1171" s="127"/>
      <c r="CP1171" s="127"/>
      <c r="CQ1171" s="127"/>
      <c r="CR1171" s="127"/>
      <c r="CS1171" s="127"/>
      <c r="CT1171" s="127"/>
      <c r="CU1171" s="127"/>
      <c r="CV1171" s="127"/>
      <c r="CW1171" s="127"/>
      <c r="CX1171" s="127"/>
      <c r="CY1171" s="127"/>
      <c r="CZ1171" s="127"/>
      <c r="DA1171" s="127"/>
      <c r="DB1171" s="127"/>
      <c r="DC1171" s="127"/>
      <c r="DD1171" s="127"/>
      <c r="DE1171" s="127"/>
      <c r="DF1171" s="127"/>
      <c r="DG1171" s="127"/>
      <c r="DH1171" s="127"/>
      <c r="DI1171" s="127"/>
      <c r="DJ1171" s="127"/>
      <c r="DK1171" s="127"/>
      <c r="DL1171" s="127"/>
      <c r="DM1171" s="127"/>
      <c r="DN1171" s="127"/>
      <c r="DO1171" s="127"/>
      <c r="DP1171" s="127"/>
      <c r="DQ1171" s="127"/>
      <c r="DR1171" s="127"/>
      <c r="DS1171" s="127"/>
      <c r="DT1171" s="127"/>
      <c r="DU1171" s="127"/>
      <c r="DV1171" s="127"/>
      <c r="DW1171" s="127"/>
      <c r="DX1171" s="127"/>
      <c r="DY1171" s="127"/>
      <c r="DZ1171" s="127"/>
      <c r="EA1171" s="127"/>
      <c r="EB1171" s="127"/>
      <c r="EC1171" s="127"/>
      <c r="ED1171" s="127"/>
      <c r="EE1171" s="127"/>
      <c r="EF1171" s="127"/>
      <c r="EG1171" s="127"/>
      <c r="EH1171" s="127"/>
      <c r="EI1171" s="127"/>
      <c r="EJ1171" s="127"/>
      <c r="EK1171" s="127"/>
      <c r="EL1171" s="127"/>
      <c r="EM1171" s="127"/>
      <c r="EN1171" s="127"/>
      <c r="EO1171" s="127"/>
      <c r="EP1171" s="127"/>
      <c r="EQ1171" s="127"/>
      <c r="ER1171" s="127"/>
      <c r="ES1171" s="127"/>
      <c r="ET1171" s="127"/>
      <c r="EU1171" s="127"/>
      <c r="EV1171" s="127"/>
      <c r="EW1171" s="127"/>
      <c r="EX1171" s="127"/>
      <c r="EY1171" s="127"/>
      <c r="EZ1171" s="127"/>
      <c r="FA1171" s="127"/>
      <c r="FB1171" s="127"/>
      <c r="FC1171" s="127"/>
      <c r="FD1171" s="127"/>
      <c r="FE1171" s="127"/>
      <c r="FF1171" s="127"/>
      <c r="FG1171" s="127"/>
      <c r="FH1171" s="127"/>
      <c r="FI1171" s="127"/>
      <c r="FJ1171" s="127"/>
      <c r="FK1171" s="127"/>
      <c r="FL1171" s="127"/>
      <c r="FM1171" s="127"/>
      <c r="FN1171" s="127"/>
      <c r="FO1171" s="127"/>
      <c r="FP1171" s="127"/>
      <c r="FQ1171" s="127"/>
      <c r="FR1171" s="127"/>
      <c r="FS1171" s="127"/>
      <c r="FT1171" s="127"/>
      <c r="FU1171" s="127"/>
      <c r="FV1171" s="127"/>
      <c r="FW1171" s="127"/>
      <c r="FX1171" s="127"/>
      <c r="FY1171" s="127"/>
      <c r="FZ1171" s="127"/>
      <c r="GA1171" s="127"/>
      <c r="GB1171" s="127"/>
      <c r="GC1171" s="127"/>
      <c r="GD1171" s="127"/>
      <c r="GE1171" s="127"/>
      <c r="GF1171" s="127"/>
      <c r="GG1171" s="127"/>
      <c r="GH1171" s="127"/>
      <c r="GI1171" s="127"/>
      <c r="GJ1171" s="127"/>
      <c r="GK1171" s="127"/>
      <c r="GL1171" s="127"/>
      <c r="GM1171" s="127"/>
      <c r="GN1171" s="127"/>
      <c r="GO1171" s="127"/>
      <c r="GP1171" s="127"/>
      <c r="GQ1171" s="127"/>
      <c r="GR1171" s="127"/>
      <c r="GS1171" s="127"/>
      <c r="GT1171" s="127"/>
      <c r="GU1171" s="127"/>
      <c r="GV1171" s="127"/>
      <c r="GW1171" s="127"/>
      <c r="GX1171" s="127"/>
      <c r="GY1171" s="127"/>
      <c r="GZ1171" s="127"/>
      <c r="HA1171" s="127"/>
      <c r="HB1171" s="127"/>
      <c r="HC1171" s="127"/>
      <c r="HD1171" s="127"/>
      <c r="HE1171" s="127"/>
      <c r="HF1171" s="127"/>
      <c r="HG1171" s="127"/>
      <c r="HH1171" s="127"/>
      <c r="HI1171" s="127"/>
      <c r="HJ1171" s="127"/>
      <c r="HK1171" s="127"/>
      <c r="HL1171" s="127"/>
      <c r="HM1171" s="127"/>
      <c r="HN1171" s="127"/>
      <c r="HO1171" s="127"/>
      <c r="HP1171" s="127"/>
      <c r="HQ1171" s="127"/>
      <c r="HR1171" s="127"/>
      <c r="HS1171" s="127"/>
      <c r="HT1171" s="127"/>
      <c r="HU1171" s="127"/>
      <c r="HV1171" s="127"/>
      <c r="HW1171" s="127"/>
      <c r="HX1171" s="127"/>
      <c r="HY1171" s="127"/>
    </row>
    <row r="1172" spans="1:233" ht="12.75" customHeight="1" x14ac:dyDescent="0.2">
      <c r="A1172" s="127"/>
      <c r="B1172" s="127"/>
      <c r="C1172" s="127"/>
      <c r="D1172" s="127"/>
      <c r="E1172" s="125"/>
      <c r="F1172" s="117"/>
      <c r="G1172" s="117"/>
      <c r="H1172" s="117"/>
      <c r="I1172" s="128"/>
      <c r="J1172" s="127"/>
      <c r="K1172" s="114"/>
      <c r="L1172" s="127"/>
      <c r="M1172" s="127"/>
      <c r="N1172" s="127"/>
      <c r="O1172" s="127"/>
      <c r="P1172" s="127"/>
      <c r="Q1172" s="127"/>
      <c r="R1172" s="127"/>
      <c r="S1172" s="127"/>
      <c r="T1172" s="127"/>
      <c r="U1172" s="127"/>
      <c r="V1172" s="127"/>
      <c r="W1172" s="127"/>
      <c r="X1172" s="127"/>
      <c r="Y1172" s="127"/>
      <c r="Z1172" s="127"/>
      <c r="AA1172" s="127"/>
      <c r="AB1172" s="127"/>
      <c r="AC1172" s="127"/>
      <c r="AD1172" s="127"/>
      <c r="AE1172" s="127"/>
      <c r="AF1172" s="127"/>
      <c r="AG1172" s="127"/>
      <c r="AH1172" s="127"/>
      <c r="AI1172" s="127"/>
      <c r="AJ1172" s="127"/>
      <c r="AK1172" s="127"/>
      <c r="AL1172" s="127"/>
      <c r="AM1172" s="127"/>
      <c r="AN1172" s="127"/>
      <c r="AO1172" s="127"/>
      <c r="AP1172" s="127"/>
      <c r="AQ1172" s="127"/>
      <c r="AR1172" s="127"/>
      <c r="AS1172" s="127"/>
      <c r="AT1172" s="127"/>
      <c r="AU1172" s="127"/>
      <c r="AV1172" s="127"/>
      <c r="AW1172" s="127"/>
      <c r="AX1172" s="127"/>
      <c r="AY1172" s="127"/>
      <c r="AZ1172" s="127"/>
      <c r="BA1172" s="127"/>
      <c r="BB1172" s="127"/>
      <c r="BC1172" s="127"/>
      <c r="BD1172" s="127"/>
      <c r="BE1172" s="127"/>
      <c r="BF1172" s="127"/>
      <c r="BG1172" s="127"/>
      <c r="BH1172" s="127"/>
      <c r="BI1172" s="127"/>
      <c r="BJ1172" s="127"/>
      <c r="BK1172" s="127"/>
      <c r="BL1172" s="127"/>
      <c r="BM1172" s="127"/>
      <c r="BN1172" s="127"/>
      <c r="BO1172" s="127"/>
      <c r="BP1172" s="127"/>
      <c r="BQ1172" s="127"/>
      <c r="BR1172" s="127"/>
      <c r="BS1172" s="127"/>
      <c r="BT1172" s="127"/>
      <c r="BU1172" s="127"/>
      <c r="BV1172" s="127"/>
      <c r="BW1172" s="127"/>
      <c r="BX1172" s="127"/>
      <c r="BY1172" s="127"/>
      <c r="BZ1172" s="127"/>
      <c r="CA1172" s="127"/>
      <c r="CB1172" s="127"/>
      <c r="CC1172" s="127"/>
      <c r="CD1172" s="127"/>
      <c r="CE1172" s="127"/>
      <c r="CF1172" s="127"/>
      <c r="CG1172" s="127"/>
      <c r="CH1172" s="127"/>
      <c r="CI1172" s="127"/>
      <c r="CJ1172" s="127"/>
      <c r="CK1172" s="127"/>
      <c r="CL1172" s="127"/>
      <c r="CM1172" s="127"/>
      <c r="CN1172" s="127"/>
      <c r="CO1172" s="127"/>
      <c r="CP1172" s="127"/>
      <c r="CQ1172" s="127"/>
      <c r="CR1172" s="127"/>
      <c r="CS1172" s="127"/>
      <c r="CT1172" s="127"/>
      <c r="CU1172" s="127"/>
      <c r="CV1172" s="127"/>
      <c r="CW1172" s="127"/>
      <c r="CX1172" s="127"/>
      <c r="CY1172" s="127"/>
      <c r="CZ1172" s="127"/>
      <c r="DA1172" s="127"/>
      <c r="DB1172" s="127"/>
      <c r="DC1172" s="127"/>
      <c r="DD1172" s="127"/>
      <c r="DE1172" s="127"/>
      <c r="DF1172" s="127"/>
      <c r="DG1172" s="127"/>
      <c r="DH1172" s="127"/>
      <c r="DI1172" s="127"/>
      <c r="DJ1172" s="127"/>
      <c r="DK1172" s="127"/>
      <c r="DL1172" s="127"/>
      <c r="DM1172" s="127"/>
      <c r="DN1172" s="127"/>
      <c r="DO1172" s="127"/>
      <c r="DP1172" s="127"/>
      <c r="DQ1172" s="127"/>
      <c r="DR1172" s="127"/>
      <c r="DS1172" s="127"/>
      <c r="DT1172" s="127"/>
      <c r="DU1172" s="127"/>
      <c r="DV1172" s="127"/>
      <c r="DW1172" s="127"/>
      <c r="DX1172" s="127"/>
      <c r="DY1172" s="127"/>
      <c r="DZ1172" s="127"/>
      <c r="EA1172" s="127"/>
      <c r="EB1172" s="127"/>
      <c r="EC1172" s="127"/>
      <c r="ED1172" s="127"/>
      <c r="EE1172" s="127"/>
      <c r="EF1172" s="127"/>
      <c r="EG1172" s="127"/>
      <c r="EH1172" s="127"/>
      <c r="EI1172" s="127"/>
      <c r="EJ1172" s="127"/>
      <c r="EK1172" s="127"/>
      <c r="EL1172" s="127"/>
      <c r="EM1172" s="127"/>
      <c r="EN1172" s="127"/>
      <c r="EO1172" s="127"/>
      <c r="EP1172" s="127"/>
      <c r="EQ1172" s="127"/>
      <c r="ER1172" s="127"/>
      <c r="ES1172" s="127"/>
      <c r="ET1172" s="127"/>
      <c r="EU1172" s="127"/>
      <c r="EV1172" s="127"/>
      <c r="EW1172" s="127"/>
      <c r="EX1172" s="127"/>
      <c r="EY1172" s="127"/>
      <c r="EZ1172" s="127"/>
      <c r="FA1172" s="127"/>
      <c r="FB1172" s="127"/>
      <c r="FC1172" s="127"/>
      <c r="FD1172" s="127"/>
      <c r="FE1172" s="127"/>
      <c r="FF1172" s="127"/>
      <c r="FG1172" s="127"/>
      <c r="FH1172" s="127"/>
      <c r="FI1172" s="127"/>
      <c r="FJ1172" s="127"/>
      <c r="FK1172" s="127"/>
      <c r="FL1172" s="127"/>
      <c r="FM1172" s="127"/>
      <c r="FN1172" s="127"/>
      <c r="FO1172" s="127"/>
      <c r="FP1172" s="127"/>
      <c r="FQ1172" s="127"/>
      <c r="FR1172" s="127"/>
      <c r="FS1172" s="127"/>
      <c r="FT1172" s="127"/>
      <c r="FU1172" s="127"/>
      <c r="FV1172" s="127"/>
      <c r="FW1172" s="127"/>
      <c r="FX1172" s="127"/>
      <c r="FY1172" s="127"/>
      <c r="FZ1172" s="127"/>
      <c r="GA1172" s="127"/>
      <c r="GB1172" s="127"/>
      <c r="GC1172" s="127"/>
      <c r="GD1172" s="127"/>
      <c r="GE1172" s="127"/>
      <c r="GF1172" s="127"/>
      <c r="GG1172" s="127"/>
      <c r="GH1172" s="127"/>
      <c r="GI1172" s="127"/>
      <c r="GJ1172" s="127"/>
      <c r="GK1172" s="127"/>
      <c r="GL1172" s="127"/>
      <c r="GM1172" s="127"/>
      <c r="GN1172" s="127"/>
      <c r="GO1172" s="127"/>
      <c r="GP1172" s="127"/>
      <c r="GQ1172" s="127"/>
      <c r="GR1172" s="127"/>
      <c r="GS1172" s="127"/>
      <c r="GT1172" s="127"/>
      <c r="GU1172" s="127"/>
      <c r="GV1172" s="127"/>
      <c r="GW1172" s="127"/>
      <c r="GX1172" s="127"/>
      <c r="GY1172" s="127"/>
      <c r="GZ1172" s="127"/>
      <c r="HA1172" s="127"/>
      <c r="HB1172" s="127"/>
      <c r="HC1172" s="127"/>
      <c r="HD1172" s="127"/>
      <c r="HE1172" s="127"/>
      <c r="HF1172" s="127"/>
      <c r="HG1172" s="127"/>
      <c r="HH1172" s="127"/>
      <c r="HI1172" s="127"/>
      <c r="HJ1172" s="127"/>
      <c r="HK1172" s="127"/>
      <c r="HL1172" s="127"/>
      <c r="HM1172" s="127"/>
      <c r="HN1172" s="127"/>
      <c r="HO1172" s="127"/>
      <c r="HP1172" s="127"/>
      <c r="HQ1172" s="127"/>
      <c r="HR1172" s="127"/>
      <c r="HS1172" s="127"/>
      <c r="HT1172" s="127"/>
      <c r="HU1172" s="127"/>
      <c r="HV1172" s="127"/>
      <c r="HW1172" s="127"/>
      <c r="HX1172" s="127"/>
      <c r="HY1172" s="127"/>
    </row>
    <row r="1173" spans="1:233" ht="12.75" customHeight="1" x14ac:dyDescent="0.2">
      <c r="A1173" s="127"/>
      <c r="B1173" s="127"/>
      <c r="C1173" s="127"/>
      <c r="D1173" s="127"/>
      <c r="E1173" s="125"/>
      <c r="F1173" s="117"/>
      <c r="G1173" s="117"/>
      <c r="H1173" s="117"/>
      <c r="I1173" s="128"/>
      <c r="J1173" s="127"/>
      <c r="K1173" s="114"/>
      <c r="L1173" s="127"/>
      <c r="M1173" s="127"/>
      <c r="N1173" s="127"/>
      <c r="O1173" s="127"/>
      <c r="P1173" s="127"/>
      <c r="Q1173" s="127"/>
      <c r="R1173" s="127"/>
      <c r="S1173" s="127"/>
      <c r="T1173" s="127"/>
      <c r="U1173" s="127"/>
      <c r="V1173" s="127"/>
      <c r="W1173" s="127"/>
      <c r="X1173" s="127"/>
      <c r="Y1173" s="127"/>
      <c r="Z1173" s="127"/>
      <c r="AA1173" s="127"/>
      <c r="AB1173" s="127"/>
      <c r="AC1173" s="127"/>
      <c r="AD1173" s="127"/>
      <c r="AE1173" s="127"/>
      <c r="AF1173" s="127"/>
      <c r="AG1173" s="127"/>
      <c r="AH1173" s="127"/>
      <c r="AI1173" s="127"/>
      <c r="AJ1173" s="127"/>
      <c r="AK1173" s="127"/>
      <c r="AL1173" s="127"/>
      <c r="AM1173" s="127"/>
      <c r="AN1173" s="127"/>
      <c r="AO1173" s="127"/>
      <c r="AP1173" s="127"/>
      <c r="AQ1173" s="127"/>
      <c r="AR1173" s="127"/>
      <c r="AS1173" s="127"/>
      <c r="AT1173" s="127"/>
      <c r="AU1173" s="127"/>
      <c r="AV1173" s="127"/>
      <c r="AW1173" s="127"/>
      <c r="AX1173" s="127"/>
      <c r="AY1173" s="127"/>
      <c r="AZ1173" s="127"/>
      <c r="BA1173" s="127"/>
      <c r="BB1173" s="127"/>
      <c r="BC1173" s="127"/>
      <c r="BD1173" s="127"/>
      <c r="BE1173" s="127"/>
      <c r="BF1173" s="127"/>
      <c r="BG1173" s="127"/>
      <c r="BH1173" s="127"/>
      <c r="BI1173" s="127"/>
      <c r="BJ1173" s="127"/>
      <c r="BK1173" s="127"/>
      <c r="BL1173" s="127"/>
      <c r="BM1173" s="127"/>
      <c r="BN1173" s="127"/>
      <c r="BO1173" s="127"/>
      <c r="BP1173" s="127"/>
      <c r="BQ1173" s="127"/>
      <c r="BR1173" s="127"/>
      <c r="BS1173" s="127"/>
      <c r="BT1173" s="127"/>
      <c r="BU1173" s="127"/>
      <c r="BV1173" s="127"/>
      <c r="BW1173" s="127"/>
      <c r="BX1173" s="127"/>
      <c r="BY1173" s="127"/>
      <c r="BZ1173" s="127"/>
      <c r="CA1173" s="127"/>
      <c r="CB1173" s="127"/>
      <c r="CC1173" s="127"/>
      <c r="CD1173" s="127"/>
      <c r="CE1173" s="127"/>
      <c r="CF1173" s="127"/>
      <c r="CG1173" s="127"/>
      <c r="CH1173" s="127"/>
      <c r="CI1173" s="127"/>
      <c r="CJ1173" s="127"/>
      <c r="CK1173" s="127"/>
      <c r="CL1173" s="127"/>
      <c r="CM1173" s="127"/>
      <c r="CN1173" s="127"/>
      <c r="CO1173" s="127"/>
      <c r="CP1173" s="127"/>
      <c r="CQ1173" s="127"/>
      <c r="CR1173" s="127"/>
      <c r="CS1173" s="127"/>
      <c r="CT1173" s="127"/>
      <c r="CU1173" s="127"/>
      <c r="CV1173" s="127"/>
      <c r="CW1173" s="127"/>
      <c r="CX1173" s="127"/>
      <c r="CY1173" s="127"/>
      <c r="CZ1173" s="127"/>
      <c r="DA1173" s="127"/>
      <c r="DB1173" s="127"/>
      <c r="DC1173" s="127"/>
      <c r="DD1173" s="127"/>
      <c r="DE1173" s="127"/>
      <c r="DF1173" s="127"/>
      <c r="DG1173" s="127"/>
      <c r="DH1173" s="127"/>
      <c r="DI1173" s="127"/>
      <c r="DJ1173" s="127"/>
      <c r="DK1173" s="127"/>
      <c r="DL1173" s="127"/>
      <c r="DM1173" s="127"/>
      <c r="DN1173" s="127"/>
      <c r="DO1173" s="127"/>
      <c r="DP1173" s="127"/>
      <c r="DQ1173" s="127"/>
      <c r="DR1173" s="127"/>
      <c r="DS1173" s="127"/>
      <c r="DT1173" s="127"/>
      <c r="DU1173" s="127"/>
      <c r="DV1173" s="127"/>
      <c r="DW1173" s="127"/>
      <c r="DX1173" s="127"/>
      <c r="DY1173" s="127"/>
      <c r="DZ1173" s="127"/>
      <c r="EA1173" s="127"/>
      <c r="EB1173" s="127"/>
      <c r="EC1173" s="127"/>
      <c r="ED1173" s="127"/>
      <c r="EE1173" s="127"/>
      <c r="EF1173" s="127"/>
      <c r="EG1173" s="127"/>
      <c r="EH1173" s="127"/>
      <c r="EI1173" s="127"/>
      <c r="EJ1173" s="127"/>
      <c r="EK1173" s="127"/>
      <c r="EL1173" s="127"/>
      <c r="EM1173" s="127"/>
      <c r="EN1173" s="127"/>
      <c r="EO1173" s="127"/>
      <c r="EP1173" s="127"/>
      <c r="EQ1173" s="127"/>
      <c r="ER1173" s="127"/>
      <c r="ES1173" s="127"/>
      <c r="ET1173" s="127"/>
      <c r="EU1173" s="127"/>
      <c r="EV1173" s="127"/>
      <c r="EW1173" s="127"/>
      <c r="EX1173" s="127"/>
      <c r="EY1173" s="127"/>
      <c r="EZ1173" s="127"/>
      <c r="FA1173" s="127"/>
      <c r="FB1173" s="127"/>
      <c r="FC1173" s="127"/>
      <c r="FD1173" s="127"/>
      <c r="FE1173" s="127"/>
      <c r="FF1173" s="127"/>
      <c r="FG1173" s="127"/>
      <c r="FH1173" s="127"/>
      <c r="FI1173" s="127"/>
      <c r="FJ1173" s="127"/>
      <c r="FK1173" s="127"/>
      <c r="FL1173" s="127"/>
      <c r="FM1173" s="127"/>
      <c r="FN1173" s="127"/>
      <c r="FO1173" s="127"/>
      <c r="FP1173" s="127"/>
      <c r="FQ1173" s="127"/>
      <c r="FR1173" s="127"/>
      <c r="FS1173" s="127"/>
      <c r="FT1173" s="127"/>
      <c r="FU1173" s="127"/>
      <c r="FV1173" s="127"/>
      <c r="FW1173" s="127"/>
      <c r="FX1173" s="127"/>
      <c r="FY1173" s="127"/>
      <c r="FZ1173" s="127"/>
      <c r="GA1173" s="127"/>
      <c r="GB1173" s="127"/>
      <c r="GC1173" s="127"/>
      <c r="GD1173" s="127"/>
      <c r="GE1173" s="127"/>
      <c r="GF1173" s="127"/>
      <c r="GG1173" s="127"/>
      <c r="GH1173" s="127"/>
      <c r="GI1173" s="127"/>
      <c r="GJ1173" s="127"/>
      <c r="GK1173" s="127"/>
      <c r="GL1173" s="127"/>
      <c r="GM1173" s="127"/>
      <c r="GN1173" s="127"/>
      <c r="GO1173" s="127"/>
      <c r="GP1173" s="127"/>
      <c r="GQ1173" s="127"/>
      <c r="GR1173" s="127"/>
      <c r="GS1173" s="127"/>
      <c r="GT1173" s="127"/>
      <c r="GU1173" s="127"/>
      <c r="GV1173" s="127"/>
      <c r="GW1173" s="127"/>
      <c r="GX1173" s="127"/>
      <c r="GY1173" s="127"/>
      <c r="GZ1173" s="127"/>
      <c r="HA1173" s="127"/>
      <c r="HB1173" s="127"/>
      <c r="HC1173" s="127"/>
      <c r="HD1173" s="127"/>
      <c r="HE1173" s="127"/>
      <c r="HF1173" s="127"/>
      <c r="HG1173" s="127"/>
      <c r="HH1173" s="127"/>
      <c r="HI1173" s="127"/>
      <c r="HJ1173" s="127"/>
      <c r="HK1173" s="127"/>
      <c r="HL1173" s="127"/>
      <c r="HM1173" s="127"/>
      <c r="HN1173" s="127"/>
      <c r="HO1173" s="127"/>
      <c r="HP1173" s="127"/>
      <c r="HQ1173" s="127"/>
      <c r="HR1173" s="127"/>
      <c r="HS1173" s="127"/>
      <c r="HT1173" s="127"/>
      <c r="HU1173" s="127"/>
      <c r="HV1173" s="127"/>
      <c r="HW1173" s="127"/>
      <c r="HX1173" s="127"/>
      <c r="HY1173" s="127"/>
    </row>
    <row r="1174" spans="1:233" ht="12.75" customHeight="1" x14ac:dyDescent="0.2">
      <c r="A1174" s="127"/>
      <c r="B1174" s="127"/>
      <c r="C1174" s="127"/>
      <c r="D1174" s="127"/>
      <c r="E1174" s="125"/>
      <c r="F1174" s="117"/>
      <c r="G1174" s="117"/>
      <c r="H1174" s="117"/>
      <c r="I1174" s="128"/>
      <c r="J1174" s="127"/>
      <c r="K1174" s="114"/>
      <c r="L1174" s="127"/>
      <c r="M1174" s="127"/>
      <c r="N1174" s="127"/>
      <c r="O1174" s="127"/>
      <c r="P1174" s="127"/>
      <c r="Q1174" s="127"/>
      <c r="R1174" s="127"/>
      <c r="S1174" s="127"/>
      <c r="T1174" s="127"/>
      <c r="U1174" s="127"/>
      <c r="V1174" s="127"/>
      <c r="W1174" s="127"/>
      <c r="X1174" s="127"/>
      <c r="Y1174" s="127"/>
      <c r="Z1174" s="127"/>
      <c r="AA1174" s="127"/>
      <c r="AB1174" s="127"/>
      <c r="AC1174" s="127"/>
      <c r="AD1174" s="127"/>
      <c r="AE1174" s="127"/>
      <c r="AF1174" s="127"/>
      <c r="AG1174" s="127"/>
      <c r="AH1174" s="127"/>
      <c r="AI1174" s="127"/>
      <c r="AJ1174" s="127"/>
      <c r="AK1174" s="127"/>
      <c r="AL1174" s="127"/>
      <c r="AM1174" s="127"/>
      <c r="AN1174" s="127"/>
      <c r="AO1174" s="127"/>
      <c r="AP1174" s="127"/>
      <c r="AQ1174" s="127"/>
      <c r="AR1174" s="127"/>
      <c r="AS1174" s="127"/>
      <c r="AT1174" s="127"/>
      <c r="AU1174" s="127"/>
      <c r="AV1174" s="127"/>
      <c r="AW1174" s="127"/>
      <c r="AX1174" s="127"/>
      <c r="AY1174" s="127"/>
      <c r="AZ1174" s="127"/>
      <c r="BA1174" s="127"/>
      <c r="BB1174" s="127"/>
      <c r="BC1174" s="127"/>
      <c r="BD1174" s="127"/>
      <c r="BE1174" s="127"/>
      <c r="BF1174" s="127"/>
      <c r="BG1174" s="127"/>
      <c r="BH1174" s="127"/>
      <c r="BI1174" s="127"/>
      <c r="BJ1174" s="127"/>
      <c r="BK1174" s="127"/>
      <c r="BL1174" s="127"/>
      <c r="BM1174" s="127"/>
      <c r="BN1174" s="127"/>
      <c r="BO1174" s="127"/>
      <c r="BP1174" s="127"/>
      <c r="BQ1174" s="127"/>
      <c r="BR1174" s="127"/>
      <c r="BS1174" s="127"/>
      <c r="BT1174" s="127"/>
      <c r="BU1174" s="127"/>
      <c r="BV1174" s="127"/>
      <c r="BW1174" s="127"/>
      <c r="BX1174" s="127"/>
      <c r="BY1174" s="127"/>
      <c r="BZ1174" s="127"/>
      <c r="CA1174" s="127"/>
      <c r="CB1174" s="127"/>
      <c r="CC1174" s="127"/>
      <c r="CD1174" s="127"/>
      <c r="CE1174" s="127"/>
      <c r="CF1174" s="127"/>
      <c r="CG1174" s="127"/>
      <c r="CH1174" s="127"/>
      <c r="CI1174" s="127"/>
      <c r="CJ1174" s="127"/>
      <c r="CK1174" s="127"/>
      <c r="CL1174" s="127"/>
      <c r="CM1174" s="127"/>
      <c r="CN1174" s="127"/>
      <c r="CO1174" s="127"/>
      <c r="CP1174" s="127"/>
      <c r="CQ1174" s="127"/>
      <c r="CR1174" s="127"/>
      <c r="CS1174" s="127"/>
      <c r="CT1174" s="127"/>
      <c r="CU1174" s="127"/>
      <c r="CV1174" s="127"/>
      <c r="CW1174" s="127"/>
      <c r="CX1174" s="127"/>
      <c r="CY1174" s="127"/>
      <c r="CZ1174" s="127"/>
      <c r="DA1174" s="127"/>
      <c r="DB1174" s="127"/>
      <c r="DC1174" s="127"/>
      <c r="DD1174" s="127"/>
      <c r="DE1174" s="127"/>
      <c r="DF1174" s="127"/>
      <c r="DG1174" s="127"/>
      <c r="DH1174" s="127"/>
      <c r="DI1174" s="127"/>
      <c r="DJ1174" s="127"/>
      <c r="DK1174" s="127"/>
      <c r="DL1174" s="127"/>
      <c r="DM1174" s="127"/>
      <c r="DN1174" s="127"/>
      <c r="DO1174" s="127"/>
      <c r="DP1174" s="127"/>
      <c r="DQ1174" s="127"/>
      <c r="DR1174" s="127"/>
      <c r="DS1174" s="127"/>
      <c r="DT1174" s="127"/>
      <c r="DU1174" s="127"/>
      <c r="DV1174" s="127"/>
      <c r="DW1174" s="127"/>
      <c r="DX1174" s="127"/>
      <c r="DY1174" s="127"/>
      <c r="DZ1174" s="127"/>
      <c r="EA1174" s="127"/>
      <c r="EB1174" s="127"/>
      <c r="EC1174" s="127"/>
      <c r="ED1174" s="127"/>
      <c r="EE1174" s="127"/>
      <c r="EF1174" s="127"/>
      <c r="EG1174" s="127"/>
      <c r="EH1174" s="127"/>
      <c r="EI1174" s="127"/>
      <c r="EJ1174" s="127"/>
      <c r="EK1174" s="127"/>
      <c r="EL1174" s="127"/>
      <c r="EM1174" s="127"/>
      <c r="EN1174" s="127"/>
      <c r="EO1174" s="127"/>
      <c r="EP1174" s="127"/>
      <c r="EQ1174" s="127"/>
      <c r="ER1174" s="127"/>
      <c r="ES1174" s="127"/>
      <c r="ET1174" s="127"/>
      <c r="EU1174" s="127"/>
      <c r="EV1174" s="127"/>
      <c r="EW1174" s="127"/>
      <c r="EX1174" s="127"/>
      <c r="EY1174" s="127"/>
      <c r="EZ1174" s="127"/>
      <c r="FA1174" s="127"/>
      <c r="FB1174" s="127"/>
      <c r="FC1174" s="127"/>
      <c r="FD1174" s="127"/>
      <c r="FE1174" s="127"/>
      <c r="FF1174" s="127"/>
      <c r="FG1174" s="127"/>
      <c r="FH1174" s="127"/>
      <c r="FI1174" s="127"/>
      <c r="FJ1174" s="127"/>
      <c r="FK1174" s="127"/>
      <c r="FL1174" s="127"/>
      <c r="FM1174" s="127"/>
      <c r="FN1174" s="127"/>
      <c r="FO1174" s="127"/>
      <c r="FP1174" s="127"/>
      <c r="FQ1174" s="127"/>
      <c r="FR1174" s="127"/>
      <c r="FS1174" s="127"/>
      <c r="FT1174" s="127"/>
      <c r="FU1174" s="127"/>
      <c r="FV1174" s="127"/>
      <c r="FW1174" s="127"/>
      <c r="FX1174" s="127"/>
      <c r="FY1174" s="127"/>
      <c r="FZ1174" s="127"/>
      <c r="GA1174" s="127"/>
      <c r="GB1174" s="127"/>
      <c r="GC1174" s="127"/>
      <c r="GD1174" s="127"/>
      <c r="GE1174" s="127"/>
      <c r="GF1174" s="127"/>
      <c r="GG1174" s="127"/>
      <c r="GH1174" s="127"/>
      <c r="GI1174" s="127"/>
      <c r="GJ1174" s="127"/>
      <c r="GK1174" s="127"/>
      <c r="GL1174" s="127"/>
      <c r="GM1174" s="127"/>
      <c r="GN1174" s="127"/>
      <c r="GO1174" s="127"/>
      <c r="GP1174" s="127"/>
      <c r="GQ1174" s="127"/>
      <c r="GR1174" s="127"/>
      <c r="GS1174" s="127"/>
      <c r="GT1174" s="127"/>
      <c r="GU1174" s="127"/>
      <c r="GV1174" s="127"/>
      <c r="GW1174" s="127"/>
      <c r="GX1174" s="127"/>
      <c r="GY1174" s="127"/>
      <c r="GZ1174" s="127"/>
      <c r="HA1174" s="127"/>
      <c r="HB1174" s="127"/>
      <c r="HC1174" s="127"/>
      <c r="HD1174" s="127"/>
      <c r="HE1174" s="127"/>
      <c r="HF1174" s="127"/>
      <c r="HG1174" s="127"/>
      <c r="HH1174" s="127"/>
      <c r="HI1174" s="127"/>
      <c r="HJ1174" s="127"/>
      <c r="HK1174" s="127"/>
      <c r="HL1174" s="127"/>
      <c r="HM1174" s="127"/>
      <c r="HN1174" s="127"/>
      <c r="HO1174" s="127"/>
      <c r="HP1174" s="127"/>
      <c r="HQ1174" s="127"/>
      <c r="HR1174" s="127"/>
      <c r="HS1174" s="127"/>
      <c r="HT1174" s="127"/>
      <c r="HU1174" s="127"/>
      <c r="HV1174" s="127"/>
      <c r="HW1174" s="127"/>
      <c r="HX1174" s="127"/>
      <c r="HY1174" s="127"/>
    </row>
    <row r="1175" spans="1:233" ht="12.75" customHeight="1" x14ac:dyDescent="0.2">
      <c r="A1175" s="127"/>
      <c r="B1175" s="127"/>
      <c r="C1175" s="127"/>
      <c r="D1175" s="127"/>
      <c r="E1175" s="125"/>
      <c r="F1175" s="117"/>
      <c r="G1175" s="117"/>
      <c r="H1175" s="117"/>
      <c r="I1175" s="128"/>
      <c r="J1175" s="127"/>
      <c r="K1175" s="114"/>
      <c r="L1175" s="127"/>
      <c r="M1175" s="127"/>
      <c r="N1175" s="127"/>
      <c r="O1175" s="127"/>
      <c r="P1175" s="127"/>
      <c r="Q1175" s="127"/>
      <c r="R1175" s="127"/>
      <c r="S1175" s="127"/>
      <c r="T1175" s="127"/>
      <c r="U1175" s="127"/>
      <c r="V1175" s="127"/>
      <c r="W1175" s="127"/>
      <c r="X1175" s="127"/>
      <c r="Y1175" s="127"/>
      <c r="Z1175" s="127"/>
      <c r="AA1175" s="127"/>
      <c r="AB1175" s="127"/>
      <c r="AC1175" s="127"/>
      <c r="AD1175" s="127"/>
      <c r="AE1175" s="127"/>
      <c r="AF1175" s="127"/>
      <c r="AG1175" s="127"/>
      <c r="AH1175" s="127"/>
      <c r="AI1175" s="127"/>
      <c r="AJ1175" s="127"/>
      <c r="AK1175" s="127"/>
      <c r="AL1175" s="127"/>
      <c r="AM1175" s="127"/>
      <c r="AN1175" s="127"/>
      <c r="AO1175" s="127"/>
      <c r="AP1175" s="127"/>
      <c r="AQ1175" s="127"/>
      <c r="AR1175" s="127"/>
      <c r="AS1175" s="127"/>
      <c r="AT1175" s="127"/>
      <c r="AU1175" s="127"/>
      <c r="AV1175" s="127"/>
      <c r="AW1175" s="127"/>
      <c r="AX1175" s="127"/>
      <c r="AY1175" s="127"/>
      <c r="AZ1175" s="127"/>
      <c r="BA1175" s="127"/>
      <c r="BB1175" s="127"/>
      <c r="BC1175" s="127"/>
      <c r="BD1175" s="127"/>
      <c r="BE1175" s="127"/>
      <c r="BF1175" s="127"/>
      <c r="BG1175" s="127"/>
      <c r="BH1175" s="127"/>
      <c r="BI1175" s="127"/>
      <c r="BJ1175" s="127"/>
      <c r="BK1175" s="127"/>
      <c r="BL1175" s="127"/>
      <c r="BM1175" s="127"/>
      <c r="BN1175" s="127"/>
      <c r="BO1175" s="127"/>
      <c r="BP1175" s="127"/>
      <c r="BQ1175" s="127"/>
      <c r="BR1175" s="127"/>
      <c r="BS1175" s="127"/>
      <c r="BT1175" s="127"/>
      <c r="BU1175" s="127"/>
      <c r="BV1175" s="127"/>
      <c r="BW1175" s="127"/>
      <c r="BX1175" s="127"/>
      <c r="BY1175" s="127"/>
      <c r="BZ1175" s="127"/>
      <c r="CA1175" s="127"/>
      <c r="CB1175" s="127"/>
      <c r="CC1175" s="127"/>
      <c r="CD1175" s="127"/>
      <c r="CE1175" s="127"/>
      <c r="CF1175" s="127"/>
      <c r="CG1175" s="127"/>
      <c r="CH1175" s="127"/>
      <c r="CI1175" s="127"/>
      <c r="CJ1175" s="127"/>
      <c r="CK1175" s="127"/>
      <c r="CL1175" s="127"/>
      <c r="CM1175" s="127"/>
      <c r="CN1175" s="127"/>
      <c r="CO1175" s="127"/>
      <c r="CP1175" s="127"/>
      <c r="CQ1175" s="127"/>
      <c r="CR1175" s="127"/>
      <c r="CS1175" s="127"/>
      <c r="CT1175" s="127"/>
      <c r="CU1175" s="127"/>
      <c r="CV1175" s="127"/>
      <c r="CW1175" s="127"/>
      <c r="CX1175" s="127"/>
      <c r="CY1175" s="127"/>
      <c r="CZ1175" s="127"/>
      <c r="DA1175" s="127"/>
      <c r="DB1175" s="127"/>
      <c r="DC1175" s="127"/>
      <c r="DD1175" s="127"/>
      <c r="DE1175" s="127"/>
      <c r="DF1175" s="127"/>
      <c r="DG1175" s="127"/>
      <c r="DH1175" s="127"/>
      <c r="DI1175" s="127"/>
      <c r="DJ1175" s="127"/>
      <c r="DK1175" s="127"/>
      <c r="DL1175" s="127"/>
      <c r="DM1175" s="127"/>
      <c r="DN1175" s="127"/>
      <c r="DO1175" s="127"/>
      <c r="DP1175" s="127"/>
      <c r="DQ1175" s="127"/>
      <c r="DR1175" s="127"/>
      <c r="DS1175" s="127"/>
      <c r="DT1175" s="127"/>
      <c r="DU1175" s="127"/>
      <c r="DV1175" s="127"/>
      <c r="DW1175" s="127"/>
      <c r="DX1175" s="127"/>
      <c r="DY1175" s="127"/>
      <c r="DZ1175" s="127"/>
      <c r="EA1175" s="127"/>
      <c r="EB1175" s="127"/>
      <c r="EC1175" s="127"/>
      <c r="ED1175" s="127"/>
      <c r="EE1175" s="127"/>
      <c r="EF1175" s="127"/>
      <c r="EG1175" s="127"/>
      <c r="EH1175" s="127"/>
      <c r="EI1175" s="127"/>
      <c r="EJ1175" s="127"/>
      <c r="EK1175" s="127"/>
      <c r="EL1175" s="127"/>
      <c r="EM1175" s="127"/>
      <c r="EN1175" s="127"/>
      <c r="EO1175" s="127"/>
      <c r="EP1175" s="127"/>
      <c r="EQ1175" s="127"/>
      <c r="ER1175" s="127"/>
      <c r="ES1175" s="127"/>
      <c r="ET1175" s="127"/>
      <c r="EU1175" s="127"/>
      <c r="EV1175" s="127"/>
      <c r="EW1175" s="127"/>
      <c r="EX1175" s="127"/>
      <c r="EY1175" s="127"/>
      <c r="EZ1175" s="127"/>
      <c r="FA1175" s="127"/>
      <c r="FB1175" s="127"/>
      <c r="FC1175" s="127"/>
      <c r="FD1175" s="127"/>
      <c r="FE1175" s="127"/>
      <c r="FF1175" s="127"/>
      <c r="FG1175" s="127"/>
      <c r="FH1175" s="127"/>
      <c r="FI1175" s="127"/>
      <c r="FJ1175" s="127"/>
      <c r="FK1175" s="127"/>
      <c r="FL1175" s="127"/>
      <c r="FM1175" s="127"/>
      <c r="FN1175" s="127"/>
      <c r="FO1175" s="127"/>
      <c r="FP1175" s="127"/>
      <c r="FQ1175" s="127"/>
      <c r="FR1175" s="127"/>
      <c r="FS1175" s="127"/>
      <c r="FT1175" s="127"/>
      <c r="FU1175" s="127"/>
      <c r="FV1175" s="127"/>
      <c r="FW1175" s="127"/>
      <c r="FX1175" s="127"/>
      <c r="FY1175" s="127"/>
      <c r="FZ1175" s="127"/>
      <c r="GA1175" s="127"/>
      <c r="GB1175" s="127"/>
      <c r="GC1175" s="127"/>
      <c r="GD1175" s="127"/>
      <c r="GE1175" s="127"/>
      <c r="GF1175" s="127"/>
      <c r="GG1175" s="127"/>
      <c r="GH1175" s="127"/>
      <c r="GI1175" s="127"/>
      <c r="GJ1175" s="127"/>
      <c r="GK1175" s="127"/>
      <c r="GL1175" s="127"/>
      <c r="GM1175" s="127"/>
      <c r="GN1175" s="127"/>
      <c r="GO1175" s="127"/>
      <c r="GP1175" s="127"/>
      <c r="GQ1175" s="127"/>
      <c r="GR1175" s="127"/>
      <c r="GS1175" s="127"/>
      <c r="GT1175" s="127"/>
      <c r="GU1175" s="127"/>
      <c r="GV1175" s="127"/>
      <c r="GW1175" s="127"/>
      <c r="GX1175" s="127"/>
      <c r="GY1175" s="127"/>
      <c r="GZ1175" s="127"/>
      <c r="HA1175" s="127"/>
      <c r="HB1175" s="127"/>
      <c r="HC1175" s="127"/>
      <c r="HD1175" s="127"/>
      <c r="HE1175" s="127"/>
      <c r="HF1175" s="127"/>
      <c r="HG1175" s="127"/>
      <c r="HH1175" s="127"/>
      <c r="HI1175" s="127"/>
      <c r="HJ1175" s="127"/>
      <c r="HK1175" s="127"/>
      <c r="HL1175" s="127"/>
      <c r="HM1175" s="127"/>
      <c r="HN1175" s="127"/>
      <c r="HO1175" s="127"/>
      <c r="HP1175" s="127"/>
      <c r="HQ1175" s="127"/>
      <c r="HR1175" s="127"/>
      <c r="HS1175" s="127"/>
      <c r="HT1175" s="127"/>
      <c r="HU1175" s="127"/>
      <c r="HV1175" s="127"/>
      <c r="HW1175" s="127"/>
      <c r="HX1175" s="127"/>
      <c r="HY1175" s="127"/>
    </row>
    <row r="1176" spans="1:233" ht="12.75" customHeight="1" x14ac:dyDescent="0.2">
      <c r="A1176" s="127"/>
      <c r="B1176" s="127"/>
      <c r="C1176" s="127"/>
      <c r="D1176" s="127"/>
      <c r="E1176" s="125"/>
      <c r="F1176" s="117"/>
      <c r="G1176" s="117"/>
      <c r="H1176" s="117"/>
      <c r="I1176" s="128"/>
      <c r="J1176" s="127"/>
      <c r="K1176" s="114"/>
      <c r="L1176" s="127"/>
      <c r="M1176" s="127"/>
      <c r="N1176" s="127"/>
      <c r="O1176" s="127"/>
      <c r="P1176" s="127"/>
      <c r="Q1176" s="127"/>
      <c r="R1176" s="127"/>
      <c r="S1176" s="127"/>
      <c r="T1176" s="127"/>
      <c r="U1176" s="127"/>
      <c r="V1176" s="127"/>
      <c r="W1176" s="127"/>
      <c r="X1176" s="127"/>
      <c r="Y1176" s="127"/>
      <c r="Z1176" s="127"/>
      <c r="AA1176" s="127"/>
      <c r="AB1176" s="127"/>
      <c r="AC1176" s="127"/>
      <c r="AD1176" s="127"/>
      <c r="AE1176" s="127"/>
      <c r="AF1176" s="127"/>
      <c r="AG1176" s="127"/>
      <c r="AH1176" s="127"/>
      <c r="AI1176" s="127"/>
      <c r="AJ1176" s="127"/>
      <c r="AK1176" s="127"/>
      <c r="AL1176" s="127"/>
      <c r="AM1176" s="127"/>
      <c r="AN1176" s="127"/>
      <c r="AO1176" s="127"/>
      <c r="AP1176" s="127"/>
      <c r="AQ1176" s="127"/>
      <c r="AR1176" s="127"/>
      <c r="AS1176" s="127"/>
      <c r="AT1176" s="127"/>
      <c r="AU1176" s="127"/>
      <c r="AV1176" s="127"/>
      <c r="AW1176" s="127"/>
      <c r="AX1176" s="127"/>
      <c r="AY1176" s="127"/>
      <c r="AZ1176" s="127"/>
      <c r="BA1176" s="127"/>
      <c r="BB1176" s="127"/>
      <c r="BC1176" s="127"/>
      <c r="BD1176" s="127"/>
      <c r="BE1176" s="127"/>
      <c r="BF1176" s="127"/>
      <c r="BG1176" s="127"/>
      <c r="BH1176" s="127"/>
      <c r="BI1176" s="127"/>
      <c r="BJ1176" s="127"/>
      <c r="BK1176" s="127"/>
      <c r="BL1176" s="127"/>
      <c r="BM1176" s="127"/>
      <c r="BN1176" s="127"/>
      <c r="BO1176" s="127"/>
      <c r="BP1176" s="127"/>
      <c r="BQ1176" s="127"/>
      <c r="BR1176" s="127"/>
      <c r="BS1176" s="127"/>
      <c r="BT1176" s="127"/>
      <c r="BU1176" s="127"/>
      <c r="BV1176" s="127"/>
      <c r="BW1176" s="127"/>
      <c r="BX1176" s="127"/>
      <c r="BY1176" s="127"/>
      <c r="BZ1176" s="127"/>
      <c r="CA1176" s="127"/>
      <c r="CB1176" s="127"/>
      <c r="CC1176" s="127"/>
      <c r="CD1176" s="127"/>
      <c r="CE1176" s="127"/>
      <c r="CF1176" s="127"/>
      <c r="CG1176" s="127"/>
      <c r="CH1176" s="127"/>
      <c r="CI1176" s="127"/>
      <c r="CJ1176" s="127"/>
      <c r="CK1176" s="127"/>
      <c r="CL1176" s="127"/>
      <c r="CM1176" s="127"/>
      <c r="CN1176" s="127"/>
      <c r="CO1176" s="127"/>
      <c r="CP1176" s="127"/>
      <c r="CQ1176" s="127"/>
      <c r="CR1176" s="127"/>
      <c r="CS1176" s="127"/>
      <c r="CT1176" s="127"/>
      <c r="CU1176" s="127"/>
      <c r="CV1176" s="127"/>
      <c r="CW1176" s="127"/>
      <c r="CX1176" s="127"/>
      <c r="CY1176" s="127"/>
      <c r="CZ1176" s="127"/>
      <c r="DA1176" s="127"/>
      <c r="DB1176" s="127"/>
      <c r="DC1176" s="127"/>
      <c r="DD1176" s="127"/>
      <c r="DE1176" s="127"/>
      <c r="DF1176" s="127"/>
      <c r="DG1176" s="127"/>
      <c r="DH1176" s="127"/>
      <c r="DI1176" s="127"/>
      <c r="DJ1176" s="127"/>
      <c r="DK1176" s="127"/>
      <c r="DL1176" s="127"/>
      <c r="DM1176" s="127"/>
      <c r="DN1176" s="127"/>
      <c r="DO1176" s="127"/>
      <c r="DP1176" s="127"/>
      <c r="DQ1176" s="127"/>
      <c r="DR1176" s="127"/>
      <c r="DS1176" s="127"/>
      <c r="DT1176" s="127"/>
      <c r="DU1176" s="127"/>
      <c r="DV1176" s="127"/>
      <c r="DW1176" s="127"/>
      <c r="DX1176" s="127"/>
      <c r="DY1176" s="127"/>
      <c r="DZ1176" s="127"/>
      <c r="EA1176" s="127"/>
      <c r="EB1176" s="127"/>
      <c r="EC1176" s="127"/>
      <c r="ED1176" s="127"/>
      <c r="EE1176" s="127"/>
      <c r="EF1176" s="127"/>
      <c r="EG1176" s="127"/>
      <c r="EH1176" s="127"/>
      <c r="EI1176" s="127"/>
      <c r="EJ1176" s="127"/>
      <c r="EK1176" s="127"/>
      <c r="EL1176" s="127"/>
      <c r="EM1176" s="127"/>
      <c r="EN1176" s="127"/>
      <c r="EO1176" s="127"/>
      <c r="EP1176" s="127"/>
      <c r="EQ1176" s="127"/>
      <c r="ER1176" s="127"/>
      <c r="ES1176" s="127"/>
      <c r="ET1176" s="127"/>
      <c r="EU1176" s="127"/>
      <c r="EV1176" s="127"/>
      <c r="EW1176" s="127"/>
      <c r="EX1176" s="127"/>
      <c r="EY1176" s="127"/>
      <c r="EZ1176" s="127"/>
      <c r="FA1176" s="127"/>
      <c r="FB1176" s="127"/>
      <c r="FC1176" s="127"/>
      <c r="FD1176" s="127"/>
      <c r="FE1176" s="127"/>
      <c r="FF1176" s="127"/>
      <c r="FG1176" s="127"/>
      <c r="FH1176" s="127"/>
      <c r="FI1176" s="127"/>
      <c r="FJ1176" s="127"/>
      <c r="FK1176" s="127"/>
      <c r="FL1176" s="127"/>
      <c r="FM1176" s="127"/>
      <c r="FN1176" s="127"/>
      <c r="FO1176" s="127"/>
      <c r="FP1176" s="127"/>
      <c r="FQ1176" s="127"/>
      <c r="FR1176" s="127"/>
      <c r="FS1176" s="127"/>
      <c r="FT1176" s="127"/>
      <c r="FU1176" s="127"/>
      <c r="FV1176" s="127"/>
      <c r="FW1176" s="127"/>
      <c r="FX1176" s="127"/>
      <c r="FY1176" s="127"/>
      <c r="FZ1176" s="127"/>
      <c r="GA1176" s="127"/>
      <c r="GB1176" s="127"/>
      <c r="GC1176" s="127"/>
      <c r="GD1176" s="127"/>
      <c r="GE1176" s="127"/>
      <c r="GF1176" s="127"/>
      <c r="GG1176" s="127"/>
      <c r="GH1176" s="127"/>
      <c r="GI1176" s="127"/>
      <c r="GJ1176" s="127"/>
      <c r="GK1176" s="127"/>
      <c r="GL1176" s="127"/>
      <c r="GM1176" s="127"/>
      <c r="GN1176" s="127"/>
      <c r="GO1176" s="127"/>
      <c r="GP1176" s="127"/>
      <c r="GQ1176" s="127"/>
      <c r="GR1176" s="127"/>
      <c r="GS1176" s="127"/>
      <c r="GT1176" s="127"/>
      <c r="GU1176" s="127"/>
      <c r="GV1176" s="127"/>
      <c r="GW1176" s="127"/>
      <c r="GX1176" s="127"/>
      <c r="GY1176" s="127"/>
      <c r="GZ1176" s="127"/>
      <c r="HA1176" s="127"/>
      <c r="HB1176" s="127"/>
      <c r="HC1176" s="127"/>
      <c r="HD1176" s="127"/>
      <c r="HE1176" s="127"/>
      <c r="HF1176" s="127"/>
      <c r="HG1176" s="127"/>
      <c r="HH1176" s="127"/>
      <c r="HI1176" s="127"/>
      <c r="HJ1176" s="127"/>
      <c r="HK1176" s="127"/>
      <c r="HL1176" s="127"/>
      <c r="HM1176" s="127"/>
      <c r="HN1176" s="127"/>
      <c r="HO1176" s="127"/>
      <c r="HP1176" s="127"/>
      <c r="HQ1176" s="127"/>
      <c r="HR1176" s="127"/>
      <c r="HS1176" s="127"/>
      <c r="HT1176" s="127"/>
      <c r="HU1176" s="127"/>
      <c r="HV1176" s="127"/>
      <c r="HW1176" s="127"/>
      <c r="HX1176" s="127"/>
      <c r="HY1176" s="127"/>
    </row>
    <row r="1177" spans="1:233" ht="12.75" customHeight="1" x14ac:dyDescent="0.2">
      <c r="A1177" s="127"/>
      <c r="B1177" s="127"/>
      <c r="C1177" s="127"/>
      <c r="D1177" s="127"/>
      <c r="E1177" s="125"/>
      <c r="F1177" s="117"/>
      <c r="G1177" s="117"/>
      <c r="H1177" s="117"/>
      <c r="I1177" s="128"/>
      <c r="J1177" s="127"/>
      <c r="K1177" s="114"/>
      <c r="L1177" s="127"/>
      <c r="M1177" s="127"/>
      <c r="N1177" s="127"/>
      <c r="O1177" s="127"/>
      <c r="P1177" s="127"/>
      <c r="Q1177" s="127"/>
      <c r="R1177" s="127"/>
      <c r="S1177" s="127"/>
      <c r="T1177" s="127"/>
      <c r="U1177" s="127"/>
      <c r="V1177" s="127"/>
      <c r="W1177" s="127"/>
      <c r="X1177" s="127"/>
      <c r="Y1177" s="127"/>
      <c r="Z1177" s="127"/>
      <c r="AA1177" s="127"/>
      <c r="AB1177" s="127"/>
      <c r="AC1177" s="127"/>
      <c r="AD1177" s="127"/>
      <c r="AE1177" s="127"/>
      <c r="AF1177" s="127"/>
      <c r="AG1177" s="127"/>
      <c r="AH1177" s="127"/>
      <c r="AI1177" s="127"/>
      <c r="AJ1177" s="127"/>
      <c r="AK1177" s="127"/>
      <c r="AL1177" s="127"/>
      <c r="AM1177" s="127"/>
      <c r="AN1177" s="127"/>
      <c r="AO1177" s="127"/>
      <c r="AP1177" s="127"/>
      <c r="AQ1177" s="127"/>
      <c r="AR1177" s="127"/>
      <c r="AS1177" s="127"/>
      <c r="AT1177" s="127"/>
      <c r="AU1177" s="127"/>
      <c r="AV1177" s="127"/>
      <c r="AW1177" s="127"/>
      <c r="AX1177" s="127"/>
      <c r="AY1177" s="127"/>
      <c r="AZ1177" s="127"/>
      <c r="BA1177" s="127"/>
      <c r="BB1177" s="127"/>
      <c r="BC1177" s="127"/>
      <c r="BD1177" s="127"/>
      <c r="BE1177" s="127"/>
      <c r="BF1177" s="127"/>
      <c r="BG1177" s="127"/>
      <c r="BH1177" s="127"/>
      <c r="BI1177" s="127"/>
      <c r="BJ1177" s="127"/>
      <c r="BK1177" s="127"/>
      <c r="BL1177" s="127"/>
      <c r="BM1177" s="127"/>
      <c r="BN1177" s="127"/>
      <c r="BO1177" s="127"/>
      <c r="BP1177" s="127"/>
      <c r="BQ1177" s="127"/>
      <c r="BR1177" s="127"/>
      <c r="BS1177" s="127"/>
      <c r="BT1177" s="127"/>
      <c r="BU1177" s="127"/>
      <c r="BV1177" s="127"/>
      <c r="BW1177" s="127"/>
      <c r="BX1177" s="127"/>
      <c r="BY1177" s="127"/>
      <c r="BZ1177" s="127"/>
      <c r="CA1177" s="127"/>
      <c r="CB1177" s="127"/>
      <c r="CC1177" s="127"/>
      <c r="CD1177" s="127"/>
      <c r="CE1177" s="127"/>
      <c r="CF1177" s="127"/>
      <c r="CG1177" s="127"/>
      <c r="CH1177" s="127"/>
      <c r="CI1177" s="127"/>
      <c r="CJ1177" s="127"/>
      <c r="CK1177" s="127"/>
      <c r="CL1177" s="127"/>
      <c r="CM1177" s="127"/>
      <c r="CN1177" s="127"/>
      <c r="CO1177" s="127"/>
      <c r="CP1177" s="127"/>
      <c r="CQ1177" s="127"/>
      <c r="CR1177" s="127"/>
      <c r="CS1177" s="127"/>
      <c r="CT1177" s="127"/>
      <c r="CU1177" s="127"/>
      <c r="CV1177" s="127"/>
      <c r="CW1177" s="127"/>
      <c r="CX1177" s="127"/>
      <c r="CY1177" s="127"/>
      <c r="CZ1177" s="127"/>
      <c r="DA1177" s="127"/>
      <c r="DB1177" s="127"/>
      <c r="DC1177" s="127"/>
      <c r="DD1177" s="127"/>
      <c r="DE1177" s="127"/>
      <c r="DF1177" s="127"/>
      <c r="DG1177" s="127"/>
      <c r="DH1177" s="127"/>
      <c r="DI1177" s="127"/>
      <c r="DJ1177" s="127"/>
      <c r="DK1177" s="127"/>
      <c r="DL1177" s="127"/>
      <c r="DM1177" s="127"/>
      <c r="DN1177" s="127"/>
      <c r="DO1177" s="127"/>
      <c r="DP1177" s="127"/>
      <c r="DQ1177" s="127"/>
      <c r="DR1177" s="127"/>
      <c r="DS1177" s="127"/>
      <c r="DT1177" s="127"/>
      <c r="DU1177" s="127"/>
      <c r="DV1177" s="127"/>
      <c r="DW1177" s="127"/>
      <c r="DX1177" s="127"/>
      <c r="DY1177" s="127"/>
      <c r="DZ1177" s="127"/>
      <c r="EA1177" s="127"/>
      <c r="EB1177" s="127"/>
      <c r="EC1177" s="127"/>
      <c r="ED1177" s="127"/>
      <c r="EE1177" s="127"/>
      <c r="EF1177" s="127"/>
      <c r="EG1177" s="127"/>
      <c r="EH1177" s="127"/>
      <c r="EI1177" s="127"/>
      <c r="EJ1177" s="127"/>
      <c r="EK1177" s="127"/>
      <c r="EL1177" s="127"/>
      <c r="EM1177" s="127"/>
      <c r="EN1177" s="127"/>
      <c r="EO1177" s="127"/>
      <c r="EP1177" s="127"/>
      <c r="EQ1177" s="127"/>
      <c r="ER1177" s="127"/>
      <c r="ES1177" s="127"/>
      <c r="ET1177" s="127"/>
      <c r="EU1177" s="127"/>
      <c r="EV1177" s="127"/>
      <c r="EW1177" s="127"/>
      <c r="EX1177" s="127"/>
      <c r="EY1177" s="127"/>
      <c r="EZ1177" s="127"/>
      <c r="FA1177" s="127"/>
      <c r="FB1177" s="127"/>
      <c r="FC1177" s="127"/>
      <c r="FD1177" s="127"/>
      <c r="FE1177" s="127"/>
      <c r="FF1177" s="127"/>
      <c r="FG1177" s="127"/>
      <c r="FH1177" s="127"/>
      <c r="FI1177" s="127"/>
      <c r="FJ1177" s="127"/>
      <c r="FK1177" s="127"/>
      <c r="FL1177" s="127"/>
      <c r="FM1177" s="127"/>
      <c r="FN1177" s="127"/>
      <c r="FO1177" s="127"/>
      <c r="FP1177" s="127"/>
      <c r="FQ1177" s="127"/>
      <c r="FR1177" s="127"/>
      <c r="FS1177" s="127"/>
      <c r="FT1177" s="127"/>
      <c r="FU1177" s="127"/>
      <c r="FV1177" s="127"/>
      <c r="FW1177" s="127"/>
      <c r="FX1177" s="127"/>
      <c r="FY1177" s="127"/>
      <c r="FZ1177" s="127"/>
      <c r="GA1177" s="127"/>
      <c r="GB1177" s="127"/>
      <c r="GC1177" s="127"/>
      <c r="GD1177" s="127"/>
      <c r="GE1177" s="127"/>
      <c r="GF1177" s="127"/>
      <c r="GG1177" s="127"/>
      <c r="GH1177" s="127"/>
      <c r="GI1177" s="127"/>
      <c r="GJ1177" s="127"/>
      <c r="GK1177" s="127"/>
      <c r="GL1177" s="127"/>
      <c r="GM1177" s="127"/>
      <c r="GN1177" s="127"/>
      <c r="GO1177" s="127"/>
      <c r="GP1177" s="127"/>
      <c r="GQ1177" s="127"/>
      <c r="GR1177" s="127"/>
      <c r="GS1177" s="127"/>
      <c r="GT1177" s="127"/>
      <c r="GU1177" s="127"/>
      <c r="GV1177" s="127"/>
      <c r="GW1177" s="127"/>
      <c r="GX1177" s="127"/>
      <c r="GY1177" s="127"/>
      <c r="GZ1177" s="127"/>
      <c r="HA1177" s="127"/>
      <c r="HB1177" s="127"/>
      <c r="HC1177" s="127"/>
      <c r="HD1177" s="127"/>
      <c r="HE1177" s="127"/>
      <c r="HF1177" s="127"/>
      <c r="HG1177" s="127"/>
      <c r="HH1177" s="127"/>
      <c r="HI1177" s="127"/>
      <c r="HJ1177" s="127"/>
      <c r="HK1177" s="127"/>
      <c r="HL1177" s="127"/>
      <c r="HM1177" s="127"/>
      <c r="HN1177" s="127"/>
      <c r="HO1177" s="127"/>
      <c r="HP1177" s="127"/>
      <c r="HQ1177" s="127"/>
      <c r="HR1177" s="127"/>
      <c r="HS1177" s="127"/>
      <c r="HT1177" s="127"/>
      <c r="HU1177" s="127"/>
      <c r="HV1177" s="127"/>
      <c r="HW1177" s="127"/>
      <c r="HX1177" s="127"/>
      <c r="HY1177" s="127"/>
    </row>
    <row r="1178" spans="1:233" ht="12.75" customHeight="1" x14ac:dyDescent="0.2">
      <c r="A1178" s="127"/>
      <c r="B1178" s="127"/>
      <c r="C1178" s="127"/>
      <c r="D1178" s="127"/>
      <c r="E1178" s="125"/>
      <c r="F1178" s="117"/>
      <c r="G1178" s="117"/>
      <c r="H1178" s="117"/>
      <c r="I1178" s="128"/>
      <c r="J1178" s="127"/>
      <c r="K1178" s="114"/>
      <c r="L1178" s="127"/>
      <c r="M1178" s="127"/>
      <c r="N1178" s="127"/>
      <c r="O1178" s="127"/>
      <c r="P1178" s="127"/>
      <c r="Q1178" s="127"/>
      <c r="R1178" s="127"/>
      <c r="S1178" s="127"/>
      <c r="T1178" s="127"/>
      <c r="U1178" s="127"/>
      <c r="V1178" s="127"/>
      <c r="W1178" s="127"/>
      <c r="X1178" s="127"/>
      <c r="Y1178" s="127"/>
      <c r="Z1178" s="127"/>
      <c r="AA1178" s="127"/>
      <c r="AB1178" s="127"/>
      <c r="AC1178" s="127"/>
      <c r="AD1178" s="127"/>
      <c r="AE1178" s="127"/>
      <c r="AF1178" s="127"/>
      <c r="AG1178" s="127"/>
      <c r="AH1178" s="127"/>
      <c r="AI1178" s="127"/>
      <c r="AJ1178" s="127"/>
      <c r="AK1178" s="127"/>
      <c r="AL1178" s="127"/>
      <c r="AM1178" s="127"/>
      <c r="AN1178" s="127"/>
      <c r="AO1178" s="127"/>
      <c r="AP1178" s="127"/>
      <c r="AQ1178" s="127"/>
      <c r="AR1178" s="127"/>
      <c r="AS1178" s="127"/>
      <c r="AT1178" s="127"/>
      <c r="AU1178" s="127"/>
      <c r="AV1178" s="127"/>
      <c r="AW1178" s="127"/>
      <c r="AX1178" s="127"/>
      <c r="AY1178" s="127"/>
      <c r="AZ1178" s="127"/>
      <c r="BA1178" s="127"/>
      <c r="BB1178" s="127"/>
      <c r="BC1178" s="127"/>
      <c r="BD1178" s="127"/>
      <c r="BE1178" s="127"/>
      <c r="BF1178" s="127"/>
      <c r="BG1178" s="127"/>
      <c r="BH1178" s="127"/>
      <c r="BI1178" s="127"/>
      <c r="BJ1178" s="127"/>
      <c r="BK1178" s="127"/>
      <c r="BL1178" s="127"/>
      <c r="BM1178" s="127"/>
      <c r="BN1178" s="127"/>
      <c r="BO1178" s="127"/>
      <c r="BP1178" s="127"/>
      <c r="BQ1178" s="127"/>
      <c r="BR1178" s="127"/>
      <c r="BS1178" s="127"/>
      <c r="BT1178" s="127"/>
      <c r="BU1178" s="127"/>
      <c r="BV1178" s="127"/>
      <c r="BW1178" s="127"/>
      <c r="BX1178" s="127"/>
      <c r="BY1178" s="127"/>
      <c r="BZ1178" s="127"/>
      <c r="CA1178" s="127"/>
      <c r="CB1178" s="127"/>
      <c r="CC1178" s="127"/>
      <c r="CD1178" s="127"/>
      <c r="CE1178" s="127"/>
      <c r="CF1178" s="127"/>
      <c r="CG1178" s="127"/>
      <c r="CH1178" s="127"/>
      <c r="CI1178" s="127"/>
      <c r="CJ1178" s="127"/>
      <c r="CK1178" s="127"/>
      <c r="CL1178" s="127"/>
      <c r="CM1178" s="127"/>
      <c r="CN1178" s="127"/>
      <c r="CO1178" s="127"/>
      <c r="CP1178" s="127"/>
      <c r="CQ1178" s="127"/>
      <c r="CR1178" s="127"/>
      <c r="CS1178" s="127"/>
      <c r="CT1178" s="127"/>
      <c r="CU1178" s="127"/>
      <c r="CV1178" s="127"/>
      <c r="CW1178" s="127"/>
      <c r="CX1178" s="127"/>
      <c r="CY1178" s="127"/>
      <c r="CZ1178" s="127"/>
      <c r="DA1178" s="127"/>
      <c r="DB1178" s="127"/>
      <c r="DC1178" s="127"/>
      <c r="DD1178" s="127"/>
      <c r="DE1178" s="127"/>
      <c r="DF1178" s="127"/>
      <c r="DG1178" s="127"/>
      <c r="DH1178" s="127"/>
      <c r="DI1178" s="127"/>
      <c r="DJ1178" s="127"/>
      <c r="DK1178" s="127"/>
      <c r="DL1178" s="127"/>
      <c r="DM1178" s="127"/>
      <c r="DN1178" s="127"/>
      <c r="DO1178" s="127"/>
      <c r="DP1178" s="127"/>
      <c r="DQ1178" s="127"/>
      <c r="DR1178" s="127"/>
      <c r="DS1178" s="127"/>
      <c r="DT1178" s="127"/>
      <c r="DU1178" s="127"/>
      <c r="DV1178" s="127"/>
      <c r="DW1178" s="127"/>
      <c r="DX1178" s="127"/>
      <c r="DY1178" s="127"/>
      <c r="DZ1178" s="127"/>
      <c r="EA1178" s="127"/>
      <c r="EB1178" s="127"/>
      <c r="EC1178" s="127"/>
      <c r="ED1178" s="127"/>
      <c r="EE1178" s="127"/>
      <c r="EF1178" s="127"/>
      <c r="EG1178" s="127"/>
      <c r="EH1178" s="127"/>
      <c r="EI1178" s="127"/>
      <c r="EJ1178" s="127"/>
      <c r="EK1178" s="127"/>
      <c r="EL1178" s="127"/>
      <c r="EM1178" s="127"/>
      <c r="EN1178" s="127"/>
      <c r="EO1178" s="127"/>
      <c r="EP1178" s="127"/>
      <c r="EQ1178" s="127"/>
      <c r="ER1178" s="127"/>
      <c r="ES1178" s="127"/>
      <c r="ET1178" s="127"/>
      <c r="EU1178" s="127"/>
      <c r="EV1178" s="127"/>
      <c r="EW1178" s="127"/>
      <c r="EX1178" s="127"/>
      <c r="EY1178" s="127"/>
      <c r="EZ1178" s="127"/>
      <c r="FA1178" s="127"/>
      <c r="FB1178" s="127"/>
      <c r="FC1178" s="127"/>
      <c r="FD1178" s="127"/>
      <c r="FE1178" s="127"/>
      <c r="FF1178" s="127"/>
      <c r="FG1178" s="127"/>
      <c r="FH1178" s="127"/>
      <c r="FI1178" s="127"/>
      <c r="FJ1178" s="127"/>
      <c r="FK1178" s="127"/>
      <c r="FL1178" s="127"/>
      <c r="FM1178" s="127"/>
      <c r="FN1178" s="127"/>
      <c r="FO1178" s="127"/>
      <c r="FP1178" s="127"/>
      <c r="FQ1178" s="127"/>
      <c r="FR1178" s="127"/>
      <c r="FS1178" s="127"/>
      <c r="FT1178" s="127"/>
      <c r="FU1178" s="127"/>
      <c r="FV1178" s="127"/>
      <c r="FW1178" s="127"/>
      <c r="FX1178" s="127"/>
      <c r="FY1178" s="127"/>
      <c r="FZ1178" s="127"/>
      <c r="GA1178" s="127"/>
      <c r="GB1178" s="127"/>
      <c r="GC1178" s="127"/>
      <c r="GD1178" s="127"/>
      <c r="GE1178" s="127"/>
      <c r="GF1178" s="127"/>
      <c r="GG1178" s="127"/>
      <c r="GH1178" s="127"/>
      <c r="GI1178" s="127"/>
      <c r="GJ1178" s="127"/>
      <c r="GK1178" s="127"/>
      <c r="GL1178" s="127"/>
      <c r="GM1178" s="127"/>
      <c r="GN1178" s="127"/>
      <c r="GO1178" s="127"/>
      <c r="GP1178" s="127"/>
      <c r="GQ1178" s="127"/>
      <c r="GR1178" s="127"/>
      <c r="GS1178" s="127"/>
      <c r="GT1178" s="127"/>
      <c r="GU1178" s="127"/>
      <c r="GV1178" s="127"/>
      <c r="GW1178" s="127"/>
      <c r="GX1178" s="127"/>
      <c r="GY1178" s="127"/>
      <c r="GZ1178" s="127"/>
      <c r="HA1178" s="127"/>
      <c r="HB1178" s="127"/>
      <c r="HC1178" s="127"/>
      <c r="HD1178" s="127"/>
      <c r="HE1178" s="127"/>
      <c r="HF1178" s="127"/>
      <c r="HG1178" s="127"/>
      <c r="HH1178" s="127"/>
      <c r="HI1178" s="127"/>
      <c r="HJ1178" s="127"/>
      <c r="HK1178" s="127"/>
      <c r="HL1178" s="127"/>
      <c r="HM1178" s="127"/>
      <c r="HN1178" s="127"/>
      <c r="HO1178" s="127"/>
      <c r="HP1178" s="127"/>
      <c r="HQ1178" s="127"/>
      <c r="HR1178" s="127"/>
      <c r="HS1178" s="127"/>
      <c r="HT1178" s="127"/>
      <c r="HU1178" s="127"/>
      <c r="HV1178" s="127"/>
      <c r="HW1178" s="127"/>
      <c r="HX1178" s="127"/>
      <c r="HY1178" s="127"/>
    </row>
    <row r="1179" spans="1:233" ht="12.75" customHeight="1" x14ac:dyDescent="0.2">
      <c r="A1179" s="127"/>
      <c r="B1179" s="127"/>
      <c r="C1179" s="127"/>
      <c r="D1179" s="127"/>
      <c r="E1179" s="125"/>
      <c r="F1179" s="117"/>
      <c r="G1179" s="117"/>
      <c r="H1179" s="117"/>
      <c r="I1179" s="128"/>
      <c r="J1179" s="127"/>
      <c r="K1179" s="114"/>
      <c r="L1179" s="127"/>
      <c r="M1179" s="127"/>
      <c r="N1179" s="127"/>
      <c r="O1179" s="127"/>
      <c r="P1179" s="127"/>
      <c r="Q1179" s="127"/>
      <c r="R1179" s="127"/>
      <c r="S1179" s="127"/>
      <c r="T1179" s="127"/>
      <c r="U1179" s="127"/>
      <c r="V1179" s="127"/>
      <c r="W1179" s="127"/>
      <c r="X1179" s="127"/>
      <c r="Y1179" s="127"/>
      <c r="Z1179" s="127"/>
      <c r="AA1179" s="127"/>
      <c r="AB1179" s="127"/>
      <c r="AC1179" s="127"/>
      <c r="AD1179" s="127"/>
      <c r="AE1179" s="127"/>
      <c r="AF1179" s="127"/>
      <c r="AG1179" s="127"/>
      <c r="AH1179" s="127"/>
      <c r="AI1179" s="127"/>
      <c r="AJ1179" s="127"/>
      <c r="AK1179" s="127"/>
      <c r="AL1179" s="127"/>
      <c r="AM1179" s="127"/>
      <c r="AN1179" s="127"/>
      <c r="AO1179" s="127"/>
      <c r="AP1179" s="127"/>
      <c r="AQ1179" s="127"/>
      <c r="AR1179" s="127"/>
      <c r="AS1179" s="127"/>
      <c r="AT1179" s="127"/>
      <c r="AU1179" s="127"/>
      <c r="AV1179" s="127"/>
      <c r="AW1179" s="127"/>
      <c r="AX1179" s="127"/>
      <c r="AY1179" s="127"/>
      <c r="AZ1179" s="127"/>
      <c r="BA1179" s="127"/>
      <c r="BB1179" s="127"/>
      <c r="BC1179" s="127"/>
      <c r="BD1179" s="127"/>
      <c r="BE1179" s="127"/>
      <c r="BF1179" s="127"/>
      <c r="BG1179" s="127"/>
      <c r="BH1179" s="127"/>
      <c r="BI1179" s="127"/>
      <c r="BJ1179" s="127"/>
      <c r="BK1179" s="127"/>
      <c r="BL1179" s="127"/>
      <c r="BM1179" s="127"/>
      <c r="BN1179" s="127"/>
      <c r="BO1179" s="127"/>
      <c r="BP1179" s="127"/>
      <c r="BQ1179" s="127"/>
      <c r="BR1179" s="127"/>
      <c r="BS1179" s="127"/>
      <c r="BT1179" s="127"/>
      <c r="BU1179" s="127"/>
      <c r="BV1179" s="127"/>
      <c r="BW1179" s="127"/>
      <c r="BX1179" s="127"/>
      <c r="BY1179" s="127"/>
      <c r="BZ1179" s="127"/>
      <c r="CA1179" s="127"/>
      <c r="CB1179" s="127"/>
      <c r="CC1179" s="127"/>
      <c r="CD1179" s="127"/>
      <c r="CE1179" s="127"/>
      <c r="CF1179" s="127"/>
      <c r="CG1179" s="127"/>
      <c r="CH1179" s="127"/>
      <c r="CI1179" s="127"/>
      <c r="CJ1179" s="127"/>
      <c r="CK1179" s="127"/>
      <c r="CL1179" s="127"/>
      <c r="CM1179" s="127"/>
      <c r="CN1179" s="127"/>
      <c r="CO1179" s="127"/>
      <c r="CP1179" s="127"/>
      <c r="CQ1179" s="127"/>
      <c r="CR1179" s="127"/>
      <c r="CS1179" s="127"/>
      <c r="CT1179" s="127"/>
      <c r="CU1179" s="127"/>
      <c r="CV1179" s="127"/>
      <c r="CW1179" s="127"/>
      <c r="CX1179" s="127"/>
      <c r="CY1179" s="127"/>
      <c r="CZ1179" s="127"/>
      <c r="DA1179" s="127"/>
      <c r="DB1179" s="127"/>
      <c r="DC1179" s="127"/>
      <c r="DD1179" s="127"/>
      <c r="DE1179" s="127"/>
      <c r="DF1179" s="127"/>
      <c r="DG1179" s="127"/>
      <c r="DH1179" s="127"/>
      <c r="DI1179" s="127"/>
      <c r="DJ1179" s="127"/>
      <c r="DK1179" s="127"/>
      <c r="DL1179" s="127"/>
      <c r="DM1179" s="127"/>
      <c r="DN1179" s="127"/>
      <c r="DO1179" s="127"/>
      <c r="DP1179" s="127"/>
      <c r="DQ1179" s="127"/>
      <c r="DR1179" s="127"/>
      <c r="DS1179" s="127"/>
      <c r="DT1179" s="127"/>
      <c r="DU1179" s="127"/>
      <c r="DV1179" s="127"/>
      <c r="DW1179" s="127"/>
      <c r="DX1179" s="127"/>
      <c r="DY1179" s="127"/>
      <c r="DZ1179" s="127"/>
      <c r="EA1179" s="127"/>
      <c r="EB1179" s="127"/>
      <c r="EC1179" s="127"/>
      <c r="ED1179" s="127"/>
      <c r="EE1179" s="127"/>
      <c r="EF1179" s="127"/>
      <c r="EG1179" s="127"/>
      <c r="EH1179" s="127"/>
      <c r="EI1179" s="127"/>
      <c r="EJ1179" s="127"/>
      <c r="EK1179" s="127"/>
      <c r="EL1179" s="127"/>
      <c r="EM1179" s="127"/>
      <c r="EN1179" s="127"/>
      <c r="EO1179" s="127"/>
      <c r="EP1179" s="127"/>
      <c r="EQ1179" s="127"/>
      <c r="ER1179" s="127"/>
      <c r="ES1179" s="127"/>
      <c r="ET1179" s="127"/>
      <c r="EU1179" s="127"/>
      <c r="EV1179" s="127"/>
      <c r="EW1179" s="127"/>
      <c r="EX1179" s="127"/>
      <c r="EY1179" s="127"/>
      <c r="EZ1179" s="127"/>
      <c r="FA1179" s="127"/>
      <c r="FB1179" s="127"/>
      <c r="FC1179" s="127"/>
      <c r="FD1179" s="127"/>
      <c r="FE1179" s="127"/>
      <c r="FF1179" s="127"/>
      <c r="FG1179" s="127"/>
      <c r="FH1179" s="127"/>
      <c r="FI1179" s="127"/>
      <c r="FJ1179" s="127"/>
      <c r="FK1179" s="127"/>
      <c r="FL1179" s="127"/>
      <c r="FM1179" s="127"/>
      <c r="FN1179" s="127"/>
      <c r="FO1179" s="127"/>
      <c r="FP1179" s="127"/>
      <c r="FQ1179" s="127"/>
      <c r="FR1179" s="127"/>
      <c r="FS1179" s="127"/>
      <c r="FT1179" s="127"/>
      <c r="FU1179" s="127"/>
      <c r="FV1179" s="127"/>
      <c r="FW1179" s="127"/>
      <c r="FX1179" s="127"/>
      <c r="FY1179" s="127"/>
      <c r="FZ1179" s="127"/>
      <c r="GA1179" s="127"/>
      <c r="GB1179" s="127"/>
      <c r="GC1179" s="127"/>
      <c r="GD1179" s="127"/>
      <c r="GE1179" s="127"/>
      <c r="GF1179" s="127"/>
      <c r="GG1179" s="127"/>
      <c r="GH1179" s="127"/>
      <c r="GI1179" s="127"/>
      <c r="GJ1179" s="127"/>
      <c r="GK1179" s="127"/>
      <c r="GL1179" s="127"/>
      <c r="GM1179" s="127"/>
      <c r="GN1179" s="127"/>
      <c r="GO1179" s="127"/>
      <c r="GP1179" s="127"/>
      <c r="GQ1179" s="127"/>
      <c r="GR1179" s="127"/>
      <c r="GS1179" s="127"/>
      <c r="GT1179" s="127"/>
      <c r="GU1179" s="127"/>
      <c r="GV1179" s="127"/>
      <c r="GW1179" s="127"/>
      <c r="GX1179" s="127"/>
      <c r="GY1179" s="127"/>
      <c r="GZ1179" s="127"/>
      <c r="HA1179" s="127"/>
      <c r="HB1179" s="127"/>
      <c r="HC1179" s="127"/>
      <c r="HD1179" s="127"/>
      <c r="HE1179" s="127"/>
      <c r="HF1179" s="127"/>
      <c r="HG1179" s="127"/>
      <c r="HH1179" s="127"/>
      <c r="HI1179" s="127"/>
      <c r="HJ1179" s="127"/>
      <c r="HK1179" s="127"/>
      <c r="HL1179" s="127"/>
      <c r="HM1179" s="127"/>
      <c r="HN1179" s="127"/>
      <c r="HO1179" s="127"/>
      <c r="HP1179" s="127"/>
      <c r="HQ1179" s="127"/>
      <c r="HR1179" s="127"/>
      <c r="HS1179" s="127"/>
      <c r="HT1179" s="127"/>
      <c r="HU1179" s="127"/>
      <c r="HV1179" s="127"/>
      <c r="HW1179" s="127"/>
      <c r="HX1179" s="127"/>
      <c r="HY1179" s="127"/>
    </row>
    <row r="1180" spans="1:233" ht="12.75" customHeight="1" x14ac:dyDescent="0.2">
      <c r="A1180" s="127"/>
      <c r="B1180" s="127"/>
      <c r="C1180" s="127"/>
      <c r="D1180" s="127"/>
      <c r="E1180" s="125"/>
      <c r="F1180" s="117"/>
      <c r="G1180" s="117"/>
      <c r="H1180" s="117"/>
      <c r="I1180" s="128"/>
      <c r="J1180" s="128"/>
      <c r="K1180" s="114"/>
      <c r="L1180" s="127"/>
      <c r="M1180" s="127"/>
      <c r="N1180" s="127"/>
      <c r="O1180" s="127"/>
      <c r="P1180" s="127"/>
      <c r="Q1180" s="127"/>
      <c r="R1180" s="127"/>
      <c r="S1180" s="127"/>
      <c r="T1180" s="127"/>
      <c r="U1180" s="127"/>
      <c r="V1180" s="127"/>
      <c r="W1180" s="127"/>
      <c r="X1180" s="127"/>
      <c r="Y1180" s="127"/>
      <c r="Z1180" s="127"/>
      <c r="AA1180" s="127"/>
      <c r="AB1180" s="127"/>
      <c r="AC1180" s="127"/>
      <c r="AD1180" s="127"/>
      <c r="AE1180" s="127"/>
      <c r="AF1180" s="127"/>
      <c r="AG1180" s="127"/>
      <c r="AH1180" s="127"/>
      <c r="AI1180" s="127"/>
      <c r="AJ1180" s="127"/>
      <c r="AK1180" s="127"/>
      <c r="AL1180" s="127"/>
      <c r="AM1180" s="127"/>
      <c r="AN1180" s="127"/>
      <c r="AO1180" s="127"/>
      <c r="AP1180" s="127"/>
      <c r="AQ1180" s="127"/>
      <c r="AR1180" s="127"/>
      <c r="AS1180" s="127"/>
      <c r="AT1180" s="127"/>
      <c r="AU1180" s="127"/>
      <c r="AV1180" s="127"/>
      <c r="AW1180" s="127"/>
      <c r="AX1180" s="127"/>
      <c r="AY1180" s="127"/>
      <c r="AZ1180" s="127"/>
      <c r="BA1180" s="127"/>
      <c r="BB1180" s="127"/>
      <c r="BC1180" s="127"/>
      <c r="BD1180" s="127"/>
      <c r="BE1180" s="127"/>
      <c r="BF1180" s="127"/>
      <c r="BG1180" s="127"/>
      <c r="BH1180" s="127"/>
      <c r="BI1180" s="127"/>
      <c r="BJ1180" s="127"/>
      <c r="BK1180" s="127"/>
      <c r="BL1180" s="127"/>
      <c r="BM1180" s="127"/>
      <c r="BN1180" s="127"/>
      <c r="BO1180" s="127"/>
      <c r="BP1180" s="127"/>
      <c r="BQ1180" s="127"/>
      <c r="BR1180" s="127"/>
      <c r="BS1180" s="127"/>
      <c r="BT1180" s="127"/>
      <c r="BU1180" s="127"/>
      <c r="BV1180" s="127"/>
      <c r="BW1180" s="127"/>
      <c r="BX1180" s="127"/>
      <c r="BY1180" s="127"/>
      <c r="BZ1180" s="127"/>
      <c r="CA1180" s="127"/>
      <c r="CB1180" s="127"/>
      <c r="CC1180" s="127"/>
      <c r="CD1180" s="127"/>
      <c r="CE1180" s="127"/>
      <c r="CF1180" s="127"/>
      <c r="CG1180" s="127"/>
      <c r="CH1180" s="127"/>
      <c r="CI1180" s="127"/>
      <c r="CJ1180" s="127"/>
      <c r="CK1180" s="127"/>
      <c r="CL1180" s="127"/>
      <c r="CM1180" s="127"/>
      <c r="CN1180" s="127"/>
      <c r="CO1180" s="127"/>
      <c r="CP1180" s="127"/>
      <c r="CQ1180" s="127"/>
      <c r="CR1180" s="127"/>
      <c r="CS1180" s="127"/>
      <c r="CT1180" s="127"/>
      <c r="CU1180" s="127"/>
      <c r="CV1180" s="127"/>
      <c r="CW1180" s="127"/>
      <c r="CX1180" s="127"/>
      <c r="CY1180" s="127"/>
      <c r="CZ1180" s="127"/>
      <c r="DA1180" s="127"/>
      <c r="DB1180" s="127"/>
      <c r="DC1180" s="127"/>
      <c r="DD1180" s="127"/>
      <c r="DE1180" s="127"/>
      <c r="DF1180" s="127"/>
      <c r="DG1180" s="127"/>
      <c r="DH1180" s="127"/>
      <c r="DI1180" s="127"/>
      <c r="DJ1180" s="127"/>
      <c r="DK1180" s="127"/>
      <c r="DL1180" s="127"/>
      <c r="DM1180" s="127"/>
      <c r="DN1180" s="127"/>
      <c r="DO1180" s="127"/>
      <c r="DP1180" s="127"/>
      <c r="DQ1180" s="127"/>
      <c r="DR1180" s="127"/>
      <c r="DS1180" s="127"/>
      <c r="DT1180" s="127"/>
      <c r="DU1180" s="127"/>
      <c r="DV1180" s="127"/>
      <c r="DW1180" s="127"/>
      <c r="DX1180" s="127"/>
      <c r="DY1180" s="127"/>
      <c r="DZ1180" s="127"/>
      <c r="EA1180" s="127"/>
      <c r="EB1180" s="127"/>
      <c r="EC1180" s="127"/>
      <c r="ED1180" s="127"/>
      <c r="EE1180" s="127"/>
      <c r="EF1180" s="127"/>
      <c r="EG1180" s="127"/>
      <c r="EH1180" s="127"/>
      <c r="EI1180" s="127"/>
      <c r="EJ1180" s="127"/>
      <c r="EK1180" s="127"/>
      <c r="EL1180" s="127"/>
      <c r="EM1180" s="127"/>
      <c r="EN1180" s="127"/>
      <c r="EO1180" s="127"/>
      <c r="EP1180" s="127"/>
      <c r="EQ1180" s="127"/>
      <c r="ER1180" s="127"/>
      <c r="ES1180" s="127"/>
      <c r="ET1180" s="127"/>
      <c r="EU1180" s="127"/>
      <c r="EV1180" s="127"/>
      <c r="EW1180" s="127"/>
      <c r="EX1180" s="127"/>
      <c r="EY1180" s="127"/>
      <c r="EZ1180" s="127"/>
      <c r="FA1180" s="127"/>
      <c r="FB1180" s="127"/>
      <c r="FC1180" s="127"/>
      <c r="FD1180" s="127"/>
      <c r="FE1180" s="127"/>
      <c r="FF1180" s="127"/>
      <c r="FG1180" s="127"/>
      <c r="FH1180" s="127"/>
      <c r="FI1180" s="127"/>
      <c r="FJ1180" s="127"/>
      <c r="FK1180" s="127"/>
      <c r="FL1180" s="127"/>
      <c r="FM1180" s="127"/>
      <c r="FN1180" s="127"/>
      <c r="FO1180" s="127"/>
      <c r="FP1180" s="127"/>
      <c r="FQ1180" s="127"/>
      <c r="FR1180" s="127"/>
      <c r="FS1180" s="127"/>
      <c r="FT1180" s="127"/>
      <c r="FU1180" s="127"/>
      <c r="FV1180" s="127"/>
      <c r="FW1180" s="127"/>
      <c r="FX1180" s="127"/>
      <c r="FY1180" s="127"/>
      <c r="FZ1180" s="127"/>
      <c r="GA1180" s="127"/>
      <c r="GB1180" s="127"/>
      <c r="GC1180" s="127"/>
      <c r="GD1180" s="127"/>
      <c r="GE1180" s="127"/>
      <c r="GF1180" s="127"/>
      <c r="GG1180" s="127"/>
      <c r="GH1180" s="127"/>
      <c r="GI1180" s="127"/>
      <c r="GJ1180" s="127"/>
      <c r="GK1180" s="127"/>
      <c r="GL1180" s="127"/>
      <c r="GM1180" s="127"/>
      <c r="GN1180" s="127"/>
      <c r="GO1180" s="127"/>
      <c r="GP1180" s="127"/>
      <c r="GQ1180" s="127"/>
      <c r="GR1180" s="127"/>
      <c r="GS1180" s="127"/>
      <c r="GT1180" s="127"/>
      <c r="GU1180" s="127"/>
      <c r="GV1180" s="127"/>
      <c r="GW1180" s="127"/>
      <c r="GX1180" s="127"/>
      <c r="GY1180" s="127"/>
      <c r="GZ1180" s="127"/>
      <c r="HA1180" s="127"/>
      <c r="HB1180" s="127"/>
      <c r="HC1180" s="127"/>
      <c r="HD1180" s="127"/>
      <c r="HE1180" s="127"/>
      <c r="HF1180" s="127"/>
      <c r="HG1180" s="127"/>
      <c r="HH1180" s="127"/>
      <c r="HI1180" s="127"/>
      <c r="HJ1180" s="127"/>
      <c r="HK1180" s="127"/>
      <c r="HL1180" s="127"/>
      <c r="HM1180" s="127"/>
      <c r="HN1180" s="127"/>
      <c r="HO1180" s="127"/>
      <c r="HP1180" s="127"/>
      <c r="HQ1180" s="127"/>
      <c r="HR1180" s="127"/>
      <c r="HS1180" s="127"/>
      <c r="HT1180" s="127"/>
      <c r="HU1180" s="127"/>
      <c r="HV1180" s="127"/>
      <c r="HW1180" s="127"/>
      <c r="HX1180" s="127"/>
      <c r="HY1180" s="127"/>
    </row>
    <row r="1181" spans="1:233" ht="12.75" customHeight="1" x14ac:dyDescent="0.2">
      <c r="A1181" s="127"/>
      <c r="B1181" s="127"/>
      <c r="C1181" s="127"/>
      <c r="D1181" s="127"/>
      <c r="E1181" s="125"/>
      <c r="F1181" s="117"/>
      <c r="G1181" s="117"/>
      <c r="H1181" s="117"/>
      <c r="I1181" s="128"/>
      <c r="J1181" s="128"/>
      <c r="K1181" s="114"/>
      <c r="L1181" s="127"/>
      <c r="M1181" s="127"/>
      <c r="N1181" s="127"/>
      <c r="O1181" s="127"/>
      <c r="P1181" s="127"/>
      <c r="Q1181" s="127"/>
      <c r="R1181" s="127"/>
      <c r="S1181" s="127"/>
      <c r="T1181" s="127"/>
      <c r="U1181" s="127"/>
      <c r="V1181" s="127"/>
      <c r="W1181" s="127"/>
      <c r="X1181" s="127"/>
      <c r="Y1181" s="127"/>
      <c r="Z1181" s="127"/>
      <c r="AA1181" s="127"/>
      <c r="AB1181" s="127"/>
      <c r="AC1181" s="127"/>
      <c r="AD1181" s="127"/>
      <c r="AE1181" s="127"/>
      <c r="AF1181" s="127"/>
      <c r="AG1181" s="127"/>
      <c r="AH1181" s="127"/>
      <c r="AI1181" s="127"/>
      <c r="AJ1181" s="127"/>
      <c r="AK1181" s="127"/>
      <c r="AL1181" s="127"/>
      <c r="AM1181" s="127"/>
      <c r="AN1181" s="127"/>
      <c r="AO1181" s="127"/>
      <c r="AP1181" s="127"/>
      <c r="AQ1181" s="127"/>
      <c r="AR1181" s="127"/>
      <c r="AS1181" s="127"/>
      <c r="AT1181" s="127"/>
      <c r="AU1181" s="127"/>
      <c r="AV1181" s="127"/>
      <c r="AW1181" s="127"/>
      <c r="AX1181" s="127"/>
      <c r="AY1181" s="127"/>
      <c r="AZ1181" s="127"/>
      <c r="BA1181" s="127"/>
      <c r="BB1181" s="127"/>
      <c r="BC1181" s="127"/>
      <c r="BD1181" s="127"/>
      <c r="BE1181" s="127"/>
      <c r="BF1181" s="127"/>
      <c r="BG1181" s="127"/>
      <c r="BH1181" s="127"/>
      <c r="BI1181" s="127"/>
      <c r="BJ1181" s="127"/>
      <c r="BK1181" s="127"/>
      <c r="BL1181" s="127"/>
      <c r="BM1181" s="127"/>
      <c r="BN1181" s="127"/>
      <c r="BO1181" s="127"/>
      <c r="BP1181" s="127"/>
      <c r="BQ1181" s="127"/>
      <c r="BR1181" s="127"/>
      <c r="BS1181" s="127"/>
      <c r="BT1181" s="127"/>
      <c r="BU1181" s="127"/>
      <c r="BV1181" s="127"/>
      <c r="BW1181" s="127"/>
      <c r="BX1181" s="127"/>
      <c r="BY1181" s="127"/>
      <c r="BZ1181" s="127"/>
      <c r="CA1181" s="127"/>
      <c r="CB1181" s="127"/>
      <c r="CC1181" s="127"/>
      <c r="CD1181" s="127"/>
      <c r="CE1181" s="127"/>
      <c r="CF1181" s="127"/>
      <c r="CG1181" s="127"/>
      <c r="CH1181" s="127"/>
      <c r="CI1181" s="127"/>
      <c r="CJ1181" s="127"/>
      <c r="CK1181" s="127"/>
      <c r="CL1181" s="127"/>
      <c r="CM1181" s="127"/>
      <c r="CN1181" s="127"/>
      <c r="CO1181" s="127"/>
      <c r="CP1181" s="127"/>
      <c r="CQ1181" s="127"/>
      <c r="CR1181" s="127"/>
      <c r="CS1181" s="127"/>
      <c r="CT1181" s="127"/>
      <c r="CU1181" s="127"/>
      <c r="CV1181" s="127"/>
      <c r="CW1181" s="127"/>
      <c r="CX1181" s="127"/>
      <c r="CY1181" s="127"/>
      <c r="CZ1181" s="127"/>
      <c r="DA1181" s="127"/>
      <c r="DB1181" s="127"/>
      <c r="DC1181" s="127"/>
      <c r="DD1181" s="127"/>
      <c r="DE1181" s="127"/>
      <c r="DF1181" s="127"/>
      <c r="DG1181" s="127"/>
      <c r="DH1181" s="127"/>
      <c r="DI1181" s="127"/>
      <c r="DJ1181" s="127"/>
      <c r="DK1181" s="127"/>
      <c r="DL1181" s="127"/>
      <c r="DM1181" s="127"/>
      <c r="DN1181" s="127"/>
      <c r="DO1181" s="127"/>
      <c r="DP1181" s="127"/>
      <c r="DQ1181" s="127"/>
      <c r="DR1181" s="127"/>
      <c r="DS1181" s="127"/>
      <c r="DT1181" s="127"/>
      <c r="DU1181" s="127"/>
      <c r="DV1181" s="127"/>
      <c r="DW1181" s="127"/>
      <c r="DX1181" s="127"/>
      <c r="DY1181" s="127"/>
      <c r="DZ1181" s="127"/>
      <c r="EA1181" s="127"/>
      <c r="EB1181" s="127"/>
      <c r="EC1181" s="127"/>
      <c r="ED1181" s="127"/>
      <c r="EE1181" s="127"/>
      <c r="EF1181" s="127"/>
      <c r="EG1181" s="127"/>
      <c r="EH1181" s="127"/>
      <c r="EI1181" s="127"/>
      <c r="EJ1181" s="127"/>
      <c r="EK1181" s="127"/>
      <c r="EL1181" s="127"/>
      <c r="EM1181" s="127"/>
      <c r="EN1181" s="127"/>
      <c r="EO1181" s="127"/>
      <c r="EP1181" s="127"/>
      <c r="EQ1181" s="127"/>
      <c r="ER1181" s="127"/>
      <c r="ES1181" s="127"/>
      <c r="ET1181" s="127"/>
      <c r="EU1181" s="127"/>
      <c r="EV1181" s="127"/>
      <c r="EW1181" s="127"/>
      <c r="EX1181" s="127"/>
      <c r="EY1181" s="127"/>
      <c r="EZ1181" s="127"/>
      <c r="FA1181" s="127"/>
      <c r="FB1181" s="127"/>
      <c r="FC1181" s="127"/>
      <c r="FD1181" s="127"/>
      <c r="FE1181" s="127"/>
      <c r="FF1181" s="127"/>
      <c r="FG1181" s="127"/>
      <c r="FH1181" s="127"/>
      <c r="FI1181" s="127"/>
      <c r="FJ1181" s="127"/>
      <c r="FK1181" s="127"/>
      <c r="FL1181" s="127"/>
      <c r="FM1181" s="127"/>
      <c r="FN1181" s="127"/>
      <c r="FO1181" s="127"/>
      <c r="FP1181" s="127"/>
      <c r="FQ1181" s="127"/>
      <c r="FR1181" s="127"/>
      <c r="FS1181" s="127"/>
      <c r="FT1181" s="127"/>
      <c r="FU1181" s="127"/>
      <c r="FV1181" s="127"/>
      <c r="FW1181" s="127"/>
      <c r="FX1181" s="127"/>
      <c r="FY1181" s="127"/>
      <c r="FZ1181" s="127"/>
      <c r="GA1181" s="127"/>
      <c r="GB1181" s="127"/>
      <c r="GC1181" s="127"/>
      <c r="GD1181" s="127"/>
      <c r="GE1181" s="127"/>
      <c r="GF1181" s="127"/>
      <c r="GG1181" s="127"/>
      <c r="GH1181" s="127"/>
      <c r="GI1181" s="127"/>
      <c r="GJ1181" s="127"/>
      <c r="GK1181" s="127"/>
      <c r="GL1181" s="127"/>
      <c r="GM1181" s="127"/>
      <c r="GN1181" s="127"/>
      <c r="GO1181" s="127"/>
      <c r="GP1181" s="127"/>
      <c r="GQ1181" s="127"/>
      <c r="GR1181" s="127"/>
      <c r="GS1181" s="127"/>
      <c r="GT1181" s="127"/>
      <c r="GU1181" s="127"/>
      <c r="GV1181" s="127"/>
      <c r="GW1181" s="127"/>
      <c r="GX1181" s="127"/>
      <c r="GY1181" s="127"/>
      <c r="GZ1181" s="127"/>
      <c r="HA1181" s="127"/>
      <c r="HB1181" s="127"/>
      <c r="HC1181" s="127"/>
      <c r="HD1181" s="127"/>
      <c r="HE1181" s="127"/>
      <c r="HF1181" s="127"/>
      <c r="HG1181" s="127"/>
      <c r="HH1181" s="127"/>
      <c r="HI1181" s="127"/>
      <c r="HJ1181" s="127"/>
      <c r="HK1181" s="127"/>
      <c r="HL1181" s="127"/>
      <c r="HM1181" s="127"/>
      <c r="HN1181" s="127"/>
      <c r="HO1181" s="127"/>
      <c r="HP1181" s="127"/>
      <c r="HQ1181" s="127"/>
      <c r="HR1181" s="127"/>
      <c r="HS1181" s="127"/>
      <c r="HT1181" s="127"/>
      <c r="HU1181" s="127"/>
      <c r="HV1181" s="127"/>
      <c r="HW1181" s="127"/>
      <c r="HX1181" s="127"/>
      <c r="HY1181" s="127"/>
    </row>
    <row r="1182" spans="1:233" ht="12.75" customHeight="1" x14ac:dyDescent="0.2">
      <c r="A1182" s="127"/>
      <c r="B1182" s="127"/>
      <c r="C1182" s="127"/>
      <c r="D1182" s="127"/>
      <c r="E1182" s="125"/>
      <c r="F1182" s="117"/>
      <c r="G1182" s="117"/>
      <c r="H1182" s="117"/>
      <c r="I1182" s="128"/>
      <c r="J1182" s="128"/>
      <c r="K1182" s="114"/>
      <c r="L1182" s="127"/>
      <c r="M1182" s="127"/>
      <c r="N1182" s="127"/>
      <c r="O1182" s="127"/>
      <c r="P1182" s="127"/>
      <c r="Q1182" s="127"/>
      <c r="R1182" s="127"/>
      <c r="S1182" s="127"/>
      <c r="T1182" s="127"/>
      <c r="U1182" s="127"/>
      <c r="V1182" s="127"/>
      <c r="W1182" s="127"/>
      <c r="X1182" s="127"/>
      <c r="Y1182" s="127"/>
      <c r="Z1182" s="127"/>
      <c r="AA1182" s="127"/>
      <c r="AB1182" s="127"/>
      <c r="AC1182" s="127"/>
      <c r="AD1182" s="127"/>
      <c r="AE1182" s="127"/>
      <c r="AF1182" s="127"/>
      <c r="AG1182" s="127"/>
      <c r="AH1182" s="127"/>
      <c r="AI1182" s="127"/>
      <c r="AJ1182" s="127"/>
      <c r="AK1182" s="127"/>
      <c r="AL1182" s="127"/>
      <c r="AM1182" s="127"/>
      <c r="AN1182" s="127"/>
      <c r="AO1182" s="127"/>
      <c r="AP1182" s="127"/>
      <c r="AQ1182" s="127"/>
      <c r="AR1182" s="127"/>
      <c r="AS1182" s="127"/>
      <c r="AT1182" s="127"/>
      <c r="AU1182" s="127"/>
      <c r="AV1182" s="127"/>
      <c r="AW1182" s="127"/>
      <c r="AX1182" s="127"/>
      <c r="AY1182" s="127"/>
      <c r="AZ1182" s="127"/>
      <c r="BA1182" s="127"/>
      <c r="BB1182" s="127"/>
      <c r="BC1182" s="127"/>
      <c r="BD1182" s="127"/>
      <c r="BE1182" s="127"/>
      <c r="BF1182" s="127"/>
      <c r="BG1182" s="127"/>
      <c r="BH1182" s="127"/>
      <c r="BI1182" s="127"/>
      <c r="BJ1182" s="127"/>
      <c r="BK1182" s="127"/>
      <c r="BL1182" s="127"/>
      <c r="BM1182" s="127"/>
      <c r="BN1182" s="127"/>
      <c r="BO1182" s="127"/>
      <c r="BP1182" s="127"/>
      <c r="BQ1182" s="127"/>
      <c r="BR1182" s="127"/>
      <c r="BS1182" s="127"/>
      <c r="BT1182" s="127"/>
      <c r="BU1182" s="127"/>
      <c r="BV1182" s="127"/>
      <c r="BW1182" s="127"/>
      <c r="BX1182" s="127"/>
      <c r="BY1182" s="127"/>
      <c r="BZ1182" s="127"/>
      <c r="CA1182" s="127"/>
      <c r="CB1182" s="127"/>
      <c r="CC1182" s="127"/>
      <c r="CD1182" s="127"/>
      <c r="CE1182" s="127"/>
      <c r="CF1182" s="127"/>
      <c r="CG1182" s="127"/>
      <c r="CH1182" s="127"/>
      <c r="CI1182" s="127"/>
      <c r="CJ1182" s="127"/>
      <c r="CK1182" s="127"/>
      <c r="CL1182" s="127"/>
      <c r="CM1182" s="127"/>
      <c r="CN1182" s="127"/>
      <c r="CO1182" s="127"/>
      <c r="CP1182" s="127"/>
      <c r="CQ1182" s="127"/>
      <c r="CR1182" s="127"/>
      <c r="CS1182" s="127"/>
      <c r="CT1182" s="127"/>
      <c r="CU1182" s="127"/>
      <c r="CV1182" s="127"/>
      <c r="CW1182" s="127"/>
      <c r="CX1182" s="127"/>
      <c r="CY1182" s="127"/>
      <c r="CZ1182" s="127"/>
      <c r="DA1182" s="127"/>
      <c r="DB1182" s="127"/>
      <c r="DC1182" s="127"/>
      <c r="DD1182" s="127"/>
      <c r="DE1182" s="127"/>
      <c r="DF1182" s="127"/>
      <c r="DG1182" s="127"/>
      <c r="DH1182" s="127"/>
      <c r="DI1182" s="127"/>
      <c r="DJ1182" s="127"/>
      <c r="DK1182" s="127"/>
      <c r="DL1182" s="127"/>
      <c r="DM1182" s="127"/>
      <c r="DN1182" s="127"/>
      <c r="DO1182" s="127"/>
      <c r="DP1182" s="127"/>
      <c r="DQ1182" s="127"/>
      <c r="DR1182" s="127"/>
      <c r="DS1182" s="127"/>
      <c r="DT1182" s="127"/>
      <c r="DU1182" s="127"/>
      <c r="DV1182" s="127"/>
      <c r="DW1182" s="127"/>
      <c r="DX1182" s="127"/>
      <c r="DY1182" s="127"/>
      <c r="DZ1182" s="127"/>
      <c r="EA1182" s="127"/>
      <c r="EB1182" s="127"/>
      <c r="EC1182" s="127"/>
      <c r="ED1182" s="127"/>
      <c r="EE1182" s="127"/>
      <c r="EF1182" s="127"/>
      <c r="EG1182" s="127"/>
      <c r="EH1182" s="127"/>
      <c r="EI1182" s="127"/>
      <c r="EJ1182" s="127"/>
      <c r="EK1182" s="127"/>
      <c r="EL1182" s="127"/>
      <c r="EM1182" s="127"/>
      <c r="EN1182" s="127"/>
      <c r="EO1182" s="127"/>
      <c r="EP1182" s="127"/>
      <c r="EQ1182" s="127"/>
      <c r="ER1182" s="127"/>
      <c r="ES1182" s="127"/>
      <c r="ET1182" s="127"/>
      <c r="EU1182" s="127"/>
      <c r="EV1182" s="127"/>
      <c r="EW1182" s="127"/>
      <c r="EX1182" s="127"/>
      <c r="EY1182" s="127"/>
      <c r="EZ1182" s="127"/>
      <c r="FA1182" s="127"/>
      <c r="FB1182" s="127"/>
      <c r="FC1182" s="127"/>
      <c r="FD1182" s="127"/>
      <c r="FE1182" s="127"/>
      <c r="FF1182" s="127"/>
      <c r="FG1182" s="127"/>
      <c r="FH1182" s="127"/>
      <c r="FI1182" s="127"/>
      <c r="FJ1182" s="127"/>
      <c r="FK1182" s="127"/>
      <c r="FL1182" s="127"/>
      <c r="FM1182" s="127"/>
      <c r="FN1182" s="127"/>
      <c r="FO1182" s="127"/>
      <c r="FP1182" s="127"/>
      <c r="FQ1182" s="127"/>
      <c r="FR1182" s="127"/>
      <c r="FS1182" s="127"/>
      <c r="FT1182" s="127"/>
      <c r="FU1182" s="127"/>
      <c r="FV1182" s="127"/>
      <c r="FW1182" s="127"/>
      <c r="FX1182" s="127"/>
      <c r="FY1182" s="127"/>
      <c r="FZ1182" s="127"/>
      <c r="GA1182" s="127"/>
      <c r="GB1182" s="127"/>
      <c r="GC1182" s="127"/>
      <c r="GD1182" s="127"/>
      <c r="GE1182" s="127"/>
      <c r="GF1182" s="127"/>
      <c r="GG1182" s="127"/>
      <c r="GH1182" s="127"/>
      <c r="GI1182" s="127"/>
      <c r="GJ1182" s="127"/>
      <c r="GK1182" s="127"/>
      <c r="GL1182" s="127"/>
      <c r="GM1182" s="127"/>
      <c r="GN1182" s="127"/>
      <c r="GO1182" s="127"/>
      <c r="GP1182" s="127"/>
      <c r="GQ1182" s="127"/>
      <c r="GR1182" s="127"/>
      <c r="GS1182" s="127"/>
      <c r="GT1182" s="127"/>
      <c r="GU1182" s="127"/>
      <c r="GV1182" s="127"/>
      <c r="GW1182" s="127"/>
      <c r="GX1182" s="127"/>
      <c r="GY1182" s="127"/>
      <c r="GZ1182" s="127"/>
      <c r="HA1182" s="127"/>
      <c r="HB1182" s="127"/>
      <c r="HC1182" s="127"/>
      <c r="HD1182" s="127"/>
      <c r="HE1182" s="127"/>
      <c r="HF1182" s="127"/>
      <c r="HG1182" s="127"/>
      <c r="HH1182" s="127"/>
      <c r="HI1182" s="127"/>
      <c r="HJ1182" s="127"/>
      <c r="HK1182" s="127"/>
      <c r="HL1182" s="127"/>
      <c r="HM1182" s="127"/>
      <c r="HN1182" s="127"/>
      <c r="HO1182" s="127"/>
      <c r="HP1182" s="127"/>
      <c r="HQ1182" s="127"/>
      <c r="HR1182" s="127"/>
      <c r="HS1182" s="127"/>
      <c r="HT1182" s="127"/>
      <c r="HU1182" s="127"/>
      <c r="HV1182" s="127"/>
      <c r="HW1182" s="127"/>
      <c r="HX1182" s="127"/>
      <c r="HY1182" s="127"/>
    </row>
    <row r="1183" spans="1:233" ht="12.75" customHeight="1" x14ac:dyDescent="0.2">
      <c r="A1183" s="127"/>
      <c r="B1183" s="127"/>
      <c r="C1183" s="127"/>
      <c r="D1183" s="127"/>
      <c r="E1183" s="125"/>
      <c r="F1183" s="117"/>
      <c r="G1183" s="117"/>
      <c r="H1183" s="117"/>
      <c r="I1183" s="128"/>
      <c r="J1183" s="128"/>
      <c r="K1183" s="114"/>
      <c r="L1183" s="127"/>
      <c r="M1183" s="127"/>
      <c r="N1183" s="127"/>
      <c r="O1183" s="127"/>
      <c r="P1183" s="127"/>
      <c r="Q1183" s="127"/>
      <c r="R1183" s="127"/>
      <c r="S1183" s="127"/>
      <c r="T1183" s="127"/>
      <c r="U1183" s="127"/>
      <c r="V1183" s="127"/>
      <c r="W1183" s="127"/>
      <c r="X1183" s="127"/>
      <c r="Y1183" s="127"/>
      <c r="Z1183" s="127"/>
      <c r="AA1183" s="127"/>
      <c r="AB1183" s="127"/>
      <c r="AC1183" s="127"/>
      <c r="AD1183" s="127"/>
      <c r="AE1183" s="127"/>
      <c r="AF1183" s="127"/>
      <c r="AG1183" s="127"/>
      <c r="AH1183" s="127"/>
      <c r="AI1183" s="127"/>
      <c r="AJ1183" s="127"/>
      <c r="AK1183" s="127"/>
      <c r="AL1183" s="127"/>
      <c r="AM1183" s="127"/>
      <c r="AN1183" s="127"/>
      <c r="AO1183" s="127"/>
      <c r="AP1183" s="127"/>
      <c r="AQ1183" s="127"/>
      <c r="AR1183" s="127"/>
      <c r="AS1183" s="127"/>
      <c r="AT1183" s="127"/>
      <c r="AU1183" s="127"/>
      <c r="AV1183" s="127"/>
      <c r="AW1183" s="127"/>
      <c r="AX1183" s="127"/>
      <c r="AY1183" s="127"/>
      <c r="AZ1183" s="127"/>
      <c r="BA1183" s="127"/>
      <c r="BB1183" s="127"/>
      <c r="BC1183" s="127"/>
      <c r="BD1183" s="127"/>
      <c r="BE1183" s="127"/>
      <c r="BF1183" s="127"/>
      <c r="BG1183" s="127"/>
      <c r="BH1183" s="127"/>
      <c r="BI1183" s="127"/>
      <c r="BJ1183" s="127"/>
      <c r="BK1183" s="127"/>
      <c r="BL1183" s="127"/>
      <c r="BM1183" s="127"/>
      <c r="BN1183" s="127"/>
      <c r="BO1183" s="127"/>
      <c r="BP1183" s="127"/>
      <c r="BQ1183" s="127"/>
      <c r="BR1183" s="127"/>
      <c r="BS1183" s="127"/>
      <c r="BT1183" s="127"/>
      <c r="BU1183" s="127"/>
      <c r="BV1183" s="127"/>
      <c r="BW1183" s="127"/>
      <c r="BX1183" s="127"/>
      <c r="BY1183" s="127"/>
      <c r="BZ1183" s="127"/>
      <c r="CA1183" s="127"/>
      <c r="CB1183" s="127"/>
      <c r="CC1183" s="127"/>
      <c r="CD1183" s="127"/>
      <c r="CE1183" s="127"/>
      <c r="CF1183" s="127"/>
      <c r="CG1183" s="127"/>
      <c r="CH1183" s="127"/>
      <c r="CI1183" s="127"/>
      <c r="CJ1183" s="127"/>
      <c r="CK1183" s="127"/>
      <c r="CL1183" s="127"/>
      <c r="CM1183" s="127"/>
      <c r="CN1183" s="127"/>
      <c r="CO1183" s="127"/>
      <c r="CP1183" s="127"/>
      <c r="CQ1183" s="127"/>
      <c r="CR1183" s="127"/>
      <c r="CS1183" s="127"/>
      <c r="CT1183" s="127"/>
      <c r="CU1183" s="127"/>
      <c r="CV1183" s="127"/>
      <c r="CW1183" s="127"/>
      <c r="CX1183" s="127"/>
      <c r="CY1183" s="127"/>
      <c r="CZ1183" s="127"/>
      <c r="DA1183" s="127"/>
      <c r="DB1183" s="127"/>
      <c r="DC1183" s="127"/>
      <c r="DD1183" s="127"/>
      <c r="DE1183" s="127"/>
      <c r="DF1183" s="127"/>
      <c r="DG1183" s="127"/>
      <c r="DH1183" s="127"/>
      <c r="DI1183" s="127"/>
      <c r="DJ1183" s="127"/>
      <c r="DK1183" s="127"/>
      <c r="DL1183" s="127"/>
      <c r="DM1183" s="127"/>
      <c r="DN1183" s="127"/>
      <c r="DO1183" s="127"/>
      <c r="DP1183" s="127"/>
      <c r="DQ1183" s="127"/>
      <c r="DR1183" s="127"/>
      <c r="DS1183" s="127"/>
      <c r="DT1183" s="127"/>
      <c r="DU1183" s="127"/>
      <c r="DV1183" s="127"/>
      <c r="DW1183" s="127"/>
      <c r="DX1183" s="127"/>
      <c r="DY1183" s="127"/>
      <c r="DZ1183" s="127"/>
      <c r="EA1183" s="127"/>
      <c r="EB1183" s="127"/>
      <c r="EC1183" s="127"/>
      <c r="ED1183" s="127"/>
      <c r="EE1183" s="127"/>
      <c r="EF1183" s="127"/>
      <c r="EG1183" s="127"/>
      <c r="EH1183" s="127"/>
      <c r="EI1183" s="127"/>
      <c r="EJ1183" s="127"/>
      <c r="EK1183" s="127"/>
      <c r="EL1183" s="127"/>
      <c r="EM1183" s="127"/>
      <c r="EN1183" s="127"/>
      <c r="EO1183" s="127"/>
      <c r="EP1183" s="127"/>
      <c r="EQ1183" s="127"/>
      <c r="ER1183" s="127"/>
      <c r="ES1183" s="127"/>
      <c r="ET1183" s="127"/>
      <c r="EU1183" s="127"/>
      <c r="EV1183" s="127"/>
      <c r="EW1183" s="127"/>
      <c r="EX1183" s="127"/>
      <c r="EY1183" s="127"/>
      <c r="EZ1183" s="127"/>
      <c r="FA1183" s="127"/>
      <c r="FB1183" s="127"/>
      <c r="FC1183" s="127"/>
      <c r="FD1183" s="127"/>
      <c r="FE1183" s="127"/>
      <c r="FF1183" s="127"/>
      <c r="FG1183" s="127"/>
      <c r="FH1183" s="127"/>
      <c r="FI1183" s="127"/>
      <c r="FJ1183" s="127"/>
      <c r="FK1183" s="127"/>
      <c r="FL1183" s="127"/>
      <c r="FM1183" s="127"/>
      <c r="FN1183" s="127"/>
      <c r="FO1183" s="127"/>
      <c r="FP1183" s="127"/>
      <c r="FQ1183" s="127"/>
      <c r="FR1183" s="127"/>
      <c r="FS1183" s="127"/>
      <c r="FT1183" s="127"/>
      <c r="FU1183" s="127"/>
      <c r="FV1183" s="127"/>
      <c r="FW1183" s="127"/>
      <c r="FX1183" s="127"/>
      <c r="FY1183" s="127"/>
      <c r="FZ1183" s="127"/>
      <c r="GA1183" s="127"/>
      <c r="GB1183" s="127"/>
      <c r="GC1183" s="127"/>
      <c r="GD1183" s="127"/>
      <c r="GE1183" s="127"/>
      <c r="GF1183" s="127"/>
      <c r="GG1183" s="127"/>
      <c r="GH1183" s="127"/>
      <c r="GI1183" s="127"/>
      <c r="GJ1183" s="127"/>
      <c r="GK1183" s="127"/>
      <c r="GL1183" s="127"/>
      <c r="GM1183" s="127"/>
      <c r="GN1183" s="127"/>
      <c r="GO1183" s="127"/>
      <c r="GP1183" s="127"/>
      <c r="GQ1183" s="127"/>
      <c r="GR1183" s="127"/>
      <c r="GS1183" s="127"/>
      <c r="GT1183" s="127"/>
      <c r="GU1183" s="127"/>
      <c r="GV1183" s="127"/>
      <c r="GW1183" s="127"/>
      <c r="GX1183" s="127"/>
      <c r="GY1183" s="127"/>
      <c r="GZ1183" s="127"/>
      <c r="HA1183" s="127"/>
      <c r="HB1183" s="127"/>
      <c r="HC1183" s="127"/>
      <c r="HD1183" s="127"/>
      <c r="HE1183" s="127"/>
      <c r="HF1183" s="127"/>
      <c r="HG1183" s="127"/>
      <c r="HH1183" s="127"/>
      <c r="HI1183" s="127"/>
      <c r="HJ1183" s="127"/>
      <c r="HK1183" s="127"/>
      <c r="HL1183" s="127"/>
      <c r="HM1183" s="127"/>
      <c r="HN1183" s="127"/>
      <c r="HO1183" s="127"/>
      <c r="HP1183" s="127"/>
      <c r="HQ1183" s="127"/>
      <c r="HR1183" s="127"/>
      <c r="HS1183" s="127"/>
      <c r="HT1183" s="127"/>
      <c r="HU1183" s="127"/>
      <c r="HV1183" s="127"/>
      <c r="HW1183" s="127"/>
      <c r="HX1183" s="127"/>
      <c r="HY1183" s="127"/>
    </row>
    <row r="1184" spans="1:233" ht="12.75" customHeight="1" x14ac:dyDescent="0.2">
      <c r="A1184" s="127"/>
      <c r="B1184" s="127"/>
      <c r="C1184" s="127"/>
      <c r="D1184" s="127"/>
      <c r="E1184" s="125"/>
      <c r="F1184" s="117"/>
      <c r="G1184" s="117"/>
      <c r="H1184" s="117"/>
      <c r="I1184" s="128"/>
      <c r="J1184" s="128"/>
      <c r="K1184" s="114"/>
      <c r="L1184" s="127"/>
      <c r="M1184" s="127"/>
      <c r="N1184" s="127"/>
      <c r="O1184" s="127"/>
      <c r="P1184" s="127"/>
      <c r="Q1184" s="127"/>
      <c r="R1184" s="127"/>
      <c r="S1184" s="127"/>
      <c r="T1184" s="127"/>
      <c r="U1184" s="127"/>
      <c r="V1184" s="127"/>
      <c r="W1184" s="127"/>
      <c r="X1184" s="127"/>
      <c r="Y1184" s="127"/>
      <c r="Z1184" s="127"/>
      <c r="AA1184" s="127"/>
      <c r="AB1184" s="127"/>
      <c r="AC1184" s="127"/>
      <c r="AD1184" s="127"/>
      <c r="AE1184" s="127"/>
      <c r="AF1184" s="127"/>
      <c r="AG1184" s="127"/>
      <c r="AH1184" s="127"/>
      <c r="AI1184" s="127"/>
      <c r="AJ1184" s="127"/>
      <c r="AK1184" s="127"/>
      <c r="AL1184" s="127"/>
      <c r="AM1184" s="127"/>
      <c r="AN1184" s="127"/>
      <c r="AO1184" s="127"/>
      <c r="AP1184" s="127"/>
      <c r="AQ1184" s="127"/>
      <c r="AR1184" s="127"/>
      <c r="AS1184" s="127"/>
      <c r="AT1184" s="127"/>
      <c r="AU1184" s="127"/>
      <c r="AV1184" s="127"/>
      <c r="AW1184" s="127"/>
      <c r="AX1184" s="127"/>
      <c r="AY1184" s="127"/>
      <c r="AZ1184" s="127"/>
      <c r="BA1184" s="127"/>
      <c r="BB1184" s="127"/>
      <c r="BC1184" s="127"/>
      <c r="BD1184" s="127"/>
      <c r="BE1184" s="127"/>
      <c r="BF1184" s="127"/>
      <c r="BG1184" s="127"/>
      <c r="BH1184" s="127"/>
      <c r="BI1184" s="127"/>
      <c r="BJ1184" s="127"/>
      <c r="BK1184" s="127"/>
      <c r="BL1184" s="127"/>
      <c r="BM1184" s="127"/>
      <c r="BN1184" s="127"/>
      <c r="BO1184" s="127"/>
      <c r="BP1184" s="127"/>
      <c r="BQ1184" s="127"/>
      <c r="BR1184" s="127"/>
      <c r="BS1184" s="127"/>
      <c r="BT1184" s="127"/>
      <c r="BU1184" s="127"/>
      <c r="BV1184" s="127"/>
      <c r="BW1184" s="127"/>
      <c r="BX1184" s="127"/>
      <c r="BY1184" s="127"/>
      <c r="BZ1184" s="127"/>
      <c r="CA1184" s="127"/>
      <c r="CB1184" s="127"/>
      <c r="CC1184" s="127"/>
      <c r="CD1184" s="127"/>
      <c r="CE1184" s="127"/>
      <c r="CF1184" s="127"/>
      <c r="CG1184" s="127"/>
      <c r="CH1184" s="127"/>
      <c r="CI1184" s="127"/>
      <c r="CJ1184" s="127"/>
      <c r="CK1184" s="127"/>
      <c r="CL1184" s="127"/>
      <c r="CM1184" s="127"/>
      <c r="CN1184" s="127"/>
      <c r="CO1184" s="127"/>
      <c r="CP1184" s="127"/>
      <c r="CQ1184" s="127"/>
      <c r="CR1184" s="127"/>
      <c r="CS1184" s="127"/>
      <c r="CT1184" s="127"/>
      <c r="CU1184" s="127"/>
      <c r="CV1184" s="127"/>
      <c r="CW1184" s="127"/>
      <c r="CX1184" s="127"/>
      <c r="CY1184" s="127"/>
      <c r="CZ1184" s="127"/>
      <c r="DA1184" s="127"/>
      <c r="DB1184" s="127"/>
      <c r="DC1184" s="127"/>
      <c r="DD1184" s="127"/>
      <c r="DE1184" s="127"/>
      <c r="DF1184" s="127"/>
      <c r="DG1184" s="127"/>
      <c r="DH1184" s="127"/>
      <c r="DI1184" s="127"/>
      <c r="DJ1184" s="127"/>
      <c r="DK1184" s="127"/>
      <c r="DL1184" s="127"/>
      <c r="DM1184" s="127"/>
      <c r="DN1184" s="127"/>
      <c r="DO1184" s="127"/>
      <c r="DP1184" s="127"/>
      <c r="DQ1184" s="127"/>
      <c r="DR1184" s="127"/>
      <c r="DS1184" s="127"/>
      <c r="DT1184" s="127"/>
      <c r="DU1184" s="127"/>
      <c r="DV1184" s="127"/>
      <c r="DW1184" s="127"/>
      <c r="DX1184" s="127"/>
      <c r="DY1184" s="127"/>
      <c r="DZ1184" s="127"/>
      <c r="EA1184" s="127"/>
      <c r="EB1184" s="127"/>
      <c r="EC1184" s="127"/>
      <c r="ED1184" s="127"/>
      <c r="EE1184" s="127"/>
      <c r="EF1184" s="127"/>
      <c r="EG1184" s="127"/>
      <c r="EH1184" s="127"/>
      <c r="EI1184" s="127"/>
      <c r="EJ1184" s="127"/>
      <c r="EK1184" s="127"/>
      <c r="EL1184" s="127"/>
      <c r="EM1184" s="127"/>
      <c r="EN1184" s="127"/>
      <c r="EO1184" s="127"/>
      <c r="EP1184" s="127"/>
      <c r="EQ1184" s="127"/>
      <c r="ER1184" s="127"/>
      <c r="ES1184" s="127"/>
      <c r="ET1184" s="127"/>
      <c r="EU1184" s="127"/>
      <c r="EV1184" s="127"/>
      <c r="EW1184" s="127"/>
      <c r="EX1184" s="127"/>
      <c r="EY1184" s="127"/>
      <c r="EZ1184" s="127"/>
      <c r="FA1184" s="127"/>
      <c r="FB1184" s="127"/>
      <c r="FC1184" s="127"/>
      <c r="FD1184" s="127"/>
      <c r="FE1184" s="127"/>
      <c r="FF1184" s="127"/>
      <c r="FG1184" s="127"/>
      <c r="FH1184" s="127"/>
      <c r="FI1184" s="127"/>
      <c r="FJ1184" s="127"/>
      <c r="FK1184" s="127"/>
      <c r="FL1184" s="127"/>
      <c r="FM1184" s="127"/>
      <c r="FN1184" s="127"/>
      <c r="FO1184" s="127"/>
      <c r="FP1184" s="127"/>
      <c r="FQ1184" s="127"/>
      <c r="FR1184" s="127"/>
      <c r="FS1184" s="127"/>
      <c r="FT1184" s="127"/>
      <c r="FU1184" s="127"/>
      <c r="FV1184" s="127"/>
      <c r="FW1184" s="127"/>
      <c r="FX1184" s="127"/>
      <c r="FY1184" s="127"/>
      <c r="FZ1184" s="127"/>
      <c r="GA1184" s="127"/>
      <c r="GB1184" s="127"/>
      <c r="GC1184" s="127"/>
      <c r="GD1184" s="127"/>
      <c r="GE1184" s="127"/>
      <c r="GF1184" s="127"/>
      <c r="GG1184" s="127"/>
      <c r="GH1184" s="127"/>
      <c r="GI1184" s="127"/>
      <c r="GJ1184" s="127"/>
      <c r="GK1184" s="127"/>
      <c r="GL1184" s="127"/>
      <c r="GM1184" s="127"/>
      <c r="GN1184" s="127"/>
      <c r="GO1184" s="127"/>
      <c r="GP1184" s="127"/>
      <c r="GQ1184" s="127"/>
      <c r="GR1184" s="127"/>
      <c r="GS1184" s="127"/>
      <c r="GT1184" s="127"/>
      <c r="GU1184" s="127"/>
      <c r="GV1184" s="127"/>
      <c r="GW1184" s="127"/>
      <c r="GX1184" s="127"/>
      <c r="GY1184" s="127"/>
      <c r="GZ1184" s="127"/>
      <c r="HA1184" s="127"/>
      <c r="HB1184" s="127"/>
      <c r="HC1184" s="127"/>
      <c r="HD1184" s="127"/>
      <c r="HE1184" s="127"/>
      <c r="HF1184" s="127"/>
      <c r="HG1184" s="127"/>
      <c r="HH1184" s="127"/>
      <c r="HI1184" s="127"/>
      <c r="HJ1184" s="127"/>
      <c r="HK1184" s="127"/>
      <c r="HL1184" s="127"/>
      <c r="HM1184" s="127"/>
      <c r="HN1184" s="127"/>
      <c r="HO1184" s="127"/>
      <c r="HP1184" s="127"/>
      <c r="HQ1184" s="127"/>
      <c r="HR1184" s="127"/>
      <c r="HS1184" s="127"/>
      <c r="HT1184" s="127"/>
      <c r="HU1184" s="127"/>
      <c r="HV1184" s="127"/>
      <c r="HW1184" s="127"/>
      <c r="HX1184" s="127"/>
      <c r="HY1184" s="127"/>
    </row>
    <row r="1185" spans="1:233" ht="12.75" customHeight="1" x14ac:dyDescent="0.2">
      <c r="A1185" s="127"/>
      <c r="B1185" s="127"/>
      <c r="C1185" s="127"/>
      <c r="D1185" s="127"/>
      <c r="E1185" s="125"/>
      <c r="F1185" s="117"/>
      <c r="G1185" s="117"/>
      <c r="H1185" s="117"/>
      <c r="I1185" s="128"/>
      <c r="J1185" s="128"/>
      <c r="K1185" s="114"/>
      <c r="L1185" s="127"/>
      <c r="M1185" s="127"/>
      <c r="N1185" s="127"/>
      <c r="O1185" s="127"/>
      <c r="P1185" s="127"/>
      <c r="Q1185" s="127"/>
      <c r="R1185" s="127"/>
      <c r="S1185" s="127"/>
      <c r="T1185" s="127"/>
      <c r="U1185" s="127"/>
      <c r="V1185" s="127"/>
      <c r="W1185" s="127"/>
      <c r="X1185" s="127"/>
      <c r="Y1185" s="127"/>
      <c r="Z1185" s="127"/>
      <c r="AA1185" s="127"/>
      <c r="AB1185" s="127"/>
      <c r="AC1185" s="127"/>
      <c r="AD1185" s="127"/>
      <c r="AE1185" s="127"/>
      <c r="AF1185" s="127"/>
      <c r="AG1185" s="127"/>
      <c r="AH1185" s="127"/>
      <c r="AI1185" s="127"/>
      <c r="AJ1185" s="127"/>
      <c r="AK1185" s="127"/>
      <c r="AL1185" s="127"/>
      <c r="AM1185" s="127"/>
      <c r="AN1185" s="127"/>
      <c r="AO1185" s="127"/>
      <c r="AP1185" s="127"/>
      <c r="AQ1185" s="127"/>
      <c r="AR1185" s="127"/>
      <c r="AS1185" s="127"/>
      <c r="AT1185" s="127"/>
      <c r="AU1185" s="127"/>
      <c r="AV1185" s="127"/>
      <c r="AW1185" s="127"/>
      <c r="AX1185" s="127"/>
      <c r="AY1185" s="127"/>
      <c r="AZ1185" s="127"/>
      <c r="BA1185" s="127"/>
      <c r="BB1185" s="127"/>
      <c r="BC1185" s="127"/>
      <c r="BD1185" s="127"/>
      <c r="BE1185" s="127"/>
      <c r="BF1185" s="127"/>
      <c r="BG1185" s="127"/>
      <c r="BH1185" s="127"/>
      <c r="BI1185" s="127"/>
      <c r="BJ1185" s="127"/>
      <c r="BK1185" s="127"/>
      <c r="BL1185" s="127"/>
      <c r="BM1185" s="127"/>
      <c r="BN1185" s="127"/>
      <c r="BO1185" s="127"/>
      <c r="BP1185" s="127"/>
      <c r="BQ1185" s="127"/>
      <c r="BR1185" s="127"/>
      <c r="BS1185" s="127"/>
      <c r="BT1185" s="127"/>
      <c r="BU1185" s="127"/>
      <c r="BV1185" s="127"/>
      <c r="BW1185" s="127"/>
      <c r="BX1185" s="127"/>
      <c r="BY1185" s="127"/>
      <c r="BZ1185" s="127"/>
      <c r="CA1185" s="127"/>
      <c r="CB1185" s="127"/>
      <c r="CC1185" s="127"/>
      <c r="CD1185" s="127"/>
      <c r="CE1185" s="127"/>
      <c r="CF1185" s="127"/>
      <c r="CG1185" s="127"/>
      <c r="CH1185" s="127"/>
      <c r="CI1185" s="127"/>
      <c r="CJ1185" s="127"/>
      <c r="CK1185" s="127"/>
      <c r="CL1185" s="127"/>
      <c r="CM1185" s="127"/>
      <c r="CN1185" s="127"/>
      <c r="CO1185" s="127"/>
      <c r="CP1185" s="127"/>
      <c r="CQ1185" s="127"/>
      <c r="CR1185" s="127"/>
      <c r="CS1185" s="127"/>
      <c r="CT1185" s="127"/>
      <c r="CU1185" s="127"/>
      <c r="CV1185" s="127"/>
      <c r="CW1185" s="127"/>
      <c r="CX1185" s="127"/>
      <c r="CY1185" s="127"/>
      <c r="CZ1185" s="127"/>
      <c r="DA1185" s="127"/>
      <c r="DB1185" s="127"/>
      <c r="DC1185" s="127"/>
      <c r="DD1185" s="127"/>
      <c r="DE1185" s="127"/>
      <c r="DF1185" s="127"/>
      <c r="DG1185" s="127"/>
      <c r="DH1185" s="127"/>
      <c r="DI1185" s="127"/>
      <c r="DJ1185" s="127"/>
      <c r="DK1185" s="127"/>
      <c r="DL1185" s="127"/>
      <c r="DM1185" s="127"/>
      <c r="DN1185" s="127"/>
      <c r="DO1185" s="127"/>
      <c r="DP1185" s="127"/>
      <c r="DQ1185" s="127"/>
      <c r="DR1185" s="127"/>
      <c r="DS1185" s="127"/>
      <c r="DT1185" s="127"/>
      <c r="DU1185" s="127"/>
      <c r="DV1185" s="127"/>
      <c r="DW1185" s="127"/>
      <c r="DX1185" s="127"/>
      <c r="DY1185" s="127"/>
      <c r="DZ1185" s="127"/>
      <c r="EA1185" s="127"/>
      <c r="EB1185" s="127"/>
      <c r="EC1185" s="127"/>
      <c r="ED1185" s="127"/>
      <c r="EE1185" s="127"/>
      <c r="EF1185" s="127"/>
      <c r="EG1185" s="127"/>
      <c r="EH1185" s="127"/>
      <c r="EI1185" s="127"/>
      <c r="EJ1185" s="127"/>
      <c r="EK1185" s="127"/>
      <c r="EL1185" s="127"/>
      <c r="EM1185" s="127"/>
      <c r="EN1185" s="127"/>
      <c r="EO1185" s="127"/>
      <c r="EP1185" s="127"/>
      <c r="EQ1185" s="127"/>
      <c r="ER1185" s="127"/>
      <c r="ES1185" s="127"/>
      <c r="ET1185" s="127"/>
      <c r="EU1185" s="127"/>
      <c r="EV1185" s="127"/>
      <c r="EW1185" s="127"/>
      <c r="EX1185" s="127"/>
      <c r="EY1185" s="127"/>
      <c r="EZ1185" s="127"/>
      <c r="FA1185" s="127"/>
      <c r="FB1185" s="127"/>
      <c r="FC1185" s="127"/>
      <c r="FD1185" s="127"/>
      <c r="FE1185" s="127"/>
      <c r="FF1185" s="127"/>
      <c r="FG1185" s="127"/>
      <c r="FH1185" s="127"/>
      <c r="FI1185" s="127"/>
      <c r="FJ1185" s="127"/>
      <c r="FK1185" s="127"/>
      <c r="FL1185" s="127"/>
      <c r="FM1185" s="127"/>
      <c r="FN1185" s="127"/>
      <c r="FO1185" s="127"/>
      <c r="FP1185" s="127"/>
      <c r="FQ1185" s="127"/>
      <c r="FR1185" s="127"/>
      <c r="FS1185" s="127"/>
      <c r="FT1185" s="127"/>
      <c r="FU1185" s="127"/>
      <c r="FV1185" s="127"/>
      <c r="FW1185" s="127"/>
      <c r="FX1185" s="127"/>
      <c r="FY1185" s="127"/>
      <c r="FZ1185" s="127"/>
      <c r="GA1185" s="127"/>
      <c r="GB1185" s="127"/>
      <c r="GC1185" s="127"/>
      <c r="GD1185" s="127"/>
      <c r="GE1185" s="127"/>
      <c r="GF1185" s="127"/>
      <c r="GG1185" s="127"/>
      <c r="GH1185" s="127"/>
      <c r="GI1185" s="127"/>
      <c r="GJ1185" s="127"/>
      <c r="GK1185" s="127"/>
      <c r="GL1185" s="127"/>
      <c r="GM1185" s="127"/>
      <c r="GN1185" s="127"/>
      <c r="GO1185" s="127"/>
      <c r="GP1185" s="127"/>
      <c r="GQ1185" s="127"/>
      <c r="GR1185" s="127"/>
      <c r="GS1185" s="127"/>
      <c r="GT1185" s="127"/>
      <c r="GU1185" s="127"/>
      <c r="GV1185" s="127"/>
      <c r="GW1185" s="127"/>
      <c r="GX1185" s="127"/>
      <c r="GY1185" s="127"/>
      <c r="GZ1185" s="127"/>
      <c r="HA1185" s="127"/>
      <c r="HB1185" s="127"/>
      <c r="HC1185" s="127"/>
      <c r="HD1185" s="127"/>
      <c r="HE1185" s="127"/>
      <c r="HF1185" s="127"/>
      <c r="HG1185" s="127"/>
      <c r="HH1185" s="127"/>
      <c r="HI1185" s="127"/>
      <c r="HJ1185" s="127"/>
      <c r="HK1185" s="127"/>
      <c r="HL1185" s="127"/>
      <c r="HM1185" s="127"/>
      <c r="HN1185" s="127"/>
      <c r="HO1185" s="127"/>
      <c r="HP1185" s="127"/>
      <c r="HQ1185" s="127"/>
      <c r="HR1185" s="127"/>
      <c r="HS1185" s="127"/>
      <c r="HT1185" s="127"/>
      <c r="HU1185" s="127"/>
      <c r="HV1185" s="127"/>
      <c r="HW1185" s="127"/>
      <c r="HX1185" s="127"/>
      <c r="HY1185" s="127"/>
    </row>
    <row r="1186" spans="1:233" ht="12.75" customHeight="1" x14ac:dyDescent="0.2">
      <c r="A1186" s="127"/>
      <c r="B1186" s="127"/>
      <c r="C1186" s="127"/>
      <c r="D1186" s="127"/>
      <c r="E1186" s="125"/>
      <c r="F1186" s="117"/>
      <c r="G1186" s="117"/>
      <c r="H1186" s="117"/>
      <c r="I1186" s="128"/>
      <c r="J1186" s="128"/>
      <c r="K1186" s="114"/>
      <c r="L1186" s="127"/>
      <c r="M1186" s="127"/>
      <c r="N1186" s="127"/>
      <c r="O1186" s="127"/>
      <c r="P1186" s="127"/>
      <c r="Q1186" s="127"/>
      <c r="R1186" s="127"/>
      <c r="S1186" s="127"/>
      <c r="T1186" s="127"/>
      <c r="U1186" s="127"/>
      <c r="V1186" s="127"/>
      <c r="W1186" s="127"/>
      <c r="X1186" s="127"/>
      <c r="Y1186" s="127"/>
      <c r="Z1186" s="127"/>
      <c r="AA1186" s="127"/>
      <c r="AB1186" s="127"/>
      <c r="AC1186" s="127"/>
      <c r="AD1186" s="127"/>
      <c r="AE1186" s="127"/>
      <c r="AF1186" s="127"/>
      <c r="AG1186" s="127"/>
      <c r="AH1186" s="127"/>
      <c r="AI1186" s="127"/>
      <c r="AJ1186" s="127"/>
      <c r="AK1186" s="127"/>
      <c r="AL1186" s="127"/>
      <c r="AM1186" s="127"/>
      <c r="AN1186" s="127"/>
      <c r="AO1186" s="127"/>
      <c r="AP1186" s="127"/>
      <c r="AQ1186" s="127"/>
      <c r="AR1186" s="127"/>
      <c r="AS1186" s="127"/>
      <c r="AT1186" s="127"/>
      <c r="AU1186" s="127"/>
      <c r="AV1186" s="127"/>
      <c r="AW1186" s="127"/>
      <c r="AX1186" s="127"/>
      <c r="AY1186" s="127"/>
      <c r="AZ1186" s="127"/>
      <c r="BA1186" s="127"/>
      <c r="BB1186" s="127"/>
      <c r="BC1186" s="127"/>
      <c r="BD1186" s="127"/>
      <c r="BE1186" s="127"/>
      <c r="BF1186" s="127"/>
      <c r="BG1186" s="127"/>
      <c r="BH1186" s="127"/>
      <c r="BI1186" s="127"/>
      <c r="BJ1186" s="127"/>
      <c r="BK1186" s="127"/>
      <c r="BL1186" s="127"/>
      <c r="BM1186" s="127"/>
      <c r="BN1186" s="127"/>
      <c r="BO1186" s="127"/>
      <c r="BP1186" s="127"/>
      <c r="BQ1186" s="127"/>
      <c r="BR1186" s="127"/>
      <c r="BS1186" s="127"/>
      <c r="BT1186" s="127"/>
      <c r="BU1186" s="127"/>
      <c r="BV1186" s="127"/>
      <c r="BW1186" s="127"/>
      <c r="BX1186" s="127"/>
      <c r="BY1186" s="127"/>
      <c r="BZ1186" s="127"/>
      <c r="CA1186" s="127"/>
      <c r="CB1186" s="127"/>
      <c r="CC1186" s="127"/>
      <c r="CD1186" s="127"/>
      <c r="CE1186" s="127"/>
      <c r="CF1186" s="127"/>
      <c r="CG1186" s="127"/>
      <c r="CH1186" s="127"/>
      <c r="CI1186" s="127"/>
      <c r="CJ1186" s="127"/>
      <c r="CK1186" s="127"/>
      <c r="CL1186" s="127"/>
      <c r="CM1186" s="127"/>
      <c r="CN1186" s="127"/>
      <c r="CO1186" s="127"/>
      <c r="CP1186" s="127"/>
      <c r="CQ1186" s="127"/>
      <c r="CR1186" s="127"/>
      <c r="CS1186" s="127"/>
      <c r="CT1186" s="127"/>
      <c r="CU1186" s="127"/>
      <c r="CV1186" s="127"/>
      <c r="CW1186" s="127"/>
      <c r="CX1186" s="127"/>
      <c r="CY1186" s="127"/>
      <c r="CZ1186" s="127"/>
      <c r="DA1186" s="127"/>
      <c r="DB1186" s="127"/>
      <c r="DC1186" s="127"/>
      <c r="DD1186" s="127"/>
      <c r="DE1186" s="127"/>
      <c r="DF1186" s="127"/>
      <c r="DG1186" s="127"/>
      <c r="DH1186" s="127"/>
      <c r="DI1186" s="127"/>
      <c r="DJ1186" s="127"/>
      <c r="DK1186" s="127"/>
      <c r="DL1186" s="127"/>
      <c r="DM1186" s="127"/>
      <c r="DN1186" s="127"/>
      <c r="DO1186" s="127"/>
      <c r="DP1186" s="127"/>
      <c r="DQ1186" s="127"/>
      <c r="DR1186" s="127"/>
      <c r="DS1186" s="127"/>
      <c r="DT1186" s="127"/>
      <c r="DU1186" s="127"/>
      <c r="DV1186" s="127"/>
      <c r="DW1186" s="127"/>
      <c r="DX1186" s="127"/>
      <c r="DY1186" s="127"/>
      <c r="DZ1186" s="127"/>
      <c r="EA1186" s="127"/>
      <c r="EB1186" s="127"/>
      <c r="EC1186" s="127"/>
      <c r="ED1186" s="127"/>
      <c r="EE1186" s="127"/>
      <c r="EF1186" s="127"/>
      <c r="EG1186" s="127"/>
      <c r="EH1186" s="127"/>
      <c r="EI1186" s="127"/>
      <c r="EJ1186" s="127"/>
      <c r="EK1186" s="127"/>
      <c r="EL1186" s="127"/>
      <c r="EM1186" s="127"/>
      <c r="EN1186" s="127"/>
      <c r="EO1186" s="127"/>
      <c r="EP1186" s="127"/>
      <c r="EQ1186" s="127"/>
      <c r="ER1186" s="127"/>
      <c r="ES1186" s="127"/>
      <c r="ET1186" s="127"/>
      <c r="EU1186" s="127"/>
      <c r="EV1186" s="127"/>
      <c r="EW1186" s="127"/>
      <c r="EX1186" s="127"/>
      <c r="EY1186" s="127"/>
      <c r="EZ1186" s="127"/>
      <c r="FA1186" s="127"/>
      <c r="FB1186" s="127"/>
      <c r="FC1186" s="127"/>
      <c r="FD1186" s="127"/>
      <c r="FE1186" s="127"/>
      <c r="FF1186" s="127"/>
      <c r="FG1186" s="127"/>
      <c r="FH1186" s="127"/>
      <c r="FI1186" s="127"/>
      <c r="FJ1186" s="127"/>
      <c r="FK1186" s="127"/>
      <c r="FL1186" s="127"/>
      <c r="FM1186" s="127"/>
      <c r="FN1186" s="127"/>
      <c r="FO1186" s="127"/>
      <c r="FP1186" s="127"/>
      <c r="FQ1186" s="127"/>
      <c r="FR1186" s="127"/>
      <c r="FS1186" s="127"/>
      <c r="FT1186" s="127"/>
      <c r="FU1186" s="127"/>
      <c r="FV1186" s="127"/>
      <c r="FW1186" s="127"/>
      <c r="FX1186" s="127"/>
      <c r="FY1186" s="127"/>
      <c r="FZ1186" s="127"/>
      <c r="GA1186" s="127"/>
      <c r="GB1186" s="127"/>
      <c r="GC1186" s="127"/>
      <c r="GD1186" s="127"/>
      <c r="GE1186" s="127"/>
      <c r="GF1186" s="127"/>
      <c r="GG1186" s="127"/>
      <c r="GH1186" s="127"/>
      <c r="GI1186" s="127"/>
      <c r="GJ1186" s="127"/>
      <c r="GK1186" s="127"/>
      <c r="GL1186" s="127"/>
      <c r="GM1186" s="127"/>
      <c r="GN1186" s="127"/>
      <c r="GO1186" s="127"/>
      <c r="GP1186" s="127"/>
      <c r="GQ1186" s="127"/>
      <c r="GR1186" s="127"/>
      <c r="GS1186" s="127"/>
      <c r="GT1186" s="127"/>
      <c r="GU1186" s="127"/>
      <c r="GV1186" s="127"/>
      <c r="GW1186" s="127"/>
      <c r="GX1186" s="127"/>
      <c r="GY1186" s="127"/>
      <c r="GZ1186" s="127"/>
      <c r="HA1186" s="127"/>
      <c r="HB1186" s="127"/>
      <c r="HC1186" s="127"/>
      <c r="HD1186" s="127"/>
      <c r="HE1186" s="127"/>
      <c r="HF1186" s="127"/>
      <c r="HG1186" s="127"/>
      <c r="HH1186" s="127"/>
      <c r="HI1186" s="127"/>
      <c r="HJ1186" s="127"/>
      <c r="HK1186" s="127"/>
      <c r="HL1186" s="127"/>
      <c r="HM1186" s="127"/>
      <c r="HN1186" s="127"/>
      <c r="HO1186" s="127"/>
      <c r="HP1186" s="127"/>
      <c r="HQ1186" s="127"/>
      <c r="HR1186" s="127"/>
      <c r="HS1186" s="127"/>
      <c r="HT1186" s="127"/>
      <c r="HU1186" s="127"/>
      <c r="HV1186" s="127"/>
      <c r="HW1186" s="127"/>
      <c r="HX1186" s="127"/>
      <c r="HY1186" s="127"/>
    </row>
    <row r="1187" spans="1:233" ht="12.75" customHeight="1" x14ac:dyDescent="0.2">
      <c r="A1187" s="127"/>
      <c r="B1187" s="127"/>
      <c r="C1187" s="127"/>
      <c r="D1187" s="127"/>
      <c r="E1187" s="125"/>
      <c r="F1187" s="117"/>
      <c r="G1187" s="117"/>
      <c r="H1187" s="117"/>
      <c r="I1187" s="128"/>
      <c r="J1187" s="128"/>
      <c r="K1187" s="114"/>
      <c r="L1187" s="127"/>
      <c r="M1187" s="127"/>
      <c r="N1187" s="127"/>
      <c r="O1187" s="127"/>
      <c r="P1187" s="127"/>
      <c r="Q1187" s="127"/>
      <c r="R1187" s="127"/>
      <c r="S1187" s="127"/>
      <c r="T1187" s="127"/>
      <c r="U1187" s="127"/>
      <c r="V1187" s="127"/>
      <c r="W1187" s="127"/>
      <c r="X1187" s="127"/>
      <c r="Y1187" s="127"/>
      <c r="Z1187" s="127"/>
      <c r="AA1187" s="127"/>
      <c r="AB1187" s="127"/>
      <c r="AC1187" s="127"/>
      <c r="AD1187" s="127"/>
      <c r="AE1187" s="127"/>
      <c r="AF1187" s="127"/>
      <c r="AG1187" s="127"/>
      <c r="AH1187" s="127"/>
      <c r="AI1187" s="127"/>
      <c r="AJ1187" s="127"/>
      <c r="AK1187" s="127"/>
      <c r="AL1187" s="127"/>
      <c r="AM1187" s="127"/>
      <c r="AN1187" s="127"/>
      <c r="AO1187" s="127"/>
      <c r="AP1187" s="127"/>
      <c r="AQ1187" s="127"/>
      <c r="AR1187" s="127"/>
      <c r="AS1187" s="127"/>
      <c r="AT1187" s="127"/>
      <c r="AU1187" s="127"/>
      <c r="AV1187" s="127"/>
      <c r="AW1187" s="127"/>
      <c r="AX1187" s="127"/>
      <c r="AY1187" s="127"/>
      <c r="AZ1187" s="127"/>
      <c r="BA1187" s="127"/>
      <c r="BB1187" s="127"/>
      <c r="BC1187" s="127"/>
      <c r="BD1187" s="127"/>
      <c r="BE1187" s="127"/>
      <c r="BF1187" s="127"/>
      <c r="BG1187" s="127"/>
      <c r="BH1187" s="127"/>
      <c r="BI1187" s="127"/>
      <c r="BJ1187" s="127"/>
      <c r="BK1187" s="127"/>
      <c r="BL1187" s="127"/>
      <c r="BM1187" s="127"/>
      <c r="BN1187" s="127"/>
      <c r="BO1187" s="127"/>
      <c r="BP1187" s="127"/>
      <c r="BQ1187" s="127"/>
      <c r="BR1187" s="127"/>
      <c r="BS1187" s="127"/>
      <c r="BT1187" s="127"/>
      <c r="BU1187" s="127"/>
      <c r="BV1187" s="127"/>
      <c r="BW1187" s="127"/>
      <c r="BX1187" s="127"/>
      <c r="BY1187" s="127"/>
      <c r="BZ1187" s="127"/>
      <c r="CA1187" s="127"/>
      <c r="CB1187" s="127"/>
      <c r="CC1187" s="127"/>
      <c r="CD1187" s="127"/>
      <c r="CE1187" s="127"/>
      <c r="CF1187" s="127"/>
      <c r="CG1187" s="127"/>
      <c r="CH1187" s="127"/>
      <c r="CI1187" s="127"/>
      <c r="CJ1187" s="127"/>
      <c r="CK1187" s="127"/>
      <c r="CL1187" s="127"/>
      <c r="CM1187" s="127"/>
      <c r="CN1187" s="127"/>
      <c r="CO1187" s="127"/>
      <c r="CP1187" s="127"/>
      <c r="CQ1187" s="127"/>
      <c r="CR1187" s="127"/>
      <c r="CS1187" s="127"/>
      <c r="CT1187" s="127"/>
      <c r="CU1187" s="127"/>
      <c r="CV1187" s="127"/>
      <c r="CW1187" s="127"/>
      <c r="CX1187" s="127"/>
      <c r="CY1187" s="127"/>
      <c r="CZ1187" s="127"/>
      <c r="DA1187" s="127"/>
      <c r="DB1187" s="127"/>
      <c r="DC1187" s="127"/>
      <c r="DD1187" s="127"/>
      <c r="DE1187" s="127"/>
      <c r="DF1187" s="127"/>
      <c r="DG1187" s="127"/>
      <c r="DH1187" s="127"/>
      <c r="DI1187" s="127"/>
      <c r="DJ1187" s="127"/>
      <c r="DK1187" s="127"/>
      <c r="DL1187" s="127"/>
      <c r="DM1187" s="127"/>
      <c r="DN1187" s="127"/>
      <c r="DO1187" s="127"/>
      <c r="DP1187" s="127"/>
      <c r="DQ1187" s="127"/>
      <c r="DR1187" s="127"/>
      <c r="DS1187" s="127"/>
      <c r="DT1187" s="127"/>
      <c r="DU1187" s="127"/>
      <c r="DV1187" s="127"/>
      <c r="DW1187" s="127"/>
      <c r="DX1187" s="127"/>
      <c r="DY1187" s="127"/>
      <c r="DZ1187" s="127"/>
      <c r="EA1187" s="127"/>
      <c r="EB1187" s="127"/>
      <c r="EC1187" s="127"/>
      <c r="ED1187" s="127"/>
      <c r="EE1187" s="127"/>
      <c r="EF1187" s="127"/>
      <c r="EG1187" s="127"/>
      <c r="EH1187" s="127"/>
      <c r="EI1187" s="127"/>
      <c r="EJ1187" s="127"/>
      <c r="EK1187" s="127"/>
      <c r="EL1187" s="127"/>
      <c r="EM1187" s="127"/>
      <c r="EN1187" s="127"/>
      <c r="EO1187" s="127"/>
      <c r="EP1187" s="127"/>
      <c r="EQ1187" s="127"/>
      <c r="ER1187" s="127"/>
      <c r="ES1187" s="127"/>
      <c r="ET1187" s="127"/>
      <c r="EU1187" s="127"/>
      <c r="EV1187" s="127"/>
      <c r="EW1187" s="127"/>
      <c r="EX1187" s="127"/>
      <c r="EY1187" s="127"/>
      <c r="EZ1187" s="127"/>
      <c r="FA1187" s="127"/>
      <c r="FB1187" s="127"/>
      <c r="FC1187" s="127"/>
      <c r="FD1187" s="127"/>
      <c r="FE1187" s="127"/>
      <c r="FF1187" s="127"/>
      <c r="FG1187" s="127"/>
      <c r="FH1187" s="127"/>
      <c r="FI1187" s="127"/>
      <c r="FJ1187" s="127"/>
      <c r="FK1187" s="127"/>
      <c r="FL1187" s="127"/>
      <c r="FM1187" s="127"/>
      <c r="FN1187" s="127"/>
      <c r="FO1187" s="127"/>
      <c r="FP1187" s="127"/>
      <c r="FQ1187" s="127"/>
      <c r="FR1187" s="127"/>
      <c r="FS1187" s="127"/>
      <c r="FT1187" s="127"/>
      <c r="FU1187" s="127"/>
      <c r="FV1187" s="127"/>
      <c r="FW1187" s="127"/>
      <c r="FX1187" s="127"/>
      <c r="FY1187" s="127"/>
      <c r="FZ1187" s="127"/>
      <c r="GA1187" s="127"/>
      <c r="GB1187" s="127"/>
      <c r="GC1187" s="127"/>
      <c r="GD1187" s="127"/>
      <c r="GE1187" s="127"/>
      <c r="GF1187" s="127"/>
      <c r="GG1187" s="127"/>
      <c r="GH1187" s="127"/>
      <c r="GI1187" s="127"/>
      <c r="GJ1187" s="127"/>
      <c r="GK1187" s="127"/>
      <c r="GL1187" s="127"/>
      <c r="GM1187" s="127"/>
      <c r="GN1187" s="127"/>
      <c r="GO1187" s="127"/>
      <c r="GP1187" s="127"/>
      <c r="GQ1187" s="127"/>
      <c r="GR1187" s="127"/>
      <c r="GS1187" s="127"/>
      <c r="GT1187" s="127"/>
      <c r="GU1187" s="127"/>
      <c r="GV1187" s="127"/>
      <c r="GW1187" s="127"/>
      <c r="GX1187" s="127"/>
      <c r="GY1187" s="127"/>
      <c r="GZ1187" s="127"/>
      <c r="HA1187" s="127"/>
      <c r="HB1187" s="127"/>
      <c r="HC1187" s="127"/>
      <c r="HD1187" s="127"/>
      <c r="HE1187" s="127"/>
      <c r="HF1187" s="127"/>
      <c r="HG1187" s="127"/>
      <c r="HH1187" s="127"/>
      <c r="HI1187" s="127"/>
      <c r="HJ1187" s="127"/>
      <c r="HK1187" s="127"/>
      <c r="HL1187" s="127"/>
      <c r="HM1187" s="127"/>
      <c r="HN1187" s="127"/>
      <c r="HO1187" s="127"/>
      <c r="HP1187" s="127"/>
      <c r="HQ1187" s="127"/>
      <c r="HR1187" s="127"/>
      <c r="HS1187" s="127"/>
      <c r="HT1187" s="127"/>
      <c r="HU1187" s="127"/>
      <c r="HV1187" s="127"/>
      <c r="HW1187" s="127"/>
      <c r="HX1187" s="127"/>
      <c r="HY1187" s="127"/>
    </row>
    <row r="1188" spans="1:233" ht="12.75" customHeight="1" x14ac:dyDescent="0.2">
      <c r="A1188" s="127"/>
      <c r="B1188" s="127"/>
      <c r="C1188" s="127"/>
      <c r="D1188" s="127"/>
      <c r="E1188" s="125"/>
      <c r="F1188" s="117"/>
      <c r="G1188" s="117"/>
      <c r="H1188" s="117"/>
      <c r="I1188" s="128"/>
      <c r="J1188" s="128"/>
      <c r="K1188" s="114"/>
      <c r="L1188" s="127"/>
      <c r="M1188" s="127"/>
      <c r="N1188" s="127"/>
      <c r="O1188" s="127"/>
      <c r="P1188" s="127"/>
      <c r="Q1188" s="127"/>
      <c r="R1188" s="127"/>
      <c r="S1188" s="127"/>
      <c r="T1188" s="127"/>
      <c r="U1188" s="127"/>
      <c r="V1188" s="127"/>
      <c r="W1188" s="127"/>
      <c r="X1188" s="127"/>
      <c r="Y1188" s="127"/>
      <c r="Z1188" s="127"/>
      <c r="AA1188" s="127"/>
      <c r="AB1188" s="127"/>
      <c r="AC1188" s="127"/>
      <c r="AD1188" s="127"/>
      <c r="AE1188" s="127"/>
      <c r="AF1188" s="127"/>
      <c r="AG1188" s="127"/>
      <c r="AH1188" s="127"/>
      <c r="AI1188" s="127"/>
      <c r="AJ1188" s="127"/>
      <c r="AK1188" s="127"/>
      <c r="AL1188" s="127"/>
      <c r="AM1188" s="127"/>
      <c r="AN1188" s="127"/>
      <c r="AO1188" s="127"/>
      <c r="AP1188" s="127"/>
      <c r="AQ1188" s="127"/>
      <c r="AR1188" s="127"/>
      <c r="AS1188" s="127"/>
      <c r="AT1188" s="127"/>
      <c r="AU1188" s="127"/>
      <c r="AV1188" s="127"/>
      <c r="AW1188" s="127"/>
      <c r="AX1188" s="127"/>
      <c r="AY1188" s="127"/>
      <c r="AZ1188" s="127"/>
      <c r="BA1188" s="127"/>
      <c r="BB1188" s="127"/>
      <c r="BC1188" s="127"/>
      <c r="BD1188" s="127"/>
      <c r="BE1188" s="127"/>
      <c r="BF1188" s="127"/>
      <c r="BG1188" s="127"/>
      <c r="BH1188" s="127"/>
      <c r="BI1188" s="127"/>
      <c r="BJ1188" s="127"/>
      <c r="BK1188" s="127"/>
      <c r="BL1188" s="127"/>
      <c r="BM1188" s="127"/>
      <c r="BN1188" s="127"/>
      <c r="BO1188" s="127"/>
      <c r="BP1188" s="127"/>
      <c r="BQ1188" s="127"/>
      <c r="BR1188" s="127"/>
      <c r="BS1188" s="127"/>
      <c r="BT1188" s="127"/>
      <c r="BU1188" s="127"/>
      <c r="BV1188" s="127"/>
      <c r="BW1188" s="127"/>
      <c r="BX1188" s="127"/>
      <c r="BY1188" s="127"/>
      <c r="BZ1188" s="127"/>
      <c r="CA1188" s="127"/>
      <c r="CB1188" s="127"/>
      <c r="CC1188" s="127"/>
      <c r="CD1188" s="127"/>
      <c r="CE1188" s="127"/>
      <c r="CF1188" s="127"/>
      <c r="CG1188" s="127"/>
      <c r="CH1188" s="127"/>
      <c r="CI1188" s="127"/>
      <c r="CJ1188" s="127"/>
      <c r="CK1188" s="127"/>
      <c r="CL1188" s="127"/>
      <c r="CM1188" s="127"/>
      <c r="CN1188" s="127"/>
      <c r="CO1188" s="127"/>
      <c r="CP1188" s="127"/>
      <c r="CQ1188" s="127"/>
      <c r="CR1188" s="127"/>
      <c r="CS1188" s="127"/>
      <c r="CT1188" s="127"/>
      <c r="CU1188" s="127"/>
      <c r="CV1188" s="127"/>
      <c r="CW1188" s="127"/>
      <c r="CX1188" s="127"/>
      <c r="CY1188" s="127"/>
      <c r="CZ1188" s="127"/>
      <c r="DA1188" s="127"/>
      <c r="DB1188" s="127"/>
      <c r="DC1188" s="127"/>
      <c r="DD1188" s="127"/>
      <c r="DE1188" s="127"/>
      <c r="DF1188" s="127"/>
      <c r="DG1188" s="127"/>
      <c r="DH1188" s="127"/>
      <c r="DI1188" s="127"/>
      <c r="DJ1188" s="127"/>
      <c r="DK1188" s="127"/>
      <c r="DL1188" s="127"/>
      <c r="DM1188" s="127"/>
      <c r="DN1188" s="127"/>
      <c r="DO1188" s="127"/>
      <c r="DP1188" s="127"/>
      <c r="DQ1188" s="127"/>
      <c r="DR1188" s="127"/>
      <c r="DS1188" s="127"/>
      <c r="DT1188" s="127"/>
      <c r="DU1188" s="127"/>
      <c r="DV1188" s="127"/>
      <c r="DW1188" s="127"/>
      <c r="DX1188" s="127"/>
      <c r="DY1188" s="127"/>
      <c r="DZ1188" s="127"/>
      <c r="EA1188" s="127"/>
      <c r="EB1188" s="127"/>
      <c r="EC1188" s="127"/>
      <c r="ED1188" s="127"/>
      <c r="EE1188" s="127"/>
      <c r="EF1188" s="127"/>
      <c r="EG1188" s="127"/>
      <c r="EH1188" s="127"/>
      <c r="EI1188" s="127"/>
      <c r="EJ1188" s="127"/>
      <c r="EK1188" s="127"/>
      <c r="EL1188" s="127"/>
      <c r="EM1188" s="127"/>
      <c r="EN1188" s="127"/>
      <c r="EO1188" s="127"/>
      <c r="EP1188" s="127"/>
      <c r="EQ1188" s="127"/>
      <c r="ER1188" s="127"/>
      <c r="ES1188" s="127"/>
      <c r="ET1188" s="127"/>
      <c r="EU1188" s="127"/>
      <c r="EV1188" s="127"/>
      <c r="EW1188" s="127"/>
      <c r="EX1188" s="127"/>
      <c r="EY1188" s="127"/>
      <c r="EZ1188" s="127"/>
      <c r="FA1188" s="127"/>
      <c r="FB1188" s="127"/>
      <c r="FC1188" s="127"/>
      <c r="FD1188" s="127"/>
      <c r="FE1188" s="127"/>
      <c r="FF1188" s="127"/>
      <c r="FG1188" s="127"/>
      <c r="FH1188" s="127"/>
      <c r="FI1188" s="127"/>
      <c r="FJ1188" s="127"/>
      <c r="FK1188" s="127"/>
      <c r="FL1188" s="127"/>
      <c r="FM1188" s="127"/>
      <c r="FN1188" s="127"/>
      <c r="FO1188" s="127"/>
      <c r="FP1188" s="127"/>
      <c r="FQ1188" s="127"/>
      <c r="FR1188" s="127"/>
      <c r="FS1188" s="127"/>
      <c r="FT1188" s="127"/>
      <c r="FU1188" s="127"/>
      <c r="FV1188" s="127"/>
      <c r="FW1188" s="127"/>
      <c r="FX1188" s="127"/>
      <c r="FY1188" s="127"/>
      <c r="FZ1188" s="127"/>
      <c r="GA1188" s="127"/>
      <c r="GB1188" s="127"/>
      <c r="GC1188" s="127"/>
      <c r="GD1188" s="127"/>
      <c r="GE1188" s="127"/>
      <c r="GF1188" s="127"/>
      <c r="GG1188" s="127"/>
      <c r="GH1188" s="127"/>
      <c r="GI1188" s="127"/>
      <c r="GJ1188" s="127"/>
      <c r="GK1188" s="127"/>
      <c r="GL1188" s="127"/>
      <c r="GM1188" s="127"/>
      <c r="GN1188" s="127"/>
      <c r="GO1188" s="127"/>
      <c r="GP1188" s="127"/>
      <c r="GQ1188" s="127"/>
      <c r="GR1188" s="127"/>
      <c r="GS1188" s="127"/>
      <c r="GT1188" s="127"/>
      <c r="GU1188" s="127"/>
      <c r="GV1188" s="127"/>
      <c r="GW1188" s="127"/>
      <c r="GX1188" s="127"/>
      <c r="GY1188" s="127"/>
      <c r="GZ1188" s="127"/>
      <c r="HA1188" s="127"/>
      <c r="HB1188" s="127"/>
      <c r="HC1188" s="127"/>
      <c r="HD1188" s="127"/>
      <c r="HE1188" s="127"/>
      <c r="HF1188" s="127"/>
      <c r="HG1188" s="127"/>
      <c r="HH1188" s="127"/>
      <c r="HI1188" s="127"/>
      <c r="HJ1188" s="127"/>
      <c r="HK1188" s="127"/>
      <c r="HL1188" s="127"/>
      <c r="HM1188" s="127"/>
      <c r="HN1188" s="127"/>
      <c r="HO1188" s="127"/>
      <c r="HP1188" s="127"/>
      <c r="HQ1188" s="127"/>
      <c r="HR1188" s="127"/>
      <c r="HS1188" s="127"/>
      <c r="HT1188" s="127"/>
      <c r="HU1188" s="127"/>
      <c r="HV1188" s="127"/>
      <c r="HW1188" s="127"/>
      <c r="HX1188" s="127"/>
      <c r="HY1188" s="127"/>
    </row>
    <row r="1189" spans="1:233" ht="12.75" customHeight="1" x14ac:dyDescent="0.2">
      <c r="A1189" s="127"/>
      <c r="B1189" s="127"/>
      <c r="C1189" s="127"/>
      <c r="D1189" s="127"/>
      <c r="E1189" s="125"/>
      <c r="F1189" s="117"/>
      <c r="G1189" s="117"/>
      <c r="H1189" s="117"/>
      <c r="I1189" s="128"/>
      <c r="J1189" s="128"/>
      <c r="K1189" s="114"/>
      <c r="L1189" s="127"/>
      <c r="M1189" s="127"/>
      <c r="N1189" s="127"/>
      <c r="O1189" s="127"/>
      <c r="P1189" s="127"/>
      <c r="Q1189" s="127"/>
      <c r="R1189" s="127"/>
      <c r="S1189" s="127"/>
      <c r="T1189" s="127"/>
      <c r="U1189" s="127"/>
      <c r="V1189" s="127"/>
      <c r="W1189" s="127"/>
      <c r="X1189" s="127"/>
      <c r="Y1189" s="127"/>
      <c r="Z1189" s="127"/>
      <c r="AA1189" s="127"/>
      <c r="AB1189" s="127"/>
      <c r="AC1189" s="127"/>
      <c r="AD1189" s="127"/>
      <c r="AE1189" s="127"/>
      <c r="AF1189" s="127"/>
      <c r="AG1189" s="127"/>
      <c r="AH1189" s="127"/>
      <c r="AI1189" s="127"/>
      <c r="AJ1189" s="127"/>
      <c r="AK1189" s="127"/>
      <c r="AL1189" s="127"/>
      <c r="AM1189" s="127"/>
      <c r="AN1189" s="127"/>
      <c r="AO1189" s="127"/>
      <c r="AP1189" s="127"/>
      <c r="AQ1189" s="127"/>
      <c r="AR1189" s="127"/>
      <c r="AS1189" s="127"/>
      <c r="AT1189" s="127"/>
      <c r="AU1189" s="127"/>
      <c r="AV1189" s="127"/>
      <c r="AW1189" s="127"/>
      <c r="AX1189" s="127"/>
      <c r="AY1189" s="127"/>
      <c r="AZ1189" s="127"/>
      <c r="BA1189" s="127"/>
      <c r="BB1189" s="127"/>
      <c r="BC1189" s="127"/>
      <c r="BD1189" s="127"/>
      <c r="BE1189" s="127"/>
      <c r="BF1189" s="127"/>
      <c r="BG1189" s="127"/>
      <c r="BH1189" s="127"/>
      <c r="BI1189" s="127"/>
      <c r="BJ1189" s="127"/>
      <c r="BK1189" s="127"/>
      <c r="BL1189" s="127"/>
      <c r="BM1189" s="127"/>
      <c r="BN1189" s="127"/>
      <c r="BO1189" s="127"/>
      <c r="BP1189" s="127"/>
      <c r="BQ1189" s="127"/>
      <c r="BR1189" s="127"/>
      <c r="BS1189" s="127"/>
      <c r="BT1189" s="127"/>
      <c r="BU1189" s="127"/>
      <c r="BV1189" s="127"/>
      <c r="BW1189" s="127"/>
      <c r="BX1189" s="127"/>
      <c r="BY1189" s="127"/>
      <c r="BZ1189" s="127"/>
      <c r="CA1189" s="127"/>
      <c r="CB1189" s="127"/>
      <c r="CC1189" s="127"/>
      <c r="CD1189" s="127"/>
      <c r="CE1189" s="127"/>
      <c r="CF1189" s="127"/>
      <c r="CG1189" s="127"/>
      <c r="CH1189" s="127"/>
      <c r="CI1189" s="127"/>
      <c r="CJ1189" s="127"/>
      <c r="CK1189" s="127"/>
      <c r="CL1189" s="127"/>
      <c r="CM1189" s="127"/>
      <c r="CN1189" s="127"/>
      <c r="CO1189" s="127"/>
      <c r="CP1189" s="127"/>
      <c r="CQ1189" s="127"/>
      <c r="CR1189" s="127"/>
      <c r="CS1189" s="127"/>
      <c r="CT1189" s="127"/>
      <c r="CU1189" s="127"/>
      <c r="CV1189" s="127"/>
      <c r="CW1189" s="127"/>
      <c r="CX1189" s="127"/>
      <c r="CY1189" s="127"/>
      <c r="CZ1189" s="127"/>
      <c r="DA1189" s="127"/>
      <c r="DB1189" s="127"/>
      <c r="DC1189" s="127"/>
      <c r="DD1189" s="127"/>
      <c r="DE1189" s="127"/>
      <c r="DF1189" s="127"/>
      <c r="DG1189" s="127"/>
      <c r="DH1189" s="127"/>
      <c r="DI1189" s="127"/>
      <c r="DJ1189" s="127"/>
      <c r="DK1189" s="127"/>
      <c r="DL1189" s="127"/>
      <c r="DM1189" s="127"/>
      <c r="DN1189" s="127"/>
      <c r="DO1189" s="127"/>
      <c r="DP1189" s="127"/>
      <c r="DQ1189" s="127"/>
      <c r="DR1189" s="127"/>
      <c r="DS1189" s="127"/>
      <c r="DT1189" s="127"/>
      <c r="DU1189" s="127"/>
      <c r="DV1189" s="127"/>
      <c r="DW1189" s="127"/>
      <c r="DX1189" s="127"/>
      <c r="DY1189" s="127"/>
      <c r="DZ1189" s="127"/>
      <c r="EA1189" s="127"/>
      <c r="EB1189" s="127"/>
      <c r="EC1189" s="127"/>
      <c r="ED1189" s="127"/>
      <c r="EE1189" s="127"/>
      <c r="EF1189" s="127"/>
      <c r="EG1189" s="127"/>
      <c r="EH1189" s="127"/>
      <c r="EI1189" s="127"/>
      <c r="EJ1189" s="127"/>
      <c r="EK1189" s="127"/>
      <c r="EL1189" s="127"/>
      <c r="EM1189" s="127"/>
      <c r="EN1189" s="127"/>
      <c r="EO1189" s="127"/>
      <c r="EP1189" s="127"/>
      <c r="EQ1189" s="127"/>
      <c r="ER1189" s="127"/>
      <c r="ES1189" s="127"/>
      <c r="ET1189" s="127"/>
      <c r="EU1189" s="127"/>
      <c r="EV1189" s="127"/>
      <c r="EW1189" s="127"/>
      <c r="EX1189" s="127"/>
      <c r="EY1189" s="127"/>
      <c r="EZ1189" s="127"/>
      <c r="FA1189" s="127"/>
      <c r="FB1189" s="127"/>
      <c r="FC1189" s="127"/>
      <c r="FD1189" s="127"/>
      <c r="FE1189" s="127"/>
      <c r="FF1189" s="127"/>
      <c r="FG1189" s="127"/>
      <c r="FH1189" s="127"/>
      <c r="FI1189" s="127"/>
      <c r="FJ1189" s="127"/>
      <c r="FK1189" s="127"/>
      <c r="FL1189" s="127"/>
      <c r="FM1189" s="127"/>
      <c r="FN1189" s="127"/>
      <c r="FO1189" s="127"/>
      <c r="FP1189" s="127"/>
      <c r="FQ1189" s="127"/>
      <c r="FR1189" s="127"/>
      <c r="FS1189" s="127"/>
      <c r="FT1189" s="127"/>
      <c r="FU1189" s="127"/>
      <c r="FV1189" s="127"/>
      <c r="FW1189" s="127"/>
      <c r="FX1189" s="127"/>
      <c r="FY1189" s="127"/>
      <c r="FZ1189" s="127"/>
      <c r="GA1189" s="127"/>
      <c r="GB1189" s="127"/>
      <c r="GC1189" s="127"/>
      <c r="GD1189" s="127"/>
      <c r="GE1189" s="127"/>
      <c r="GF1189" s="127"/>
      <c r="GG1189" s="127"/>
      <c r="GH1189" s="127"/>
      <c r="GI1189" s="127"/>
      <c r="GJ1189" s="127"/>
      <c r="GK1189" s="127"/>
      <c r="GL1189" s="127"/>
      <c r="GM1189" s="127"/>
      <c r="GN1189" s="127"/>
      <c r="GO1189" s="127"/>
      <c r="GP1189" s="127"/>
      <c r="GQ1189" s="127"/>
      <c r="GR1189" s="127"/>
      <c r="GS1189" s="127"/>
      <c r="GT1189" s="127"/>
      <c r="GU1189" s="127"/>
      <c r="GV1189" s="127"/>
      <c r="GW1189" s="127"/>
      <c r="GX1189" s="127"/>
      <c r="GY1189" s="127"/>
      <c r="GZ1189" s="127"/>
      <c r="HA1189" s="127"/>
      <c r="HB1189" s="127"/>
      <c r="HC1189" s="127"/>
      <c r="HD1189" s="127"/>
      <c r="HE1189" s="127"/>
      <c r="HF1189" s="127"/>
      <c r="HG1189" s="127"/>
      <c r="HH1189" s="127"/>
      <c r="HI1189" s="127"/>
      <c r="HJ1189" s="127"/>
      <c r="HK1189" s="127"/>
      <c r="HL1189" s="127"/>
      <c r="HM1189" s="127"/>
      <c r="HN1189" s="127"/>
      <c r="HO1189" s="127"/>
      <c r="HP1189" s="127"/>
      <c r="HQ1189" s="127"/>
      <c r="HR1189" s="127"/>
      <c r="HS1189" s="127"/>
      <c r="HT1189" s="127"/>
      <c r="HU1189" s="127"/>
      <c r="HV1189" s="127"/>
      <c r="HW1189" s="127"/>
      <c r="HX1189" s="127"/>
      <c r="HY1189" s="127"/>
    </row>
    <row r="1190" spans="1:233" ht="12.75" customHeight="1" x14ac:dyDescent="0.2">
      <c r="A1190" s="127"/>
      <c r="B1190" s="127"/>
      <c r="C1190" s="127"/>
      <c r="D1190" s="127"/>
      <c r="E1190" s="125"/>
      <c r="F1190" s="117"/>
      <c r="G1190" s="117"/>
      <c r="H1190" s="117"/>
      <c r="I1190" s="128"/>
      <c r="J1190" s="128"/>
      <c r="K1190" s="114"/>
      <c r="L1190" s="127"/>
      <c r="M1190" s="127"/>
      <c r="N1190" s="127"/>
      <c r="O1190" s="127"/>
      <c r="P1190" s="127"/>
      <c r="Q1190" s="127"/>
      <c r="R1190" s="127"/>
      <c r="S1190" s="127"/>
      <c r="T1190" s="127"/>
      <c r="U1190" s="127"/>
      <c r="V1190" s="127"/>
      <c r="W1190" s="127"/>
      <c r="X1190" s="127"/>
      <c r="Y1190" s="127"/>
      <c r="Z1190" s="127"/>
      <c r="AA1190" s="127"/>
      <c r="AB1190" s="127"/>
      <c r="AC1190" s="127"/>
      <c r="AD1190" s="127"/>
      <c r="AE1190" s="127"/>
      <c r="AF1190" s="127"/>
      <c r="AG1190" s="127"/>
      <c r="AH1190" s="127"/>
      <c r="AI1190" s="127"/>
      <c r="AJ1190" s="127"/>
      <c r="AK1190" s="127"/>
      <c r="AL1190" s="127"/>
      <c r="AM1190" s="127"/>
      <c r="AN1190" s="127"/>
      <c r="AO1190" s="127"/>
      <c r="AP1190" s="127"/>
      <c r="AQ1190" s="127"/>
      <c r="AR1190" s="127"/>
      <c r="AS1190" s="127"/>
      <c r="AT1190" s="127"/>
      <c r="AU1190" s="127"/>
      <c r="AV1190" s="127"/>
      <c r="AW1190" s="127"/>
      <c r="AX1190" s="127"/>
      <c r="AY1190" s="127"/>
      <c r="AZ1190" s="127"/>
      <c r="BA1190" s="127"/>
      <c r="BB1190" s="127"/>
      <c r="BC1190" s="127"/>
      <c r="BD1190" s="127"/>
      <c r="BE1190" s="127"/>
      <c r="BF1190" s="127"/>
      <c r="BG1190" s="127"/>
      <c r="BH1190" s="127"/>
      <c r="BI1190" s="127"/>
      <c r="BJ1190" s="127"/>
      <c r="BK1190" s="127"/>
      <c r="BL1190" s="127"/>
      <c r="BM1190" s="127"/>
      <c r="BN1190" s="127"/>
      <c r="BO1190" s="127"/>
      <c r="BP1190" s="127"/>
      <c r="BQ1190" s="127"/>
      <c r="BR1190" s="127"/>
      <c r="BS1190" s="127"/>
      <c r="BT1190" s="127"/>
      <c r="BU1190" s="127"/>
      <c r="BV1190" s="127"/>
      <c r="BW1190" s="127"/>
      <c r="BX1190" s="127"/>
      <c r="BY1190" s="127"/>
      <c r="BZ1190" s="127"/>
      <c r="CA1190" s="127"/>
      <c r="CB1190" s="127"/>
      <c r="CC1190" s="127"/>
      <c r="CD1190" s="127"/>
      <c r="CE1190" s="127"/>
      <c r="CF1190" s="127"/>
      <c r="CG1190" s="127"/>
      <c r="CH1190" s="127"/>
      <c r="CI1190" s="127"/>
      <c r="CJ1190" s="127"/>
      <c r="CK1190" s="127"/>
      <c r="CL1190" s="127"/>
      <c r="CM1190" s="127"/>
      <c r="CN1190" s="127"/>
      <c r="CO1190" s="127"/>
      <c r="CP1190" s="127"/>
      <c r="CQ1190" s="127"/>
      <c r="CR1190" s="127"/>
      <c r="CS1190" s="127"/>
      <c r="CT1190" s="127"/>
      <c r="CU1190" s="127"/>
      <c r="CV1190" s="127"/>
      <c r="CW1190" s="127"/>
      <c r="CX1190" s="127"/>
      <c r="CY1190" s="127"/>
      <c r="CZ1190" s="127"/>
      <c r="DA1190" s="127"/>
      <c r="DB1190" s="127"/>
      <c r="DC1190" s="127"/>
      <c r="DD1190" s="127"/>
      <c r="DE1190" s="127"/>
      <c r="DF1190" s="127"/>
      <c r="DG1190" s="127"/>
      <c r="DH1190" s="127"/>
      <c r="DI1190" s="127"/>
      <c r="DJ1190" s="127"/>
      <c r="DK1190" s="127"/>
      <c r="DL1190" s="127"/>
      <c r="DM1190" s="127"/>
      <c r="DN1190" s="127"/>
      <c r="DO1190" s="127"/>
      <c r="DP1190" s="127"/>
      <c r="DQ1190" s="127"/>
      <c r="DR1190" s="127"/>
      <c r="DS1190" s="127"/>
      <c r="DT1190" s="127"/>
      <c r="DU1190" s="127"/>
      <c r="DV1190" s="127"/>
      <c r="DW1190" s="127"/>
      <c r="DX1190" s="127"/>
      <c r="DY1190" s="127"/>
      <c r="DZ1190" s="127"/>
      <c r="EA1190" s="127"/>
      <c r="EB1190" s="127"/>
      <c r="EC1190" s="127"/>
      <c r="ED1190" s="127"/>
      <c r="EE1190" s="127"/>
      <c r="EF1190" s="127"/>
      <c r="EG1190" s="127"/>
      <c r="EH1190" s="127"/>
      <c r="EI1190" s="127"/>
      <c r="EJ1190" s="127"/>
      <c r="EK1190" s="127"/>
      <c r="EL1190" s="127"/>
      <c r="EM1190" s="127"/>
      <c r="EN1190" s="127"/>
      <c r="EO1190" s="127"/>
      <c r="EP1190" s="127"/>
      <c r="EQ1190" s="127"/>
      <c r="ER1190" s="127"/>
      <c r="ES1190" s="127"/>
      <c r="ET1190" s="127"/>
      <c r="EU1190" s="127"/>
      <c r="EV1190" s="127"/>
      <c r="EW1190" s="127"/>
      <c r="EX1190" s="127"/>
      <c r="EY1190" s="127"/>
      <c r="EZ1190" s="127"/>
      <c r="FA1190" s="127"/>
      <c r="FB1190" s="127"/>
      <c r="FC1190" s="127"/>
      <c r="FD1190" s="127"/>
      <c r="FE1190" s="127"/>
      <c r="FF1190" s="127"/>
      <c r="FG1190" s="127"/>
      <c r="FH1190" s="127"/>
      <c r="FI1190" s="127"/>
      <c r="FJ1190" s="127"/>
      <c r="FK1190" s="127"/>
      <c r="FL1190" s="127"/>
      <c r="FM1190" s="127"/>
      <c r="FN1190" s="127"/>
      <c r="FO1190" s="127"/>
      <c r="FP1190" s="127"/>
      <c r="FQ1190" s="127"/>
      <c r="FR1190" s="127"/>
      <c r="FS1190" s="127"/>
      <c r="FT1190" s="127"/>
      <c r="FU1190" s="127"/>
      <c r="FV1190" s="127"/>
      <c r="FW1190" s="127"/>
      <c r="FX1190" s="127"/>
      <c r="FY1190" s="127"/>
      <c r="FZ1190" s="127"/>
      <c r="GA1190" s="127"/>
      <c r="GB1190" s="127"/>
      <c r="GC1190" s="127"/>
      <c r="GD1190" s="127"/>
      <c r="GE1190" s="127"/>
      <c r="GF1190" s="127"/>
      <c r="GG1190" s="127"/>
      <c r="GH1190" s="127"/>
      <c r="GI1190" s="127"/>
      <c r="GJ1190" s="127"/>
      <c r="GK1190" s="127"/>
      <c r="GL1190" s="127"/>
      <c r="GM1190" s="127"/>
      <c r="GN1190" s="127"/>
      <c r="GO1190" s="127"/>
      <c r="GP1190" s="127"/>
      <c r="GQ1190" s="127"/>
      <c r="GR1190" s="127"/>
      <c r="GS1190" s="127"/>
      <c r="GT1190" s="127"/>
      <c r="GU1190" s="127"/>
      <c r="GV1190" s="127"/>
      <c r="GW1190" s="127"/>
      <c r="GX1190" s="127"/>
      <c r="GY1190" s="127"/>
      <c r="GZ1190" s="127"/>
      <c r="HA1190" s="127"/>
      <c r="HB1190" s="127"/>
      <c r="HC1190" s="127"/>
      <c r="HD1190" s="127"/>
      <c r="HE1190" s="127"/>
      <c r="HF1190" s="127"/>
      <c r="HG1190" s="127"/>
      <c r="HH1190" s="127"/>
      <c r="HI1190" s="127"/>
      <c r="HJ1190" s="127"/>
      <c r="HK1190" s="127"/>
      <c r="HL1190" s="127"/>
      <c r="HM1190" s="127"/>
      <c r="HN1190" s="127"/>
      <c r="HO1190" s="127"/>
      <c r="HP1190" s="127"/>
      <c r="HQ1190" s="127"/>
      <c r="HR1190" s="127"/>
      <c r="HS1190" s="127"/>
      <c r="HT1190" s="127"/>
      <c r="HU1190" s="127"/>
      <c r="HV1190" s="127"/>
      <c r="HW1190" s="127"/>
      <c r="HX1190" s="127"/>
      <c r="HY1190" s="127"/>
    </row>
    <row r="1191" spans="1:233" ht="12.75" customHeight="1" x14ac:dyDescent="0.2">
      <c r="A1191" s="127"/>
      <c r="B1191" s="127"/>
      <c r="C1191" s="127"/>
      <c r="D1191" s="127"/>
      <c r="E1191" s="125"/>
      <c r="F1191" s="117"/>
      <c r="G1191" s="117"/>
      <c r="H1191" s="117"/>
      <c r="I1191" s="128"/>
      <c r="J1191" s="128"/>
      <c r="K1191" s="114"/>
      <c r="L1191" s="127"/>
      <c r="M1191" s="127"/>
      <c r="N1191" s="127"/>
      <c r="O1191" s="127"/>
      <c r="P1191" s="127"/>
      <c r="Q1191" s="127"/>
      <c r="R1191" s="127"/>
      <c r="S1191" s="127"/>
      <c r="T1191" s="127"/>
      <c r="U1191" s="127"/>
      <c r="V1191" s="127"/>
      <c r="W1191" s="127"/>
      <c r="X1191" s="127"/>
      <c r="Y1191" s="127"/>
      <c r="Z1191" s="127"/>
      <c r="AA1191" s="127"/>
      <c r="AB1191" s="127"/>
      <c r="AC1191" s="127"/>
      <c r="AD1191" s="127"/>
      <c r="AE1191" s="127"/>
      <c r="AF1191" s="127"/>
      <c r="AG1191" s="127"/>
      <c r="AH1191" s="127"/>
      <c r="AI1191" s="127"/>
      <c r="AJ1191" s="127"/>
      <c r="AK1191" s="127"/>
      <c r="AL1191" s="127"/>
      <c r="AM1191" s="127"/>
      <c r="AN1191" s="127"/>
      <c r="AO1191" s="127"/>
      <c r="AP1191" s="127"/>
      <c r="AQ1191" s="127"/>
      <c r="AR1191" s="127"/>
      <c r="AS1191" s="127"/>
      <c r="AT1191" s="127"/>
      <c r="AU1191" s="127"/>
      <c r="AV1191" s="127"/>
      <c r="AW1191" s="127"/>
      <c r="AX1191" s="127"/>
      <c r="AY1191" s="127"/>
      <c r="AZ1191" s="127"/>
      <c r="BA1191" s="127"/>
      <c r="BB1191" s="127"/>
      <c r="BC1191" s="127"/>
      <c r="BD1191" s="127"/>
      <c r="BE1191" s="127"/>
      <c r="BF1191" s="127"/>
      <c r="BG1191" s="127"/>
      <c r="BH1191" s="127"/>
      <c r="BI1191" s="127"/>
      <c r="BJ1191" s="127"/>
      <c r="BK1191" s="127"/>
      <c r="BL1191" s="127"/>
      <c r="BM1191" s="127"/>
      <c r="BN1191" s="127"/>
      <c r="BO1191" s="127"/>
      <c r="BP1191" s="127"/>
      <c r="BQ1191" s="127"/>
      <c r="BR1191" s="127"/>
      <c r="BS1191" s="127"/>
      <c r="BT1191" s="127"/>
      <c r="BU1191" s="127"/>
      <c r="BV1191" s="127"/>
      <c r="BW1191" s="127"/>
      <c r="BX1191" s="127"/>
      <c r="BY1191" s="127"/>
      <c r="BZ1191" s="127"/>
      <c r="CA1191" s="127"/>
      <c r="CB1191" s="127"/>
      <c r="CC1191" s="127"/>
      <c r="CD1191" s="127"/>
      <c r="CE1191" s="127"/>
      <c r="CF1191" s="127"/>
      <c r="CG1191" s="127"/>
      <c r="CH1191" s="127"/>
      <c r="CI1191" s="127"/>
      <c r="CJ1191" s="127"/>
      <c r="CK1191" s="127"/>
      <c r="CL1191" s="127"/>
      <c r="CM1191" s="127"/>
      <c r="CN1191" s="127"/>
      <c r="CO1191" s="127"/>
      <c r="CP1191" s="127"/>
      <c r="CQ1191" s="127"/>
      <c r="CR1191" s="127"/>
      <c r="CS1191" s="127"/>
      <c r="CT1191" s="127"/>
      <c r="CU1191" s="127"/>
      <c r="CV1191" s="127"/>
      <c r="CW1191" s="127"/>
      <c r="CX1191" s="127"/>
      <c r="CY1191" s="127"/>
      <c r="CZ1191" s="127"/>
      <c r="DA1191" s="127"/>
      <c r="DB1191" s="127"/>
      <c r="DC1191" s="127"/>
      <c r="DD1191" s="127"/>
      <c r="DE1191" s="127"/>
      <c r="DF1191" s="127"/>
      <c r="DG1191" s="127"/>
      <c r="DH1191" s="127"/>
      <c r="DI1191" s="127"/>
      <c r="DJ1191" s="127"/>
      <c r="DK1191" s="127"/>
      <c r="DL1191" s="127"/>
      <c r="DM1191" s="127"/>
      <c r="DN1191" s="127"/>
      <c r="DO1191" s="127"/>
      <c r="DP1191" s="127"/>
      <c r="DQ1191" s="127"/>
      <c r="DR1191" s="127"/>
      <c r="DS1191" s="127"/>
      <c r="DT1191" s="127"/>
      <c r="DU1191" s="127"/>
      <c r="DV1191" s="127"/>
      <c r="DW1191" s="127"/>
      <c r="DX1191" s="127"/>
      <c r="DY1191" s="127"/>
      <c r="DZ1191" s="127"/>
      <c r="EA1191" s="127"/>
      <c r="EB1191" s="127"/>
      <c r="EC1191" s="127"/>
      <c r="ED1191" s="127"/>
      <c r="EE1191" s="127"/>
      <c r="EF1191" s="127"/>
      <c r="EG1191" s="127"/>
      <c r="EH1191" s="127"/>
      <c r="EI1191" s="127"/>
      <c r="EJ1191" s="127"/>
      <c r="EK1191" s="127"/>
      <c r="EL1191" s="127"/>
      <c r="EM1191" s="127"/>
      <c r="EN1191" s="127"/>
      <c r="EO1191" s="127"/>
      <c r="EP1191" s="127"/>
      <c r="EQ1191" s="127"/>
      <c r="ER1191" s="127"/>
      <c r="ES1191" s="127"/>
      <c r="ET1191" s="127"/>
      <c r="EU1191" s="127"/>
      <c r="EV1191" s="127"/>
      <c r="EW1191" s="127"/>
      <c r="EX1191" s="127"/>
      <c r="EY1191" s="127"/>
      <c r="EZ1191" s="127"/>
      <c r="FA1191" s="127"/>
      <c r="FB1191" s="127"/>
      <c r="FC1191" s="127"/>
      <c r="FD1191" s="127"/>
      <c r="FE1191" s="127"/>
      <c r="FF1191" s="127"/>
      <c r="FG1191" s="127"/>
      <c r="FH1191" s="127"/>
      <c r="FI1191" s="127"/>
      <c r="FJ1191" s="127"/>
      <c r="FK1191" s="127"/>
      <c r="FL1191" s="127"/>
      <c r="FM1191" s="127"/>
      <c r="FN1191" s="127"/>
      <c r="FO1191" s="127"/>
      <c r="FP1191" s="127"/>
      <c r="FQ1191" s="127"/>
      <c r="FR1191" s="127"/>
      <c r="FS1191" s="127"/>
      <c r="FT1191" s="127"/>
      <c r="FU1191" s="127"/>
      <c r="FV1191" s="127"/>
      <c r="FW1191" s="127"/>
      <c r="FX1191" s="127"/>
      <c r="FY1191" s="127"/>
      <c r="FZ1191" s="127"/>
      <c r="GA1191" s="127"/>
      <c r="GB1191" s="127"/>
      <c r="GC1191" s="127"/>
      <c r="GD1191" s="127"/>
      <c r="GE1191" s="127"/>
      <c r="GF1191" s="127"/>
      <c r="GG1191" s="127"/>
      <c r="GH1191" s="127"/>
      <c r="GI1191" s="127"/>
      <c r="GJ1191" s="127"/>
      <c r="GK1191" s="127"/>
      <c r="GL1191" s="127"/>
      <c r="GM1191" s="127"/>
      <c r="GN1191" s="127"/>
      <c r="GO1191" s="127"/>
      <c r="GP1191" s="127"/>
      <c r="GQ1191" s="127"/>
      <c r="GR1191" s="127"/>
      <c r="GS1191" s="127"/>
      <c r="GT1191" s="127"/>
      <c r="GU1191" s="127"/>
      <c r="GV1191" s="127"/>
      <c r="GW1191" s="127"/>
      <c r="GX1191" s="127"/>
      <c r="GY1191" s="127"/>
      <c r="GZ1191" s="127"/>
      <c r="HA1191" s="127"/>
      <c r="HB1191" s="127"/>
      <c r="HC1191" s="127"/>
      <c r="HD1191" s="127"/>
      <c r="HE1191" s="127"/>
      <c r="HF1191" s="127"/>
      <c r="HG1191" s="127"/>
      <c r="HH1191" s="127"/>
      <c r="HI1191" s="127"/>
      <c r="HJ1191" s="127"/>
      <c r="HK1191" s="127"/>
      <c r="HL1191" s="127"/>
      <c r="HM1191" s="127"/>
      <c r="HN1191" s="127"/>
      <c r="HO1191" s="127"/>
      <c r="HP1191" s="127"/>
      <c r="HQ1191" s="127"/>
      <c r="HR1191" s="127"/>
      <c r="HS1191" s="127"/>
      <c r="HT1191" s="127"/>
      <c r="HU1191" s="127"/>
      <c r="HV1191" s="127"/>
      <c r="HW1191" s="127"/>
      <c r="HX1191" s="127"/>
      <c r="HY1191" s="127"/>
    </row>
    <row r="1192" spans="1:233" ht="12.75" customHeight="1" x14ac:dyDescent="0.2">
      <c r="A1192" s="127"/>
      <c r="B1192" s="127"/>
      <c r="C1192" s="127"/>
      <c r="D1192" s="127"/>
      <c r="E1192" s="125"/>
      <c r="F1192" s="117"/>
      <c r="G1192" s="117"/>
      <c r="H1192" s="117"/>
      <c r="I1192" s="128"/>
      <c r="J1192" s="128"/>
      <c r="K1192" s="114"/>
      <c r="L1192" s="127"/>
      <c r="M1192" s="127"/>
      <c r="N1192" s="127"/>
      <c r="O1192" s="127"/>
      <c r="P1192" s="127"/>
      <c r="Q1192" s="127"/>
      <c r="R1192" s="127"/>
      <c r="S1192" s="127"/>
      <c r="T1192" s="127"/>
      <c r="U1192" s="127"/>
      <c r="V1192" s="127"/>
      <c r="W1192" s="127"/>
      <c r="X1192" s="127"/>
      <c r="Y1192" s="127"/>
      <c r="Z1192" s="127"/>
      <c r="AA1192" s="127"/>
      <c r="AB1192" s="127"/>
      <c r="AC1192" s="127"/>
      <c r="AD1192" s="127"/>
      <c r="AE1192" s="127"/>
      <c r="AF1192" s="127"/>
      <c r="AG1192" s="127"/>
      <c r="AH1192" s="127"/>
      <c r="AI1192" s="127"/>
      <c r="AJ1192" s="127"/>
      <c r="AK1192" s="127"/>
      <c r="AL1192" s="127"/>
      <c r="AM1192" s="127"/>
      <c r="AN1192" s="127"/>
      <c r="AO1192" s="127"/>
      <c r="AP1192" s="127"/>
      <c r="AQ1192" s="127"/>
      <c r="AR1192" s="127"/>
      <c r="AS1192" s="127"/>
      <c r="AT1192" s="127"/>
      <c r="AU1192" s="127"/>
      <c r="AV1192" s="127"/>
      <c r="AW1192" s="127"/>
      <c r="AX1192" s="127"/>
      <c r="AY1192" s="127"/>
      <c r="AZ1192" s="127"/>
      <c r="BA1192" s="127"/>
      <c r="BB1192" s="127"/>
      <c r="BC1192" s="127"/>
      <c r="BD1192" s="127"/>
      <c r="BE1192" s="127"/>
      <c r="BF1192" s="127"/>
      <c r="BG1192" s="127"/>
      <c r="BH1192" s="127"/>
      <c r="BI1192" s="127"/>
      <c r="BJ1192" s="127"/>
      <c r="BK1192" s="127"/>
      <c r="BL1192" s="127"/>
      <c r="BM1192" s="127"/>
      <c r="BN1192" s="127"/>
      <c r="BO1192" s="127"/>
      <c r="BP1192" s="127"/>
      <c r="BQ1192" s="127"/>
      <c r="BR1192" s="127"/>
      <c r="BS1192" s="127"/>
      <c r="BT1192" s="127"/>
      <c r="BU1192" s="127"/>
      <c r="BV1192" s="127"/>
      <c r="BW1192" s="127"/>
      <c r="BX1192" s="127"/>
      <c r="BY1192" s="127"/>
      <c r="BZ1192" s="127"/>
      <c r="CA1192" s="127"/>
      <c r="CB1192" s="127"/>
      <c r="CC1192" s="127"/>
      <c r="CD1192" s="127"/>
      <c r="CE1192" s="127"/>
      <c r="CF1192" s="127"/>
      <c r="CG1192" s="127"/>
      <c r="CH1192" s="127"/>
      <c r="CI1192" s="127"/>
      <c r="CJ1192" s="127"/>
      <c r="CK1192" s="127"/>
      <c r="CL1192" s="127"/>
      <c r="CM1192" s="127"/>
      <c r="CN1192" s="127"/>
      <c r="CO1192" s="127"/>
      <c r="CP1192" s="127"/>
      <c r="CQ1192" s="127"/>
      <c r="CR1192" s="127"/>
      <c r="CS1192" s="127"/>
      <c r="CT1192" s="127"/>
      <c r="CU1192" s="127"/>
      <c r="CV1192" s="127"/>
      <c r="CW1192" s="127"/>
      <c r="CX1192" s="127"/>
      <c r="CY1192" s="127"/>
      <c r="CZ1192" s="127"/>
      <c r="DA1192" s="127"/>
      <c r="DB1192" s="127"/>
      <c r="DC1192" s="127"/>
      <c r="DD1192" s="127"/>
      <c r="DE1192" s="127"/>
      <c r="DF1192" s="127"/>
      <c r="DG1192" s="127"/>
      <c r="DH1192" s="127"/>
      <c r="DI1192" s="127"/>
      <c r="DJ1192" s="127"/>
      <c r="DK1192" s="127"/>
      <c r="DL1192" s="127"/>
      <c r="DM1192" s="127"/>
      <c r="DN1192" s="127"/>
      <c r="DO1192" s="127"/>
      <c r="DP1192" s="127"/>
      <c r="DQ1192" s="127"/>
      <c r="DR1192" s="127"/>
      <c r="DS1192" s="127"/>
      <c r="DT1192" s="127"/>
      <c r="DU1192" s="127"/>
      <c r="DV1192" s="127"/>
      <c r="DW1192" s="127"/>
      <c r="DX1192" s="127"/>
      <c r="DY1192" s="127"/>
      <c r="DZ1192" s="127"/>
      <c r="EA1192" s="127"/>
      <c r="EB1192" s="127"/>
      <c r="EC1192" s="127"/>
      <c r="ED1192" s="127"/>
      <c r="EE1192" s="127"/>
      <c r="EF1192" s="127"/>
      <c r="EG1192" s="127"/>
      <c r="EH1192" s="127"/>
      <c r="EI1192" s="127"/>
      <c r="EJ1192" s="127"/>
      <c r="EK1192" s="127"/>
      <c r="EL1192" s="127"/>
      <c r="EM1192" s="127"/>
      <c r="EN1192" s="127"/>
      <c r="EO1192" s="127"/>
      <c r="EP1192" s="127"/>
      <c r="EQ1192" s="127"/>
      <c r="ER1192" s="127"/>
      <c r="ES1192" s="127"/>
      <c r="ET1192" s="127"/>
      <c r="EU1192" s="127"/>
      <c r="EV1192" s="127"/>
      <c r="EW1192" s="127"/>
      <c r="EX1192" s="127"/>
      <c r="EY1192" s="127"/>
      <c r="EZ1192" s="127"/>
      <c r="FA1192" s="127"/>
      <c r="FB1192" s="127"/>
      <c r="FC1192" s="127"/>
      <c r="FD1192" s="127"/>
      <c r="FE1192" s="127"/>
      <c r="FF1192" s="127"/>
      <c r="FG1192" s="127"/>
      <c r="FH1192" s="127"/>
      <c r="FI1192" s="127"/>
      <c r="FJ1192" s="127"/>
      <c r="FK1192" s="127"/>
      <c r="FL1192" s="127"/>
      <c r="FM1192" s="127"/>
      <c r="FN1192" s="127"/>
      <c r="FO1192" s="127"/>
      <c r="FP1192" s="127"/>
      <c r="FQ1192" s="127"/>
      <c r="FR1192" s="127"/>
      <c r="FS1192" s="127"/>
      <c r="FT1192" s="127"/>
      <c r="FU1192" s="127"/>
      <c r="FV1192" s="127"/>
      <c r="FW1192" s="127"/>
      <c r="FX1192" s="127"/>
      <c r="FY1192" s="127"/>
      <c r="FZ1192" s="127"/>
      <c r="GA1192" s="127"/>
      <c r="GB1192" s="127"/>
      <c r="GC1192" s="127"/>
      <c r="GD1192" s="127"/>
      <c r="GE1192" s="127"/>
      <c r="GF1192" s="127"/>
      <c r="GG1192" s="127"/>
      <c r="GH1192" s="127"/>
      <c r="GI1192" s="127"/>
      <c r="GJ1192" s="127"/>
      <c r="GK1192" s="127"/>
      <c r="GL1192" s="127"/>
      <c r="GM1192" s="127"/>
      <c r="GN1192" s="127"/>
      <c r="GO1192" s="127"/>
      <c r="GP1192" s="127"/>
      <c r="GQ1192" s="127"/>
      <c r="GR1192" s="127"/>
      <c r="GS1192" s="127"/>
      <c r="GT1192" s="127"/>
      <c r="GU1192" s="127"/>
      <c r="GV1192" s="127"/>
      <c r="GW1192" s="127"/>
      <c r="GX1192" s="127"/>
      <c r="GY1192" s="127"/>
      <c r="GZ1192" s="127"/>
      <c r="HA1192" s="127"/>
      <c r="HB1192" s="127"/>
      <c r="HC1192" s="127"/>
      <c r="HD1192" s="127"/>
      <c r="HE1192" s="127"/>
      <c r="HF1192" s="127"/>
      <c r="HG1192" s="127"/>
      <c r="HH1192" s="127"/>
      <c r="HI1192" s="127"/>
      <c r="HJ1192" s="127"/>
      <c r="HK1192" s="127"/>
      <c r="HL1192" s="127"/>
      <c r="HM1192" s="127"/>
      <c r="HN1192" s="127"/>
      <c r="HO1192" s="127"/>
      <c r="HP1192" s="127"/>
      <c r="HQ1192" s="127"/>
      <c r="HR1192" s="127"/>
      <c r="HS1192" s="127"/>
      <c r="HT1192" s="127"/>
      <c r="HU1192" s="127"/>
      <c r="HV1192" s="127"/>
      <c r="HW1192" s="127"/>
      <c r="HX1192" s="124"/>
      <c r="HY1192" s="124"/>
    </row>
    <row r="1193" spans="1:233" ht="12.75" customHeight="1" x14ac:dyDescent="0.2">
      <c r="A1193" s="127"/>
      <c r="B1193" s="127"/>
      <c r="C1193" s="127"/>
      <c r="D1193" s="127"/>
      <c r="E1193" s="125"/>
      <c r="F1193" s="117"/>
      <c r="G1193" s="117"/>
      <c r="H1193" s="117"/>
      <c r="I1193" s="128"/>
      <c r="J1193" s="128"/>
      <c r="K1193" s="114"/>
      <c r="L1193" s="127"/>
      <c r="M1193" s="127"/>
      <c r="N1193" s="127"/>
      <c r="O1193" s="127"/>
      <c r="P1193" s="127"/>
      <c r="Q1193" s="127"/>
      <c r="R1193" s="127"/>
      <c r="S1193" s="127"/>
      <c r="T1193" s="127"/>
      <c r="U1193" s="127"/>
      <c r="V1193" s="127"/>
      <c r="W1193" s="127"/>
      <c r="X1193" s="127"/>
      <c r="Y1193" s="127"/>
      <c r="Z1193" s="127"/>
      <c r="AA1193" s="127"/>
      <c r="AB1193" s="127"/>
      <c r="AC1193" s="127"/>
      <c r="AD1193" s="127"/>
      <c r="AE1193" s="127"/>
      <c r="AF1193" s="127"/>
      <c r="AG1193" s="127"/>
      <c r="AH1193" s="127"/>
      <c r="AI1193" s="127"/>
      <c r="AJ1193" s="127"/>
      <c r="AK1193" s="127"/>
      <c r="AL1193" s="127"/>
      <c r="AM1193" s="127"/>
      <c r="AN1193" s="127"/>
      <c r="AO1193" s="127"/>
      <c r="AP1193" s="127"/>
      <c r="AQ1193" s="127"/>
      <c r="AR1193" s="127"/>
      <c r="AS1193" s="127"/>
      <c r="AT1193" s="127"/>
      <c r="AU1193" s="127"/>
      <c r="AV1193" s="127"/>
      <c r="AW1193" s="127"/>
      <c r="AX1193" s="127"/>
      <c r="AY1193" s="127"/>
      <c r="AZ1193" s="127"/>
      <c r="BA1193" s="127"/>
      <c r="BB1193" s="127"/>
      <c r="BC1193" s="127"/>
      <c r="BD1193" s="127"/>
      <c r="BE1193" s="127"/>
      <c r="BF1193" s="127"/>
      <c r="BG1193" s="127"/>
      <c r="BH1193" s="127"/>
      <c r="BI1193" s="127"/>
      <c r="BJ1193" s="127"/>
      <c r="BK1193" s="127"/>
      <c r="BL1193" s="127"/>
      <c r="BM1193" s="127"/>
      <c r="BN1193" s="127"/>
      <c r="BO1193" s="127"/>
      <c r="BP1193" s="127"/>
      <c r="BQ1193" s="127"/>
      <c r="BR1193" s="127"/>
      <c r="BS1193" s="127"/>
      <c r="BT1193" s="127"/>
      <c r="BU1193" s="127"/>
      <c r="BV1193" s="127"/>
      <c r="BW1193" s="127"/>
      <c r="BX1193" s="127"/>
      <c r="BY1193" s="127"/>
      <c r="BZ1193" s="127"/>
      <c r="CA1193" s="127"/>
      <c r="CB1193" s="127"/>
      <c r="CC1193" s="127"/>
      <c r="CD1193" s="127"/>
      <c r="CE1193" s="127"/>
      <c r="CF1193" s="127"/>
      <c r="CG1193" s="127"/>
      <c r="CH1193" s="127"/>
      <c r="CI1193" s="127"/>
      <c r="CJ1193" s="127"/>
      <c r="CK1193" s="127"/>
      <c r="CL1193" s="127"/>
      <c r="CM1193" s="127"/>
      <c r="CN1193" s="127"/>
      <c r="CO1193" s="127"/>
      <c r="CP1193" s="127"/>
      <c r="CQ1193" s="127"/>
      <c r="CR1193" s="127"/>
      <c r="CS1193" s="127"/>
      <c r="CT1193" s="127"/>
      <c r="CU1193" s="127"/>
      <c r="CV1193" s="127"/>
      <c r="CW1193" s="127"/>
      <c r="CX1193" s="127"/>
      <c r="CY1193" s="127"/>
      <c r="CZ1193" s="127"/>
      <c r="DA1193" s="127"/>
      <c r="DB1193" s="127"/>
      <c r="DC1193" s="127"/>
      <c r="DD1193" s="127"/>
      <c r="DE1193" s="127"/>
      <c r="DF1193" s="127"/>
      <c r="DG1193" s="127"/>
      <c r="DH1193" s="127"/>
      <c r="DI1193" s="127"/>
      <c r="DJ1193" s="127"/>
      <c r="DK1193" s="127"/>
      <c r="DL1193" s="127"/>
      <c r="DM1193" s="127"/>
      <c r="DN1193" s="127"/>
      <c r="DO1193" s="127"/>
      <c r="DP1193" s="127"/>
      <c r="DQ1193" s="127"/>
      <c r="DR1193" s="127"/>
      <c r="DS1193" s="127"/>
      <c r="DT1193" s="127"/>
      <c r="DU1193" s="127"/>
      <c r="DV1193" s="127"/>
      <c r="DW1193" s="127"/>
      <c r="DX1193" s="127"/>
      <c r="DY1193" s="127"/>
      <c r="DZ1193" s="127"/>
      <c r="EA1193" s="127"/>
      <c r="EB1193" s="127"/>
      <c r="EC1193" s="127"/>
      <c r="ED1193" s="127"/>
      <c r="EE1193" s="127"/>
      <c r="EF1193" s="127"/>
      <c r="EG1193" s="127"/>
      <c r="EH1193" s="127"/>
      <c r="EI1193" s="127"/>
      <c r="EJ1193" s="127"/>
      <c r="EK1193" s="127"/>
      <c r="EL1193" s="127"/>
      <c r="EM1193" s="127"/>
      <c r="EN1193" s="127"/>
      <c r="EO1193" s="127"/>
      <c r="EP1193" s="127"/>
      <c r="EQ1193" s="127"/>
      <c r="ER1193" s="127"/>
      <c r="ES1193" s="127"/>
      <c r="ET1193" s="127"/>
      <c r="EU1193" s="127"/>
      <c r="EV1193" s="127"/>
      <c r="EW1193" s="127"/>
      <c r="EX1193" s="127"/>
      <c r="EY1193" s="127"/>
      <c r="EZ1193" s="127"/>
      <c r="FA1193" s="127"/>
      <c r="FB1193" s="127"/>
      <c r="FC1193" s="127"/>
      <c r="FD1193" s="127"/>
      <c r="FE1193" s="127"/>
      <c r="FF1193" s="127"/>
      <c r="FG1193" s="127"/>
      <c r="FH1193" s="127"/>
      <c r="FI1193" s="127"/>
      <c r="FJ1193" s="127"/>
      <c r="FK1193" s="127"/>
      <c r="FL1193" s="127"/>
      <c r="FM1193" s="127"/>
      <c r="FN1193" s="127"/>
      <c r="FO1193" s="127"/>
      <c r="FP1193" s="127"/>
      <c r="FQ1193" s="127"/>
      <c r="FR1193" s="127"/>
      <c r="FS1193" s="127"/>
      <c r="FT1193" s="127"/>
      <c r="FU1193" s="127"/>
      <c r="FV1193" s="127"/>
      <c r="FW1193" s="127"/>
      <c r="FX1193" s="127"/>
      <c r="FY1193" s="127"/>
      <c r="FZ1193" s="127"/>
      <c r="GA1193" s="127"/>
      <c r="GB1193" s="127"/>
      <c r="GC1193" s="127"/>
      <c r="GD1193" s="127"/>
      <c r="GE1193" s="127"/>
      <c r="GF1193" s="127"/>
      <c r="GG1193" s="127"/>
      <c r="GH1193" s="127"/>
      <c r="GI1193" s="127"/>
      <c r="GJ1193" s="127"/>
      <c r="GK1193" s="127"/>
      <c r="GL1193" s="127"/>
      <c r="GM1193" s="127"/>
      <c r="GN1193" s="127"/>
      <c r="GO1193" s="127"/>
      <c r="GP1193" s="127"/>
      <c r="GQ1193" s="127"/>
      <c r="GR1193" s="127"/>
      <c r="GS1193" s="127"/>
      <c r="GT1193" s="127"/>
      <c r="GU1193" s="127"/>
      <c r="GV1193" s="127"/>
      <c r="GW1193" s="127"/>
      <c r="GX1193" s="127"/>
      <c r="GY1193" s="127"/>
      <c r="GZ1193" s="127"/>
      <c r="HA1193" s="127"/>
      <c r="HB1193" s="127"/>
      <c r="HC1193" s="127"/>
      <c r="HD1193" s="127"/>
      <c r="HE1193" s="127"/>
      <c r="HF1193" s="127"/>
      <c r="HG1193" s="127"/>
      <c r="HH1193" s="127"/>
      <c r="HI1193" s="127"/>
      <c r="HJ1193" s="127"/>
      <c r="HK1193" s="127"/>
      <c r="HL1193" s="127"/>
      <c r="HM1193" s="127"/>
      <c r="HN1193" s="127"/>
      <c r="HO1193" s="127"/>
      <c r="HP1193" s="127"/>
      <c r="HQ1193" s="127"/>
      <c r="HR1193" s="127"/>
      <c r="HS1193" s="127"/>
      <c r="HT1193" s="127"/>
      <c r="HU1193" s="127"/>
      <c r="HV1193" s="127"/>
      <c r="HW1193" s="127"/>
    </row>
    <row r="1194" spans="1:233" ht="12.75" customHeight="1" x14ac:dyDescent="0.2">
      <c r="A1194" s="127"/>
      <c r="B1194" s="127"/>
      <c r="C1194" s="127"/>
      <c r="D1194" s="127"/>
      <c r="E1194" s="125"/>
      <c r="F1194" s="117"/>
      <c r="G1194" s="117"/>
      <c r="H1194" s="117"/>
      <c r="I1194" s="128"/>
      <c r="J1194" s="128"/>
      <c r="K1194" s="114"/>
      <c r="L1194" s="127"/>
      <c r="M1194" s="127"/>
      <c r="N1194" s="127"/>
      <c r="O1194" s="127"/>
      <c r="P1194" s="127"/>
      <c r="Q1194" s="127"/>
      <c r="R1194" s="127"/>
      <c r="S1194" s="127"/>
      <c r="T1194" s="127"/>
      <c r="U1194" s="127"/>
      <c r="V1194" s="127"/>
      <c r="W1194" s="127"/>
      <c r="X1194" s="127"/>
      <c r="Y1194" s="127"/>
      <c r="Z1194" s="127"/>
      <c r="AA1194" s="127"/>
      <c r="AB1194" s="127"/>
      <c r="AC1194" s="127"/>
      <c r="AD1194" s="127"/>
      <c r="AE1194" s="127"/>
      <c r="AF1194" s="127"/>
      <c r="AG1194" s="127"/>
      <c r="AH1194" s="127"/>
      <c r="AI1194" s="127"/>
      <c r="AJ1194" s="127"/>
      <c r="AK1194" s="127"/>
      <c r="AL1194" s="127"/>
      <c r="AM1194" s="127"/>
      <c r="AN1194" s="127"/>
      <c r="AO1194" s="127"/>
      <c r="AP1194" s="127"/>
      <c r="AQ1194" s="127"/>
      <c r="AR1194" s="127"/>
      <c r="AS1194" s="127"/>
      <c r="AT1194" s="127"/>
      <c r="AU1194" s="127"/>
      <c r="AV1194" s="127"/>
      <c r="AW1194" s="127"/>
      <c r="AX1194" s="127"/>
      <c r="AY1194" s="127"/>
      <c r="AZ1194" s="127"/>
      <c r="BA1194" s="127"/>
      <c r="BB1194" s="127"/>
      <c r="BC1194" s="127"/>
      <c r="BD1194" s="127"/>
      <c r="BE1194" s="127"/>
      <c r="BF1194" s="127"/>
      <c r="BG1194" s="127"/>
      <c r="BH1194" s="127"/>
      <c r="BI1194" s="127"/>
      <c r="BJ1194" s="127"/>
      <c r="BK1194" s="127"/>
      <c r="BL1194" s="127"/>
      <c r="BM1194" s="127"/>
      <c r="BN1194" s="127"/>
      <c r="BO1194" s="127"/>
      <c r="BP1194" s="127"/>
      <c r="BQ1194" s="127"/>
      <c r="BR1194" s="127"/>
      <c r="BS1194" s="127"/>
      <c r="BT1194" s="127"/>
      <c r="BU1194" s="127"/>
      <c r="BV1194" s="127"/>
      <c r="BW1194" s="127"/>
      <c r="BX1194" s="127"/>
      <c r="BY1194" s="127"/>
      <c r="BZ1194" s="127"/>
      <c r="CA1194" s="127"/>
      <c r="CB1194" s="127"/>
      <c r="CC1194" s="127"/>
      <c r="CD1194" s="127"/>
      <c r="CE1194" s="127"/>
      <c r="CF1194" s="127"/>
      <c r="CG1194" s="127"/>
      <c r="CH1194" s="127"/>
      <c r="CI1194" s="127"/>
      <c r="CJ1194" s="127"/>
      <c r="CK1194" s="127"/>
      <c r="CL1194" s="127"/>
      <c r="CM1194" s="127"/>
      <c r="CN1194" s="127"/>
      <c r="CO1194" s="127"/>
      <c r="CP1194" s="127"/>
      <c r="CQ1194" s="127"/>
      <c r="CR1194" s="127"/>
      <c r="CS1194" s="127"/>
      <c r="CT1194" s="127"/>
      <c r="CU1194" s="127"/>
      <c r="CV1194" s="127"/>
      <c r="CW1194" s="127"/>
      <c r="CX1194" s="127"/>
      <c r="CY1194" s="127"/>
      <c r="CZ1194" s="127"/>
      <c r="DA1194" s="127"/>
      <c r="DB1194" s="127"/>
      <c r="DC1194" s="127"/>
      <c r="DD1194" s="127"/>
      <c r="DE1194" s="127"/>
      <c r="DF1194" s="127"/>
      <c r="DG1194" s="127"/>
      <c r="DH1194" s="127"/>
      <c r="DI1194" s="127"/>
      <c r="DJ1194" s="127"/>
      <c r="DK1194" s="127"/>
      <c r="DL1194" s="127"/>
      <c r="DM1194" s="127"/>
      <c r="DN1194" s="127"/>
      <c r="DO1194" s="127"/>
      <c r="DP1194" s="127"/>
      <c r="DQ1194" s="127"/>
      <c r="DR1194" s="127"/>
      <c r="DS1194" s="127"/>
      <c r="DT1194" s="127"/>
      <c r="DU1194" s="127"/>
      <c r="DV1194" s="127"/>
      <c r="DW1194" s="127"/>
      <c r="DX1194" s="127"/>
      <c r="DY1194" s="127"/>
      <c r="DZ1194" s="127"/>
      <c r="EA1194" s="127"/>
      <c r="EB1194" s="127"/>
      <c r="EC1194" s="127"/>
      <c r="ED1194" s="127"/>
      <c r="EE1194" s="127"/>
      <c r="EF1194" s="127"/>
      <c r="EG1194" s="127"/>
      <c r="EH1194" s="127"/>
      <c r="EI1194" s="127"/>
      <c r="EJ1194" s="127"/>
      <c r="EK1194" s="127"/>
      <c r="EL1194" s="127"/>
      <c r="EM1194" s="127"/>
      <c r="EN1194" s="127"/>
      <c r="EO1194" s="127"/>
      <c r="EP1194" s="127"/>
      <c r="EQ1194" s="127"/>
      <c r="ER1194" s="127"/>
      <c r="ES1194" s="127"/>
      <c r="ET1194" s="127"/>
      <c r="EU1194" s="127"/>
      <c r="EV1194" s="127"/>
      <c r="EW1194" s="127"/>
      <c r="EX1194" s="127"/>
      <c r="EY1194" s="127"/>
      <c r="EZ1194" s="127"/>
      <c r="FA1194" s="127"/>
      <c r="FB1194" s="127"/>
      <c r="FC1194" s="127"/>
      <c r="FD1194" s="127"/>
      <c r="FE1194" s="127"/>
      <c r="FF1194" s="127"/>
      <c r="FG1194" s="127"/>
      <c r="FH1194" s="127"/>
      <c r="FI1194" s="127"/>
      <c r="FJ1194" s="127"/>
      <c r="FK1194" s="127"/>
      <c r="FL1194" s="127"/>
      <c r="FM1194" s="127"/>
      <c r="FN1194" s="127"/>
      <c r="FO1194" s="127"/>
      <c r="FP1194" s="127"/>
      <c r="FQ1194" s="127"/>
      <c r="FR1194" s="127"/>
      <c r="FS1194" s="127"/>
      <c r="FT1194" s="127"/>
      <c r="FU1194" s="127"/>
      <c r="FV1194" s="127"/>
      <c r="FW1194" s="127"/>
      <c r="FX1194" s="127"/>
      <c r="FY1194" s="127"/>
      <c r="FZ1194" s="127"/>
      <c r="GA1194" s="127"/>
      <c r="GB1194" s="127"/>
      <c r="GC1194" s="127"/>
      <c r="GD1194" s="127"/>
      <c r="GE1194" s="127"/>
      <c r="GF1194" s="127"/>
      <c r="GG1194" s="127"/>
      <c r="GH1194" s="127"/>
      <c r="GI1194" s="127"/>
      <c r="GJ1194" s="127"/>
      <c r="GK1194" s="127"/>
      <c r="GL1194" s="127"/>
      <c r="GM1194" s="127"/>
      <c r="GN1194" s="127"/>
      <c r="GO1194" s="127"/>
      <c r="GP1194" s="127"/>
      <c r="GQ1194" s="127"/>
      <c r="GR1194" s="127"/>
      <c r="GS1194" s="127"/>
      <c r="GT1194" s="127"/>
      <c r="GU1194" s="127"/>
      <c r="GV1194" s="127"/>
      <c r="GW1194" s="127"/>
      <c r="GX1194" s="127"/>
      <c r="GY1194" s="127"/>
      <c r="GZ1194" s="127"/>
      <c r="HA1194" s="127"/>
      <c r="HB1194" s="127"/>
      <c r="HC1194" s="127"/>
      <c r="HD1194" s="127"/>
      <c r="HE1194" s="127"/>
      <c r="HF1194" s="127"/>
      <c r="HG1194" s="127"/>
      <c r="HH1194" s="127"/>
      <c r="HI1194" s="127"/>
      <c r="HJ1194" s="127"/>
      <c r="HK1194" s="127"/>
      <c r="HL1194" s="127"/>
      <c r="HM1194" s="127"/>
      <c r="HN1194" s="127"/>
      <c r="HO1194" s="127"/>
      <c r="HP1194" s="127"/>
      <c r="HQ1194" s="127"/>
      <c r="HR1194" s="127"/>
      <c r="HS1194" s="127"/>
      <c r="HT1194" s="127"/>
      <c r="HU1194" s="127"/>
      <c r="HV1194" s="127"/>
      <c r="HW1194" s="127"/>
    </row>
    <row r="1195" spans="1:233" ht="12.75" customHeight="1" x14ac:dyDescent="0.2">
      <c r="A1195" s="127"/>
      <c r="B1195" s="127"/>
      <c r="C1195" s="127"/>
      <c r="D1195" s="127"/>
      <c r="E1195" s="125"/>
      <c r="F1195" s="117"/>
      <c r="G1195" s="117"/>
      <c r="H1195" s="117"/>
      <c r="I1195" s="128"/>
      <c r="J1195" s="128"/>
      <c r="K1195" s="114"/>
      <c r="L1195" s="127"/>
      <c r="M1195" s="127"/>
      <c r="N1195" s="127"/>
      <c r="O1195" s="127"/>
      <c r="P1195" s="127"/>
      <c r="Q1195" s="127"/>
      <c r="R1195" s="127"/>
      <c r="S1195" s="127"/>
      <c r="T1195" s="127"/>
      <c r="U1195" s="127"/>
      <c r="V1195" s="127"/>
      <c r="W1195" s="127"/>
      <c r="X1195" s="127"/>
      <c r="Y1195" s="127"/>
      <c r="Z1195" s="127"/>
      <c r="AA1195" s="127"/>
      <c r="AB1195" s="127"/>
      <c r="AC1195" s="127"/>
      <c r="AD1195" s="127"/>
      <c r="AE1195" s="127"/>
      <c r="AF1195" s="127"/>
      <c r="AG1195" s="127"/>
      <c r="AH1195" s="127"/>
      <c r="AI1195" s="127"/>
      <c r="AJ1195" s="127"/>
      <c r="AK1195" s="127"/>
      <c r="AL1195" s="127"/>
      <c r="AM1195" s="127"/>
      <c r="AN1195" s="127"/>
      <c r="AO1195" s="127"/>
      <c r="AP1195" s="127"/>
      <c r="AQ1195" s="127"/>
      <c r="AR1195" s="127"/>
      <c r="AS1195" s="127"/>
      <c r="AT1195" s="127"/>
      <c r="AU1195" s="127"/>
      <c r="AV1195" s="127"/>
      <c r="AW1195" s="127"/>
      <c r="AX1195" s="127"/>
      <c r="AY1195" s="127"/>
      <c r="AZ1195" s="127"/>
      <c r="BA1195" s="127"/>
      <c r="BB1195" s="127"/>
      <c r="BC1195" s="127"/>
      <c r="BD1195" s="127"/>
      <c r="BE1195" s="127"/>
      <c r="BF1195" s="127"/>
      <c r="BG1195" s="127"/>
      <c r="BH1195" s="127"/>
      <c r="BI1195" s="127"/>
      <c r="BJ1195" s="127"/>
      <c r="BK1195" s="127"/>
      <c r="BL1195" s="127"/>
      <c r="BM1195" s="127"/>
      <c r="BN1195" s="127"/>
      <c r="BO1195" s="127"/>
      <c r="BP1195" s="127"/>
      <c r="BQ1195" s="127"/>
      <c r="BR1195" s="127"/>
      <c r="BS1195" s="127"/>
      <c r="BT1195" s="127"/>
      <c r="BU1195" s="127"/>
      <c r="BV1195" s="127"/>
      <c r="BW1195" s="127"/>
      <c r="BX1195" s="127"/>
      <c r="BY1195" s="127"/>
      <c r="BZ1195" s="127"/>
      <c r="CA1195" s="127"/>
      <c r="CB1195" s="127"/>
      <c r="CC1195" s="127"/>
      <c r="CD1195" s="127"/>
      <c r="CE1195" s="127"/>
      <c r="CF1195" s="127"/>
      <c r="CG1195" s="127"/>
      <c r="CH1195" s="127"/>
      <c r="CI1195" s="127"/>
      <c r="CJ1195" s="127"/>
      <c r="CK1195" s="127"/>
      <c r="CL1195" s="127"/>
      <c r="CM1195" s="127"/>
      <c r="CN1195" s="127"/>
      <c r="CO1195" s="127"/>
      <c r="CP1195" s="127"/>
      <c r="CQ1195" s="127"/>
      <c r="CR1195" s="127"/>
      <c r="CS1195" s="127"/>
      <c r="CT1195" s="127"/>
      <c r="CU1195" s="127"/>
      <c r="CV1195" s="127"/>
      <c r="CW1195" s="127"/>
      <c r="CX1195" s="127"/>
      <c r="CY1195" s="127"/>
      <c r="CZ1195" s="127"/>
      <c r="DA1195" s="127"/>
      <c r="DB1195" s="127"/>
      <c r="DC1195" s="127"/>
      <c r="DD1195" s="127"/>
      <c r="DE1195" s="127"/>
      <c r="DF1195" s="127"/>
      <c r="DG1195" s="127"/>
      <c r="DH1195" s="127"/>
      <c r="DI1195" s="127"/>
      <c r="DJ1195" s="127"/>
      <c r="DK1195" s="127"/>
      <c r="DL1195" s="127"/>
      <c r="DM1195" s="127"/>
      <c r="DN1195" s="127"/>
      <c r="DO1195" s="127"/>
      <c r="DP1195" s="127"/>
      <c r="DQ1195" s="127"/>
      <c r="DR1195" s="127"/>
      <c r="DS1195" s="127"/>
      <c r="DT1195" s="127"/>
      <c r="DU1195" s="127"/>
      <c r="DV1195" s="127"/>
      <c r="DW1195" s="127"/>
      <c r="DX1195" s="127"/>
      <c r="DY1195" s="127"/>
      <c r="DZ1195" s="127"/>
      <c r="EA1195" s="127"/>
      <c r="EB1195" s="127"/>
      <c r="EC1195" s="127"/>
      <c r="ED1195" s="127"/>
      <c r="EE1195" s="127"/>
      <c r="EF1195" s="127"/>
      <c r="EG1195" s="127"/>
      <c r="EH1195" s="127"/>
      <c r="EI1195" s="127"/>
      <c r="EJ1195" s="127"/>
      <c r="EK1195" s="127"/>
      <c r="EL1195" s="127"/>
      <c r="EM1195" s="127"/>
      <c r="EN1195" s="127"/>
      <c r="EO1195" s="127"/>
      <c r="EP1195" s="127"/>
      <c r="EQ1195" s="127"/>
      <c r="ER1195" s="127"/>
      <c r="ES1195" s="127"/>
      <c r="ET1195" s="127"/>
      <c r="EU1195" s="127"/>
      <c r="EV1195" s="127"/>
      <c r="EW1195" s="127"/>
      <c r="EX1195" s="127"/>
      <c r="EY1195" s="127"/>
      <c r="EZ1195" s="127"/>
      <c r="FA1195" s="127"/>
      <c r="FB1195" s="127"/>
      <c r="FC1195" s="127"/>
      <c r="FD1195" s="127"/>
      <c r="FE1195" s="127"/>
      <c r="FF1195" s="127"/>
      <c r="FG1195" s="127"/>
      <c r="FH1195" s="127"/>
      <c r="FI1195" s="127"/>
      <c r="FJ1195" s="127"/>
      <c r="FK1195" s="127"/>
      <c r="FL1195" s="127"/>
      <c r="FM1195" s="127"/>
      <c r="FN1195" s="127"/>
      <c r="FO1195" s="127"/>
      <c r="FP1195" s="127"/>
      <c r="FQ1195" s="127"/>
      <c r="FR1195" s="127"/>
      <c r="FS1195" s="127"/>
      <c r="FT1195" s="127"/>
      <c r="FU1195" s="127"/>
      <c r="FV1195" s="127"/>
      <c r="FW1195" s="127"/>
      <c r="FX1195" s="127"/>
      <c r="FY1195" s="127"/>
      <c r="FZ1195" s="127"/>
      <c r="GA1195" s="127"/>
      <c r="GB1195" s="127"/>
      <c r="GC1195" s="127"/>
      <c r="GD1195" s="127"/>
      <c r="GE1195" s="127"/>
      <c r="GF1195" s="127"/>
      <c r="GG1195" s="127"/>
      <c r="GH1195" s="127"/>
      <c r="GI1195" s="127"/>
      <c r="GJ1195" s="127"/>
      <c r="GK1195" s="127"/>
      <c r="GL1195" s="127"/>
      <c r="GM1195" s="127"/>
      <c r="GN1195" s="127"/>
      <c r="GO1195" s="127"/>
      <c r="GP1195" s="127"/>
      <c r="GQ1195" s="127"/>
      <c r="GR1195" s="127"/>
      <c r="GS1195" s="127"/>
      <c r="GT1195" s="127"/>
      <c r="GU1195" s="127"/>
      <c r="GV1195" s="127"/>
      <c r="GW1195" s="127"/>
      <c r="GX1195" s="127"/>
      <c r="GY1195" s="127"/>
      <c r="GZ1195" s="127"/>
      <c r="HA1195" s="127"/>
      <c r="HB1195" s="127"/>
      <c r="HC1195" s="127"/>
      <c r="HD1195" s="127"/>
      <c r="HE1195" s="127"/>
      <c r="HF1195" s="127"/>
      <c r="HG1195" s="127"/>
      <c r="HH1195" s="127"/>
      <c r="HI1195" s="127"/>
      <c r="HJ1195" s="127"/>
      <c r="HK1195" s="127"/>
      <c r="HL1195" s="127"/>
      <c r="HM1195" s="127"/>
      <c r="HN1195" s="127"/>
      <c r="HO1195" s="127"/>
      <c r="HP1195" s="127"/>
      <c r="HQ1195" s="127"/>
      <c r="HR1195" s="127"/>
      <c r="HS1195" s="127"/>
      <c r="HT1195" s="127"/>
      <c r="HU1195" s="127"/>
      <c r="HV1195" s="127"/>
      <c r="HW1195" s="127"/>
    </row>
    <row r="1196" spans="1:233" ht="12.75" customHeight="1" x14ac:dyDescent="0.2">
      <c r="A1196" s="127"/>
      <c r="B1196" s="127"/>
      <c r="C1196" s="127"/>
      <c r="D1196" s="127"/>
      <c r="E1196" s="125"/>
      <c r="F1196" s="117"/>
      <c r="G1196" s="117"/>
      <c r="H1196" s="117"/>
      <c r="I1196" s="128"/>
      <c r="J1196" s="128"/>
      <c r="K1196" s="114"/>
      <c r="L1196" s="127"/>
      <c r="M1196" s="127"/>
      <c r="N1196" s="127"/>
      <c r="O1196" s="127"/>
      <c r="P1196" s="127"/>
      <c r="Q1196" s="127"/>
      <c r="R1196" s="127"/>
      <c r="S1196" s="127"/>
      <c r="T1196" s="127"/>
      <c r="U1196" s="127"/>
      <c r="V1196" s="127"/>
      <c r="W1196" s="127"/>
      <c r="X1196" s="127"/>
      <c r="Y1196" s="127"/>
      <c r="Z1196" s="127"/>
      <c r="AA1196" s="127"/>
      <c r="AB1196" s="127"/>
      <c r="AC1196" s="127"/>
      <c r="AD1196" s="127"/>
      <c r="AE1196" s="127"/>
      <c r="AF1196" s="127"/>
      <c r="AG1196" s="127"/>
      <c r="AH1196" s="127"/>
      <c r="AI1196" s="127"/>
      <c r="AJ1196" s="127"/>
      <c r="AK1196" s="127"/>
      <c r="AL1196" s="127"/>
      <c r="AM1196" s="127"/>
      <c r="AN1196" s="127"/>
      <c r="AO1196" s="127"/>
      <c r="AP1196" s="127"/>
      <c r="AQ1196" s="127"/>
      <c r="AR1196" s="127"/>
      <c r="AS1196" s="127"/>
      <c r="AT1196" s="127"/>
      <c r="AU1196" s="127"/>
      <c r="AV1196" s="127"/>
      <c r="AW1196" s="127"/>
      <c r="AX1196" s="127"/>
      <c r="AY1196" s="127"/>
      <c r="AZ1196" s="127"/>
      <c r="BA1196" s="127"/>
      <c r="BB1196" s="127"/>
      <c r="BC1196" s="127"/>
      <c r="BD1196" s="127"/>
      <c r="BE1196" s="127"/>
      <c r="BF1196" s="127"/>
      <c r="BG1196" s="127"/>
      <c r="BH1196" s="127"/>
      <c r="BI1196" s="127"/>
      <c r="BJ1196" s="127"/>
      <c r="BK1196" s="127"/>
      <c r="BL1196" s="127"/>
      <c r="BM1196" s="127"/>
      <c r="BN1196" s="127"/>
      <c r="BO1196" s="127"/>
      <c r="BP1196" s="127"/>
      <c r="BQ1196" s="127"/>
      <c r="BR1196" s="127"/>
      <c r="BS1196" s="127"/>
      <c r="BT1196" s="127"/>
      <c r="BU1196" s="127"/>
      <c r="BV1196" s="127"/>
      <c r="BW1196" s="127"/>
      <c r="BX1196" s="127"/>
      <c r="BY1196" s="127"/>
      <c r="BZ1196" s="127"/>
      <c r="CA1196" s="127"/>
      <c r="CB1196" s="127"/>
      <c r="CC1196" s="127"/>
      <c r="CD1196" s="127"/>
      <c r="CE1196" s="127"/>
      <c r="CF1196" s="127"/>
      <c r="CG1196" s="127"/>
      <c r="CH1196" s="127"/>
      <c r="CI1196" s="127"/>
      <c r="CJ1196" s="127"/>
      <c r="CK1196" s="127"/>
      <c r="CL1196" s="127"/>
      <c r="CM1196" s="127"/>
      <c r="CN1196" s="127"/>
      <c r="CO1196" s="127"/>
      <c r="CP1196" s="127"/>
      <c r="CQ1196" s="127"/>
      <c r="CR1196" s="127"/>
      <c r="CS1196" s="127"/>
      <c r="CT1196" s="127"/>
      <c r="CU1196" s="127"/>
      <c r="CV1196" s="127"/>
      <c r="CW1196" s="127"/>
      <c r="CX1196" s="127"/>
      <c r="CY1196" s="127"/>
      <c r="CZ1196" s="127"/>
      <c r="DA1196" s="127"/>
      <c r="DB1196" s="127"/>
      <c r="DC1196" s="127"/>
      <c r="DD1196" s="127"/>
      <c r="DE1196" s="127"/>
      <c r="DF1196" s="127"/>
      <c r="DG1196" s="127"/>
      <c r="DH1196" s="127"/>
      <c r="DI1196" s="127"/>
      <c r="DJ1196" s="127"/>
      <c r="DK1196" s="127"/>
      <c r="DL1196" s="127"/>
      <c r="DM1196" s="127"/>
      <c r="DN1196" s="127"/>
      <c r="DO1196" s="127"/>
      <c r="DP1196" s="127"/>
      <c r="DQ1196" s="127"/>
      <c r="DR1196" s="127"/>
      <c r="DS1196" s="127"/>
      <c r="DT1196" s="127"/>
      <c r="DU1196" s="127"/>
      <c r="DV1196" s="127"/>
      <c r="DW1196" s="127"/>
      <c r="DX1196" s="127"/>
      <c r="DY1196" s="127"/>
      <c r="DZ1196" s="127"/>
      <c r="EA1196" s="127"/>
      <c r="EB1196" s="127"/>
      <c r="EC1196" s="127"/>
      <c r="ED1196" s="127"/>
      <c r="EE1196" s="127"/>
      <c r="EF1196" s="127"/>
      <c r="EG1196" s="127"/>
      <c r="EH1196" s="127"/>
      <c r="EI1196" s="127"/>
      <c r="EJ1196" s="127"/>
      <c r="EK1196" s="127"/>
      <c r="EL1196" s="127"/>
      <c r="EM1196" s="127"/>
      <c r="EN1196" s="127"/>
      <c r="EO1196" s="127"/>
      <c r="EP1196" s="127"/>
      <c r="EQ1196" s="127"/>
      <c r="ER1196" s="127"/>
      <c r="ES1196" s="127"/>
      <c r="ET1196" s="127"/>
      <c r="EU1196" s="127"/>
      <c r="EV1196" s="127"/>
      <c r="EW1196" s="127"/>
      <c r="EX1196" s="127"/>
      <c r="EY1196" s="127"/>
      <c r="EZ1196" s="127"/>
      <c r="FA1196" s="127"/>
      <c r="FB1196" s="127"/>
      <c r="FC1196" s="127"/>
      <c r="FD1196" s="127"/>
      <c r="FE1196" s="127"/>
      <c r="FF1196" s="127"/>
      <c r="FG1196" s="127"/>
      <c r="FH1196" s="127"/>
      <c r="FI1196" s="127"/>
      <c r="FJ1196" s="127"/>
      <c r="FK1196" s="127"/>
      <c r="FL1196" s="127"/>
      <c r="FM1196" s="127"/>
      <c r="FN1196" s="127"/>
      <c r="FO1196" s="127"/>
      <c r="FP1196" s="127"/>
      <c r="FQ1196" s="127"/>
      <c r="FR1196" s="127"/>
      <c r="FS1196" s="127"/>
      <c r="FT1196" s="127"/>
      <c r="FU1196" s="127"/>
      <c r="FV1196" s="127"/>
      <c r="FW1196" s="127"/>
      <c r="FX1196" s="127"/>
      <c r="FY1196" s="127"/>
      <c r="FZ1196" s="127"/>
      <c r="GA1196" s="127"/>
      <c r="GB1196" s="127"/>
      <c r="GC1196" s="127"/>
      <c r="GD1196" s="127"/>
      <c r="GE1196" s="127"/>
      <c r="GF1196" s="127"/>
      <c r="GG1196" s="127"/>
      <c r="GH1196" s="127"/>
      <c r="GI1196" s="127"/>
      <c r="GJ1196" s="127"/>
      <c r="GK1196" s="127"/>
      <c r="GL1196" s="127"/>
      <c r="GM1196" s="127"/>
      <c r="GN1196" s="127"/>
      <c r="GO1196" s="127"/>
      <c r="GP1196" s="127"/>
      <c r="GQ1196" s="127"/>
      <c r="GR1196" s="127"/>
      <c r="GS1196" s="127"/>
      <c r="GT1196" s="127"/>
      <c r="GU1196" s="127"/>
      <c r="GV1196" s="127"/>
      <c r="GW1196" s="127"/>
      <c r="GX1196" s="127"/>
      <c r="GY1196" s="127"/>
      <c r="GZ1196" s="127"/>
      <c r="HA1196" s="127"/>
      <c r="HB1196" s="127"/>
      <c r="HC1196" s="127"/>
      <c r="HD1196" s="127"/>
      <c r="HE1196" s="127"/>
      <c r="HF1196" s="127"/>
      <c r="HG1196" s="127"/>
      <c r="HH1196" s="127"/>
      <c r="HI1196" s="127"/>
      <c r="HJ1196" s="127"/>
      <c r="HK1196" s="127"/>
      <c r="HL1196" s="127"/>
      <c r="HM1196" s="127"/>
      <c r="HN1196" s="127"/>
      <c r="HO1196" s="127"/>
      <c r="HP1196" s="127"/>
      <c r="HQ1196" s="127"/>
      <c r="HR1196" s="127"/>
      <c r="HS1196" s="127"/>
      <c r="HT1196" s="127"/>
      <c r="HU1196" s="127"/>
      <c r="HV1196" s="127"/>
      <c r="HW1196" s="127"/>
    </row>
    <row r="1197" spans="1:233" ht="12.75" customHeight="1" x14ac:dyDescent="0.2">
      <c r="A1197" s="127"/>
      <c r="B1197" s="127"/>
      <c r="C1197" s="127"/>
      <c r="D1197" s="127"/>
      <c r="E1197" s="125"/>
      <c r="F1197" s="117"/>
      <c r="G1197" s="117"/>
      <c r="H1197" s="117"/>
      <c r="I1197" s="128"/>
      <c r="J1197" s="128"/>
      <c r="K1197" s="114"/>
      <c r="L1197" s="127"/>
      <c r="M1197" s="127"/>
      <c r="N1197" s="127"/>
      <c r="O1197" s="127"/>
      <c r="P1197" s="127"/>
      <c r="Q1197" s="127"/>
      <c r="R1197" s="127"/>
      <c r="S1197" s="127"/>
      <c r="T1197" s="127"/>
      <c r="U1197" s="127"/>
      <c r="V1197" s="127"/>
      <c r="W1197" s="127"/>
      <c r="X1197" s="127"/>
      <c r="Y1197" s="127"/>
      <c r="Z1197" s="127"/>
      <c r="AA1197" s="127"/>
      <c r="AB1197" s="127"/>
      <c r="AC1197" s="127"/>
      <c r="AD1197" s="127"/>
      <c r="AE1197" s="127"/>
      <c r="AF1197" s="127"/>
      <c r="AG1197" s="127"/>
      <c r="AH1197" s="127"/>
      <c r="AI1197" s="127"/>
      <c r="AJ1197" s="127"/>
      <c r="AK1197" s="127"/>
      <c r="AL1197" s="127"/>
      <c r="AM1197" s="127"/>
      <c r="AN1197" s="127"/>
      <c r="AO1197" s="127"/>
      <c r="AP1197" s="127"/>
      <c r="AQ1197" s="127"/>
      <c r="AR1197" s="127"/>
      <c r="AS1197" s="127"/>
      <c r="AT1197" s="127"/>
      <c r="AU1197" s="127"/>
      <c r="AV1197" s="127"/>
      <c r="AW1197" s="127"/>
      <c r="AX1197" s="127"/>
      <c r="AY1197" s="127"/>
      <c r="AZ1197" s="127"/>
      <c r="BA1197" s="127"/>
      <c r="BB1197" s="127"/>
      <c r="BC1197" s="127"/>
      <c r="BD1197" s="127"/>
      <c r="BE1197" s="127"/>
      <c r="BF1197" s="127"/>
      <c r="BG1197" s="127"/>
      <c r="BH1197" s="127"/>
      <c r="BI1197" s="127"/>
      <c r="BJ1197" s="127"/>
      <c r="BK1197" s="127"/>
      <c r="BL1197" s="127"/>
      <c r="BM1197" s="127"/>
      <c r="BN1197" s="127"/>
      <c r="BO1197" s="127"/>
      <c r="BP1197" s="127"/>
      <c r="BQ1197" s="127"/>
      <c r="BR1197" s="127"/>
      <c r="BS1197" s="127"/>
      <c r="BT1197" s="127"/>
      <c r="BU1197" s="127"/>
      <c r="BV1197" s="127"/>
      <c r="BW1197" s="127"/>
      <c r="BX1197" s="127"/>
      <c r="BY1197" s="127"/>
      <c r="BZ1197" s="127"/>
      <c r="CA1197" s="127"/>
      <c r="CB1197" s="127"/>
      <c r="CC1197" s="127"/>
      <c r="CD1197" s="127"/>
      <c r="CE1197" s="127"/>
      <c r="CF1197" s="127"/>
      <c r="CG1197" s="127"/>
      <c r="CH1197" s="127"/>
      <c r="CI1197" s="127"/>
      <c r="CJ1197" s="127"/>
      <c r="CK1197" s="127"/>
      <c r="CL1197" s="127"/>
      <c r="CM1197" s="127"/>
      <c r="CN1197" s="127"/>
      <c r="CO1197" s="127"/>
      <c r="CP1197" s="127"/>
      <c r="CQ1197" s="127"/>
      <c r="CR1197" s="127"/>
      <c r="CS1197" s="127"/>
      <c r="CT1197" s="127"/>
      <c r="CU1197" s="127"/>
      <c r="CV1197" s="127"/>
      <c r="CW1197" s="127"/>
      <c r="CX1197" s="127"/>
      <c r="CY1197" s="127"/>
      <c r="CZ1197" s="127"/>
      <c r="DA1197" s="127"/>
      <c r="DB1197" s="127"/>
      <c r="DC1197" s="127"/>
      <c r="DD1197" s="127"/>
      <c r="DE1197" s="127"/>
      <c r="DF1197" s="127"/>
      <c r="DG1197" s="127"/>
      <c r="DH1197" s="127"/>
      <c r="DI1197" s="127"/>
      <c r="DJ1197" s="127"/>
      <c r="DK1197" s="127"/>
      <c r="DL1197" s="127"/>
      <c r="DM1197" s="127"/>
      <c r="DN1197" s="127"/>
      <c r="DO1197" s="127"/>
      <c r="DP1197" s="127"/>
      <c r="DQ1197" s="127"/>
      <c r="DR1197" s="127"/>
      <c r="DS1197" s="127"/>
      <c r="DT1197" s="127"/>
      <c r="DU1197" s="127"/>
      <c r="DV1197" s="127"/>
      <c r="DW1197" s="127"/>
      <c r="DX1197" s="127"/>
      <c r="DY1197" s="127"/>
      <c r="DZ1197" s="127"/>
      <c r="EA1197" s="127"/>
      <c r="EB1197" s="127"/>
      <c r="EC1197" s="127"/>
      <c r="ED1197" s="127"/>
      <c r="EE1197" s="127"/>
      <c r="EF1197" s="127"/>
      <c r="EG1197" s="127"/>
      <c r="EH1197" s="127"/>
      <c r="EI1197" s="127"/>
      <c r="EJ1197" s="127"/>
      <c r="EK1197" s="127"/>
      <c r="EL1197" s="127"/>
      <c r="EM1197" s="127"/>
      <c r="EN1197" s="127"/>
      <c r="EO1197" s="127"/>
      <c r="EP1197" s="127"/>
      <c r="EQ1197" s="127"/>
      <c r="ER1197" s="127"/>
      <c r="ES1197" s="127"/>
      <c r="ET1197" s="127"/>
      <c r="EU1197" s="127"/>
      <c r="EV1197" s="127"/>
      <c r="EW1197" s="127"/>
      <c r="EX1197" s="127"/>
      <c r="EY1197" s="127"/>
      <c r="EZ1197" s="127"/>
      <c r="FA1197" s="127"/>
      <c r="FB1197" s="127"/>
      <c r="FC1197" s="127"/>
      <c r="FD1197" s="127"/>
      <c r="FE1197" s="127"/>
      <c r="FF1197" s="127"/>
      <c r="FG1197" s="127"/>
      <c r="FH1197" s="127"/>
      <c r="FI1197" s="127"/>
      <c r="FJ1197" s="127"/>
      <c r="FK1197" s="127"/>
      <c r="FL1197" s="127"/>
      <c r="FM1197" s="127"/>
      <c r="FN1197" s="127"/>
      <c r="FO1197" s="127"/>
      <c r="FP1197" s="127"/>
      <c r="FQ1197" s="127"/>
      <c r="FR1197" s="127"/>
      <c r="FS1197" s="127"/>
      <c r="FT1197" s="127"/>
      <c r="FU1197" s="127"/>
      <c r="FV1197" s="127"/>
      <c r="FW1197" s="127"/>
      <c r="FX1197" s="127"/>
      <c r="FY1197" s="127"/>
      <c r="FZ1197" s="127"/>
      <c r="GA1197" s="127"/>
      <c r="GB1197" s="127"/>
      <c r="GC1197" s="127"/>
      <c r="GD1197" s="127"/>
      <c r="GE1197" s="127"/>
      <c r="GF1197" s="127"/>
      <c r="GG1197" s="127"/>
      <c r="GH1197" s="127"/>
      <c r="GI1197" s="127"/>
      <c r="GJ1197" s="127"/>
      <c r="GK1197" s="127"/>
      <c r="GL1197" s="127"/>
      <c r="GM1197" s="127"/>
      <c r="GN1197" s="127"/>
      <c r="GO1197" s="127"/>
      <c r="GP1197" s="127"/>
      <c r="GQ1197" s="127"/>
      <c r="GR1197" s="127"/>
      <c r="GS1197" s="127"/>
      <c r="GT1197" s="127"/>
      <c r="GU1197" s="127"/>
      <c r="GV1197" s="127"/>
      <c r="GW1197" s="127"/>
      <c r="GX1197" s="127"/>
      <c r="GY1197" s="127"/>
      <c r="GZ1197" s="127"/>
      <c r="HA1197" s="127"/>
      <c r="HB1197" s="127"/>
      <c r="HC1197" s="127"/>
      <c r="HD1197" s="127"/>
      <c r="HE1197" s="127"/>
      <c r="HF1197" s="127"/>
      <c r="HG1197" s="127"/>
      <c r="HH1197" s="127"/>
      <c r="HI1197" s="127"/>
      <c r="HJ1197" s="127"/>
      <c r="HK1197" s="127"/>
      <c r="HL1197" s="127"/>
      <c r="HM1197" s="127"/>
      <c r="HN1197" s="127"/>
      <c r="HO1197" s="127"/>
      <c r="HP1197" s="127"/>
      <c r="HQ1197" s="127"/>
      <c r="HR1197" s="127"/>
      <c r="HS1197" s="127"/>
      <c r="HT1197" s="127"/>
      <c r="HU1197" s="127"/>
      <c r="HV1197" s="127"/>
      <c r="HW1197" s="127"/>
    </row>
    <row r="1198" spans="1:233" ht="12.75" customHeight="1" x14ac:dyDescent="0.2">
      <c r="A1198" s="127"/>
      <c r="B1198" s="127"/>
      <c r="C1198" s="127"/>
      <c r="D1198" s="127"/>
      <c r="E1198" s="125"/>
      <c r="F1198" s="117"/>
      <c r="G1198" s="117"/>
      <c r="H1198" s="117"/>
      <c r="I1198" s="128"/>
      <c r="J1198" s="128"/>
      <c r="K1198" s="114"/>
      <c r="L1198" s="127"/>
      <c r="M1198" s="127"/>
      <c r="N1198" s="127"/>
      <c r="O1198" s="127"/>
      <c r="P1198" s="127"/>
      <c r="Q1198" s="127"/>
      <c r="R1198" s="127"/>
      <c r="S1198" s="127"/>
      <c r="T1198" s="127"/>
      <c r="U1198" s="127"/>
      <c r="V1198" s="127"/>
      <c r="W1198" s="127"/>
      <c r="X1198" s="127"/>
      <c r="Y1198" s="127"/>
      <c r="Z1198" s="127"/>
      <c r="AA1198" s="127"/>
      <c r="AB1198" s="127"/>
      <c r="AC1198" s="127"/>
      <c r="AD1198" s="127"/>
      <c r="AE1198" s="127"/>
      <c r="AF1198" s="127"/>
      <c r="AG1198" s="127"/>
      <c r="AH1198" s="127"/>
      <c r="AI1198" s="127"/>
      <c r="AJ1198" s="127"/>
      <c r="AK1198" s="127"/>
      <c r="AL1198" s="127"/>
      <c r="AM1198" s="127"/>
      <c r="AN1198" s="127"/>
      <c r="AO1198" s="127"/>
      <c r="AP1198" s="127"/>
      <c r="AQ1198" s="127"/>
      <c r="AR1198" s="127"/>
      <c r="AS1198" s="127"/>
      <c r="AT1198" s="127"/>
      <c r="AU1198" s="127"/>
      <c r="AV1198" s="127"/>
      <c r="AW1198" s="127"/>
      <c r="AX1198" s="127"/>
      <c r="AY1198" s="127"/>
      <c r="AZ1198" s="127"/>
      <c r="BA1198" s="127"/>
      <c r="BB1198" s="127"/>
      <c r="BC1198" s="127"/>
      <c r="BD1198" s="127"/>
      <c r="BE1198" s="127"/>
      <c r="BF1198" s="127"/>
      <c r="BG1198" s="127"/>
      <c r="BH1198" s="127"/>
      <c r="BI1198" s="127"/>
      <c r="BJ1198" s="127"/>
      <c r="BK1198" s="127"/>
      <c r="BL1198" s="127"/>
      <c r="BM1198" s="127"/>
      <c r="BN1198" s="127"/>
      <c r="BO1198" s="127"/>
      <c r="BP1198" s="127"/>
      <c r="BQ1198" s="127"/>
      <c r="BR1198" s="127"/>
      <c r="BS1198" s="127"/>
      <c r="BT1198" s="127"/>
      <c r="BU1198" s="127"/>
      <c r="BV1198" s="127"/>
      <c r="BW1198" s="127"/>
      <c r="BX1198" s="127"/>
      <c r="BY1198" s="127"/>
      <c r="BZ1198" s="127"/>
      <c r="CA1198" s="127"/>
      <c r="CB1198" s="127"/>
      <c r="CC1198" s="127"/>
      <c r="CD1198" s="127"/>
      <c r="CE1198" s="127"/>
      <c r="CF1198" s="127"/>
      <c r="CG1198" s="127"/>
      <c r="CH1198" s="127"/>
      <c r="CI1198" s="127"/>
      <c r="CJ1198" s="127"/>
      <c r="CK1198" s="127"/>
      <c r="CL1198" s="127"/>
      <c r="CM1198" s="127"/>
      <c r="CN1198" s="127"/>
      <c r="CO1198" s="127"/>
      <c r="CP1198" s="127"/>
      <c r="CQ1198" s="127"/>
      <c r="CR1198" s="127"/>
      <c r="CS1198" s="127"/>
      <c r="CT1198" s="127"/>
      <c r="CU1198" s="127"/>
      <c r="CV1198" s="127"/>
      <c r="CW1198" s="127"/>
      <c r="CX1198" s="127"/>
      <c r="CY1198" s="127"/>
      <c r="CZ1198" s="127"/>
      <c r="DA1198" s="127"/>
      <c r="DB1198" s="127"/>
      <c r="DC1198" s="127"/>
      <c r="DD1198" s="127"/>
      <c r="DE1198" s="127"/>
      <c r="DF1198" s="127"/>
      <c r="DG1198" s="127"/>
      <c r="DH1198" s="127"/>
      <c r="DI1198" s="127"/>
      <c r="DJ1198" s="127"/>
      <c r="DK1198" s="127"/>
      <c r="DL1198" s="127"/>
      <c r="DM1198" s="127"/>
      <c r="DN1198" s="127"/>
      <c r="DO1198" s="127"/>
      <c r="DP1198" s="127"/>
      <c r="DQ1198" s="127"/>
      <c r="DR1198" s="127"/>
      <c r="DS1198" s="127"/>
      <c r="DT1198" s="127"/>
      <c r="DU1198" s="127"/>
      <c r="DV1198" s="127"/>
      <c r="DW1198" s="127"/>
      <c r="DX1198" s="127"/>
      <c r="DY1198" s="127"/>
      <c r="DZ1198" s="127"/>
      <c r="EA1198" s="127"/>
      <c r="EB1198" s="127"/>
      <c r="EC1198" s="127"/>
      <c r="ED1198" s="127"/>
      <c r="EE1198" s="127"/>
      <c r="EF1198" s="127"/>
      <c r="EG1198" s="127"/>
      <c r="EH1198" s="127"/>
      <c r="EI1198" s="127"/>
      <c r="EJ1198" s="127"/>
      <c r="EK1198" s="127"/>
      <c r="EL1198" s="127"/>
      <c r="EM1198" s="127"/>
      <c r="EN1198" s="127"/>
      <c r="EO1198" s="127"/>
      <c r="EP1198" s="127"/>
      <c r="EQ1198" s="127"/>
      <c r="ER1198" s="127"/>
      <c r="ES1198" s="127"/>
      <c r="ET1198" s="127"/>
      <c r="EU1198" s="127"/>
      <c r="EV1198" s="127"/>
      <c r="EW1198" s="127"/>
      <c r="EX1198" s="127"/>
      <c r="EY1198" s="127"/>
      <c r="EZ1198" s="127"/>
      <c r="FA1198" s="127"/>
      <c r="FB1198" s="127"/>
      <c r="FC1198" s="127"/>
      <c r="FD1198" s="127"/>
      <c r="FE1198" s="127"/>
      <c r="FF1198" s="127"/>
      <c r="FG1198" s="127"/>
      <c r="FH1198" s="127"/>
      <c r="FI1198" s="127"/>
      <c r="FJ1198" s="127"/>
      <c r="FK1198" s="127"/>
      <c r="FL1198" s="127"/>
      <c r="FM1198" s="127"/>
      <c r="FN1198" s="127"/>
      <c r="FO1198" s="127"/>
      <c r="FP1198" s="127"/>
      <c r="FQ1198" s="127"/>
      <c r="FR1198" s="127"/>
      <c r="FS1198" s="127"/>
      <c r="FT1198" s="127"/>
      <c r="FU1198" s="127"/>
      <c r="FV1198" s="127"/>
      <c r="FW1198" s="127"/>
      <c r="FX1198" s="127"/>
      <c r="FY1198" s="127"/>
      <c r="FZ1198" s="127"/>
      <c r="GA1198" s="127"/>
      <c r="GB1198" s="127"/>
      <c r="GC1198" s="127"/>
      <c r="GD1198" s="127"/>
      <c r="GE1198" s="127"/>
      <c r="GF1198" s="127"/>
      <c r="GG1198" s="127"/>
      <c r="GH1198" s="127"/>
      <c r="GI1198" s="127"/>
      <c r="GJ1198" s="127"/>
      <c r="GK1198" s="127"/>
      <c r="GL1198" s="127"/>
      <c r="GM1198" s="127"/>
      <c r="GN1198" s="127"/>
      <c r="GO1198" s="127"/>
      <c r="GP1198" s="127"/>
      <c r="GQ1198" s="127"/>
      <c r="GR1198" s="127"/>
      <c r="GS1198" s="127"/>
      <c r="GT1198" s="127"/>
      <c r="GU1198" s="127"/>
      <c r="GV1198" s="127"/>
      <c r="GW1198" s="127"/>
      <c r="GX1198" s="127"/>
      <c r="GY1198" s="127"/>
      <c r="GZ1198" s="127"/>
      <c r="HA1198" s="127"/>
      <c r="HB1198" s="127"/>
      <c r="HC1198" s="127"/>
      <c r="HD1198" s="127"/>
      <c r="HE1198" s="127"/>
      <c r="HF1198" s="127"/>
      <c r="HG1198" s="127"/>
      <c r="HH1198" s="127"/>
      <c r="HI1198" s="127"/>
      <c r="HJ1198" s="127"/>
      <c r="HK1198" s="127"/>
      <c r="HL1198" s="127"/>
      <c r="HM1198" s="127"/>
      <c r="HN1198" s="127"/>
      <c r="HO1198" s="127"/>
      <c r="HP1198" s="127"/>
      <c r="HQ1198" s="127"/>
      <c r="HR1198" s="127"/>
      <c r="HS1198" s="127"/>
      <c r="HT1198" s="127"/>
      <c r="HU1198" s="127"/>
      <c r="HV1198" s="127"/>
      <c r="HW1198" s="127"/>
    </row>
    <row r="1199" spans="1:233" ht="12.75" customHeight="1" x14ac:dyDescent="0.2">
      <c r="A1199" s="127"/>
      <c r="B1199" s="127"/>
      <c r="C1199" s="127"/>
      <c r="D1199" s="127"/>
      <c r="E1199" s="125"/>
      <c r="F1199" s="117"/>
      <c r="G1199" s="117"/>
      <c r="H1199" s="117"/>
      <c r="I1199" s="128"/>
      <c r="J1199" s="128"/>
      <c r="K1199" s="114"/>
      <c r="L1199" s="127"/>
      <c r="M1199" s="127"/>
      <c r="N1199" s="127"/>
      <c r="O1199" s="127"/>
      <c r="P1199" s="127"/>
      <c r="Q1199" s="127"/>
      <c r="R1199" s="127"/>
      <c r="S1199" s="127"/>
      <c r="T1199" s="127"/>
      <c r="U1199" s="127"/>
      <c r="V1199" s="127"/>
      <c r="W1199" s="127"/>
      <c r="X1199" s="127"/>
      <c r="Y1199" s="127"/>
      <c r="Z1199" s="127"/>
      <c r="AA1199" s="127"/>
      <c r="AB1199" s="127"/>
      <c r="AC1199" s="127"/>
      <c r="AD1199" s="127"/>
      <c r="AE1199" s="127"/>
      <c r="AF1199" s="127"/>
      <c r="AG1199" s="127"/>
      <c r="AH1199" s="127"/>
      <c r="AI1199" s="127"/>
      <c r="AJ1199" s="127"/>
      <c r="AK1199" s="127"/>
      <c r="AL1199" s="127"/>
      <c r="AM1199" s="127"/>
      <c r="AN1199" s="127"/>
      <c r="AO1199" s="127"/>
      <c r="AP1199" s="127"/>
      <c r="AQ1199" s="127"/>
      <c r="AR1199" s="127"/>
      <c r="AS1199" s="127"/>
      <c r="AT1199" s="127"/>
      <c r="AU1199" s="127"/>
      <c r="AV1199" s="127"/>
      <c r="AW1199" s="127"/>
      <c r="AX1199" s="127"/>
      <c r="AY1199" s="127"/>
      <c r="AZ1199" s="127"/>
      <c r="BA1199" s="127"/>
      <c r="BB1199" s="127"/>
      <c r="BC1199" s="127"/>
      <c r="BD1199" s="127"/>
      <c r="BE1199" s="127"/>
      <c r="BF1199" s="127"/>
      <c r="BG1199" s="127"/>
      <c r="BH1199" s="127"/>
      <c r="BI1199" s="127"/>
      <c r="BJ1199" s="127"/>
      <c r="BK1199" s="127"/>
      <c r="BL1199" s="127"/>
      <c r="BM1199" s="127"/>
      <c r="BN1199" s="127"/>
      <c r="BO1199" s="127"/>
      <c r="BP1199" s="127"/>
      <c r="BQ1199" s="127"/>
      <c r="BR1199" s="127"/>
      <c r="BS1199" s="127"/>
      <c r="BT1199" s="127"/>
      <c r="BU1199" s="127"/>
      <c r="BV1199" s="127"/>
      <c r="BW1199" s="127"/>
      <c r="BX1199" s="127"/>
      <c r="BY1199" s="127"/>
      <c r="BZ1199" s="127"/>
      <c r="CA1199" s="127"/>
      <c r="CB1199" s="127"/>
      <c r="CC1199" s="127"/>
      <c r="CD1199" s="127"/>
      <c r="CE1199" s="127"/>
      <c r="CF1199" s="127"/>
      <c r="CG1199" s="127"/>
      <c r="CH1199" s="127"/>
      <c r="CI1199" s="127"/>
      <c r="CJ1199" s="127"/>
      <c r="CK1199" s="127"/>
      <c r="CL1199" s="127"/>
      <c r="CM1199" s="127"/>
      <c r="CN1199" s="127"/>
      <c r="CO1199" s="127"/>
      <c r="CP1199" s="127"/>
      <c r="CQ1199" s="127"/>
      <c r="CR1199" s="127"/>
      <c r="CS1199" s="127"/>
      <c r="CT1199" s="127"/>
      <c r="CU1199" s="127"/>
      <c r="CV1199" s="127"/>
      <c r="CW1199" s="127"/>
      <c r="CX1199" s="127"/>
      <c r="CY1199" s="127"/>
      <c r="CZ1199" s="127"/>
      <c r="DA1199" s="127"/>
      <c r="DB1199" s="127"/>
      <c r="DC1199" s="127"/>
      <c r="DD1199" s="127"/>
      <c r="DE1199" s="127"/>
      <c r="DF1199" s="127"/>
      <c r="DG1199" s="127"/>
      <c r="DH1199" s="127"/>
      <c r="DI1199" s="127"/>
      <c r="DJ1199" s="127"/>
      <c r="DK1199" s="127"/>
      <c r="DL1199" s="127"/>
      <c r="DM1199" s="127"/>
      <c r="DN1199" s="127"/>
      <c r="DO1199" s="127"/>
      <c r="DP1199" s="127"/>
      <c r="DQ1199" s="127"/>
      <c r="DR1199" s="127"/>
      <c r="DS1199" s="127"/>
      <c r="DT1199" s="127"/>
      <c r="DU1199" s="127"/>
      <c r="DV1199" s="127"/>
      <c r="DW1199" s="127"/>
      <c r="DX1199" s="127"/>
      <c r="DY1199" s="127"/>
      <c r="DZ1199" s="127"/>
      <c r="EA1199" s="127"/>
      <c r="EB1199" s="127"/>
      <c r="EC1199" s="127"/>
      <c r="ED1199" s="127"/>
      <c r="EE1199" s="127"/>
      <c r="EF1199" s="127"/>
      <c r="EG1199" s="127"/>
      <c r="EH1199" s="127"/>
      <c r="EI1199" s="127"/>
      <c r="EJ1199" s="127"/>
      <c r="EK1199" s="127"/>
      <c r="EL1199" s="127"/>
      <c r="EM1199" s="127"/>
      <c r="EN1199" s="127"/>
      <c r="EO1199" s="127"/>
      <c r="EP1199" s="127"/>
      <c r="EQ1199" s="127"/>
      <c r="ER1199" s="127"/>
      <c r="ES1199" s="127"/>
      <c r="ET1199" s="127"/>
      <c r="EU1199" s="127"/>
      <c r="EV1199" s="127"/>
      <c r="EW1199" s="127"/>
      <c r="EX1199" s="127"/>
      <c r="EY1199" s="127"/>
      <c r="EZ1199" s="127"/>
      <c r="FA1199" s="127"/>
      <c r="FB1199" s="127"/>
      <c r="FC1199" s="127"/>
      <c r="FD1199" s="127"/>
      <c r="FE1199" s="127"/>
      <c r="FF1199" s="127"/>
      <c r="FG1199" s="127"/>
      <c r="FH1199" s="127"/>
      <c r="FI1199" s="127"/>
      <c r="FJ1199" s="127"/>
      <c r="FK1199" s="127"/>
      <c r="FL1199" s="127"/>
      <c r="FM1199" s="127"/>
      <c r="FN1199" s="127"/>
      <c r="FO1199" s="127"/>
      <c r="FP1199" s="127"/>
      <c r="FQ1199" s="127"/>
      <c r="FR1199" s="127"/>
      <c r="FS1199" s="127"/>
      <c r="FT1199" s="127"/>
      <c r="FU1199" s="127"/>
      <c r="FV1199" s="127"/>
      <c r="FW1199" s="127"/>
      <c r="FX1199" s="127"/>
      <c r="FY1199" s="127"/>
      <c r="FZ1199" s="127"/>
      <c r="GA1199" s="127"/>
      <c r="GB1199" s="127"/>
      <c r="GC1199" s="127"/>
      <c r="GD1199" s="127"/>
      <c r="GE1199" s="127"/>
      <c r="GF1199" s="127"/>
      <c r="GG1199" s="127"/>
      <c r="GH1199" s="127"/>
      <c r="GI1199" s="127"/>
      <c r="GJ1199" s="127"/>
      <c r="GK1199" s="127"/>
      <c r="GL1199" s="127"/>
      <c r="GM1199" s="127"/>
      <c r="GN1199" s="127"/>
      <c r="GO1199" s="127"/>
      <c r="GP1199" s="127"/>
      <c r="GQ1199" s="127"/>
      <c r="GR1199" s="127"/>
      <c r="GS1199" s="127"/>
      <c r="GT1199" s="127"/>
      <c r="GU1199" s="127"/>
      <c r="GV1199" s="127"/>
      <c r="GW1199" s="127"/>
      <c r="GX1199" s="127"/>
      <c r="GY1199" s="127"/>
      <c r="GZ1199" s="127"/>
      <c r="HA1199" s="127"/>
      <c r="HB1199" s="127"/>
      <c r="HC1199" s="127"/>
      <c r="HD1199" s="127"/>
      <c r="HE1199" s="127"/>
      <c r="HF1199" s="127"/>
      <c r="HG1199" s="127"/>
      <c r="HH1199" s="127"/>
      <c r="HI1199" s="127"/>
      <c r="HJ1199" s="127"/>
      <c r="HK1199" s="127"/>
      <c r="HL1199" s="127"/>
      <c r="HM1199" s="127"/>
      <c r="HN1199" s="127"/>
      <c r="HO1199" s="127"/>
      <c r="HP1199" s="127"/>
      <c r="HQ1199" s="127"/>
      <c r="HR1199" s="127"/>
      <c r="HS1199" s="127"/>
      <c r="HT1199" s="127"/>
      <c r="HU1199" s="127"/>
      <c r="HV1199" s="127"/>
      <c r="HW1199" s="127"/>
    </row>
    <row r="1200" spans="1:233" ht="12.75" customHeight="1" x14ac:dyDescent="0.2">
      <c r="A1200" s="127"/>
      <c r="B1200" s="127"/>
      <c r="C1200" s="127"/>
      <c r="D1200" s="127"/>
      <c r="E1200" s="125"/>
      <c r="F1200" s="117"/>
      <c r="G1200" s="117"/>
      <c r="H1200" s="117"/>
      <c r="I1200" s="128"/>
      <c r="J1200" s="128"/>
      <c r="K1200" s="114"/>
      <c r="L1200" s="127"/>
      <c r="M1200" s="127"/>
      <c r="N1200" s="127"/>
      <c r="O1200" s="127"/>
      <c r="P1200" s="127"/>
      <c r="Q1200" s="127"/>
      <c r="R1200" s="127"/>
      <c r="S1200" s="127"/>
      <c r="T1200" s="127"/>
      <c r="U1200" s="127"/>
      <c r="V1200" s="127"/>
      <c r="W1200" s="127"/>
      <c r="X1200" s="127"/>
      <c r="Y1200" s="127"/>
      <c r="Z1200" s="127"/>
      <c r="AA1200" s="127"/>
      <c r="AB1200" s="127"/>
      <c r="AC1200" s="127"/>
      <c r="AD1200" s="127"/>
      <c r="AE1200" s="127"/>
      <c r="AF1200" s="127"/>
      <c r="AG1200" s="127"/>
      <c r="AH1200" s="127"/>
      <c r="AI1200" s="127"/>
      <c r="AJ1200" s="127"/>
      <c r="AK1200" s="127"/>
      <c r="AL1200" s="127"/>
      <c r="AM1200" s="127"/>
      <c r="AN1200" s="127"/>
      <c r="AO1200" s="127"/>
      <c r="AP1200" s="127"/>
      <c r="AQ1200" s="127"/>
      <c r="AR1200" s="127"/>
      <c r="AS1200" s="127"/>
      <c r="AT1200" s="127"/>
      <c r="AU1200" s="127"/>
      <c r="AV1200" s="127"/>
      <c r="AW1200" s="127"/>
      <c r="AX1200" s="127"/>
      <c r="AY1200" s="127"/>
      <c r="AZ1200" s="127"/>
      <c r="BA1200" s="127"/>
      <c r="BB1200" s="127"/>
      <c r="BC1200" s="127"/>
      <c r="BD1200" s="127"/>
      <c r="BE1200" s="127"/>
      <c r="BF1200" s="127"/>
      <c r="BG1200" s="127"/>
      <c r="BH1200" s="127"/>
      <c r="BI1200" s="127"/>
      <c r="BJ1200" s="127"/>
      <c r="BK1200" s="127"/>
      <c r="BL1200" s="127"/>
      <c r="BM1200" s="127"/>
      <c r="BN1200" s="127"/>
      <c r="BO1200" s="127"/>
      <c r="BP1200" s="127"/>
      <c r="BQ1200" s="127"/>
      <c r="BR1200" s="127"/>
      <c r="BS1200" s="127"/>
      <c r="BT1200" s="127"/>
      <c r="BU1200" s="127"/>
      <c r="BV1200" s="127"/>
      <c r="BW1200" s="127"/>
      <c r="BX1200" s="127"/>
      <c r="BY1200" s="127"/>
      <c r="BZ1200" s="127"/>
      <c r="CA1200" s="127"/>
      <c r="CB1200" s="127"/>
      <c r="CC1200" s="127"/>
      <c r="CD1200" s="127"/>
      <c r="CE1200" s="127"/>
      <c r="CF1200" s="127"/>
      <c r="CG1200" s="127"/>
      <c r="CH1200" s="127"/>
      <c r="CI1200" s="127"/>
      <c r="CJ1200" s="127"/>
      <c r="CK1200" s="127"/>
      <c r="CL1200" s="127"/>
      <c r="CM1200" s="127"/>
      <c r="CN1200" s="127"/>
      <c r="CO1200" s="127"/>
      <c r="CP1200" s="127"/>
      <c r="CQ1200" s="127"/>
      <c r="CR1200" s="127"/>
      <c r="CS1200" s="127"/>
      <c r="CT1200" s="127"/>
      <c r="CU1200" s="127"/>
      <c r="CV1200" s="127"/>
      <c r="CW1200" s="127"/>
      <c r="CX1200" s="127"/>
      <c r="CY1200" s="127"/>
      <c r="CZ1200" s="127"/>
      <c r="DA1200" s="127"/>
      <c r="DB1200" s="127"/>
      <c r="DC1200" s="127"/>
      <c r="DD1200" s="127"/>
      <c r="DE1200" s="127"/>
      <c r="DF1200" s="127"/>
      <c r="DG1200" s="127"/>
      <c r="DH1200" s="127"/>
      <c r="DI1200" s="127"/>
      <c r="DJ1200" s="127"/>
      <c r="DK1200" s="127"/>
      <c r="DL1200" s="127"/>
      <c r="DM1200" s="127"/>
      <c r="DN1200" s="127"/>
      <c r="DO1200" s="127"/>
      <c r="DP1200" s="127"/>
      <c r="DQ1200" s="127"/>
      <c r="DR1200" s="127"/>
      <c r="DS1200" s="127"/>
      <c r="DT1200" s="127"/>
      <c r="DU1200" s="127"/>
      <c r="DV1200" s="127"/>
      <c r="DW1200" s="127"/>
      <c r="DX1200" s="127"/>
      <c r="DY1200" s="127"/>
      <c r="DZ1200" s="127"/>
      <c r="EA1200" s="127"/>
      <c r="EB1200" s="127"/>
      <c r="EC1200" s="127"/>
      <c r="ED1200" s="127"/>
      <c r="EE1200" s="127"/>
      <c r="EF1200" s="127"/>
      <c r="EG1200" s="127"/>
      <c r="EH1200" s="127"/>
      <c r="EI1200" s="127"/>
      <c r="EJ1200" s="127"/>
      <c r="EK1200" s="127"/>
      <c r="EL1200" s="127"/>
      <c r="EM1200" s="127"/>
      <c r="EN1200" s="127"/>
      <c r="EO1200" s="127"/>
      <c r="EP1200" s="127"/>
      <c r="EQ1200" s="127"/>
      <c r="ER1200" s="127"/>
      <c r="ES1200" s="127"/>
      <c r="ET1200" s="127"/>
      <c r="EU1200" s="127"/>
      <c r="EV1200" s="127"/>
      <c r="EW1200" s="127"/>
      <c r="EX1200" s="127"/>
      <c r="EY1200" s="127"/>
      <c r="EZ1200" s="127"/>
      <c r="FA1200" s="127"/>
      <c r="FB1200" s="127"/>
      <c r="FC1200" s="127"/>
      <c r="FD1200" s="127"/>
      <c r="FE1200" s="127"/>
      <c r="FF1200" s="127"/>
      <c r="FG1200" s="127"/>
      <c r="FH1200" s="127"/>
      <c r="FI1200" s="127"/>
      <c r="FJ1200" s="127"/>
      <c r="FK1200" s="127"/>
      <c r="FL1200" s="127"/>
      <c r="FM1200" s="127"/>
      <c r="FN1200" s="127"/>
      <c r="FO1200" s="127"/>
      <c r="FP1200" s="127"/>
      <c r="FQ1200" s="127"/>
      <c r="FR1200" s="127"/>
      <c r="FS1200" s="127"/>
      <c r="FT1200" s="127"/>
      <c r="FU1200" s="127"/>
      <c r="FV1200" s="127"/>
      <c r="FW1200" s="127"/>
      <c r="FX1200" s="127"/>
      <c r="FY1200" s="127"/>
      <c r="FZ1200" s="127"/>
      <c r="GA1200" s="127"/>
      <c r="GB1200" s="127"/>
      <c r="GC1200" s="127"/>
      <c r="GD1200" s="127"/>
      <c r="GE1200" s="127"/>
      <c r="GF1200" s="127"/>
      <c r="GG1200" s="127"/>
      <c r="GH1200" s="127"/>
      <c r="GI1200" s="127"/>
      <c r="GJ1200" s="127"/>
      <c r="GK1200" s="127"/>
      <c r="GL1200" s="127"/>
      <c r="GM1200" s="127"/>
      <c r="GN1200" s="127"/>
      <c r="GO1200" s="127"/>
      <c r="GP1200" s="127"/>
      <c r="GQ1200" s="127"/>
      <c r="GR1200" s="127"/>
      <c r="GS1200" s="127"/>
      <c r="GT1200" s="127"/>
      <c r="GU1200" s="127"/>
      <c r="GV1200" s="127"/>
      <c r="GW1200" s="127"/>
      <c r="GX1200" s="127"/>
      <c r="GY1200" s="127"/>
      <c r="GZ1200" s="127"/>
      <c r="HA1200" s="127"/>
      <c r="HB1200" s="127"/>
      <c r="HC1200" s="127"/>
      <c r="HD1200" s="127"/>
      <c r="HE1200" s="127"/>
      <c r="HF1200" s="127"/>
      <c r="HG1200" s="127"/>
      <c r="HH1200" s="127"/>
      <c r="HI1200" s="127"/>
      <c r="HJ1200" s="127"/>
      <c r="HK1200" s="127"/>
      <c r="HL1200" s="127"/>
      <c r="HM1200" s="127"/>
      <c r="HN1200" s="127"/>
      <c r="HO1200" s="127"/>
      <c r="HP1200" s="127"/>
      <c r="HQ1200" s="127"/>
      <c r="HR1200" s="127"/>
      <c r="HS1200" s="127"/>
      <c r="HT1200" s="127"/>
      <c r="HU1200" s="127"/>
      <c r="HV1200" s="127"/>
      <c r="HW1200" s="127"/>
    </row>
    <row r="1201" spans="1:231" ht="12.75" customHeight="1" x14ac:dyDescent="0.2">
      <c r="A1201" s="127"/>
      <c r="B1201" s="127"/>
      <c r="C1201" s="127"/>
      <c r="D1201" s="127"/>
      <c r="E1201" s="125"/>
      <c r="F1201" s="117"/>
      <c r="G1201" s="117"/>
      <c r="H1201" s="117"/>
      <c r="I1201" s="128"/>
      <c r="J1201" s="128"/>
      <c r="K1201" s="114"/>
      <c r="L1201" s="127"/>
      <c r="M1201" s="127"/>
      <c r="N1201" s="127"/>
      <c r="O1201" s="127"/>
      <c r="P1201" s="127"/>
      <c r="Q1201" s="127"/>
      <c r="R1201" s="127"/>
      <c r="S1201" s="127"/>
      <c r="T1201" s="127"/>
      <c r="U1201" s="127"/>
      <c r="V1201" s="127"/>
      <c r="W1201" s="127"/>
      <c r="X1201" s="127"/>
      <c r="Y1201" s="127"/>
      <c r="Z1201" s="127"/>
      <c r="AA1201" s="127"/>
      <c r="AB1201" s="127"/>
      <c r="AC1201" s="127"/>
      <c r="AD1201" s="127"/>
      <c r="AE1201" s="127"/>
      <c r="AF1201" s="127"/>
      <c r="AG1201" s="127"/>
      <c r="AH1201" s="127"/>
      <c r="AI1201" s="127"/>
      <c r="AJ1201" s="127"/>
      <c r="AK1201" s="127"/>
      <c r="AL1201" s="127"/>
      <c r="AM1201" s="127"/>
      <c r="AN1201" s="127"/>
      <c r="AO1201" s="127"/>
      <c r="AP1201" s="127"/>
      <c r="AQ1201" s="127"/>
      <c r="AR1201" s="127"/>
      <c r="AS1201" s="127"/>
      <c r="AT1201" s="127"/>
      <c r="AU1201" s="127"/>
      <c r="AV1201" s="127"/>
      <c r="AW1201" s="127"/>
      <c r="AX1201" s="127"/>
      <c r="AY1201" s="127"/>
      <c r="AZ1201" s="127"/>
      <c r="BA1201" s="127"/>
      <c r="BB1201" s="127"/>
      <c r="BC1201" s="127"/>
      <c r="BD1201" s="127"/>
      <c r="BE1201" s="127"/>
      <c r="BF1201" s="127"/>
      <c r="BG1201" s="127"/>
      <c r="BH1201" s="127"/>
      <c r="BI1201" s="127"/>
      <c r="BJ1201" s="127"/>
      <c r="BK1201" s="127"/>
      <c r="BL1201" s="127"/>
      <c r="BM1201" s="127"/>
      <c r="BN1201" s="127"/>
      <c r="BO1201" s="127"/>
      <c r="BP1201" s="127"/>
      <c r="BQ1201" s="127"/>
      <c r="BR1201" s="127"/>
      <c r="BS1201" s="127"/>
      <c r="BT1201" s="127"/>
      <c r="BU1201" s="127"/>
      <c r="BV1201" s="127"/>
      <c r="BW1201" s="127"/>
      <c r="BX1201" s="127"/>
      <c r="BY1201" s="127"/>
      <c r="BZ1201" s="127"/>
      <c r="CA1201" s="127"/>
      <c r="CB1201" s="127"/>
      <c r="CC1201" s="127"/>
      <c r="CD1201" s="127"/>
      <c r="CE1201" s="127"/>
      <c r="CF1201" s="127"/>
      <c r="CG1201" s="127"/>
      <c r="CH1201" s="127"/>
      <c r="CI1201" s="127"/>
      <c r="CJ1201" s="127"/>
      <c r="CK1201" s="127"/>
      <c r="CL1201" s="127"/>
      <c r="CM1201" s="127"/>
      <c r="CN1201" s="127"/>
      <c r="CO1201" s="127"/>
      <c r="CP1201" s="127"/>
      <c r="CQ1201" s="127"/>
      <c r="CR1201" s="127"/>
      <c r="CS1201" s="127"/>
      <c r="CT1201" s="127"/>
      <c r="CU1201" s="127"/>
      <c r="CV1201" s="127"/>
      <c r="CW1201" s="127"/>
      <c r="CX1201" s="127"/>
      <c r="CY1201" s="127"/>
      <c r="CZ1201" s="127"/>
      <c r="DA1201" s="127"/>
      <c r="DB1201" s="127"/>
      <c r="DC1201" s="127"/>
      <c r="DD1201" s="127"/>
      <c r="DE1201" s="127"/>
      <c r="DF1201" s="127"/>
      <c r="DG1201" s="127"/>
      <c r="DH1201" s="127"/>
      <c r="DI1201" s="127"/>
      <c r="DJ1201" s="127"/>
      <c r="DK1201" s="127"/>
      <c r="DL1201" s="127"/>
      <c r="DM1201" s="127"/>
      <c r="DN1201" s="127"/>
      <c r="DO1201" s="127"/>
      <c r="DP1201" s="127"/>
      <c r="DQ1201" s="127"/>
      <c r="DR1201" s="127"/>
      <c r="DS1201" s="127"/>
      <c r="DT1201" s="127"/>
      <c r="DU1201" s="127"/>
      <c r="DV1201" s="127"/>
      <c r="DW1201" s="127"/>
      <c r="DX1201" s="127"/>
      <c r="DY1201" s="127"/>
      <c r="DZ1201" s="127"/>
      <c r="EA1201" s="127"/>
      <c r="EB1201" s="127"/>
      <c r="EC1201" s="127"/>
      <c r="ED1201" s="127"/>
      <c r="EE1201" s="127"/>
      <c r="EF1201" s="127"/>
      <c r="EG1201" s="127"/>
      <c r="EH1201" s="127"/>
      <c r="EI1201" s="127"/>
      <c r="EJ1201" s="127"/>
      <c r="EK1201" s="127"/>
      <c r="EL1201" s="127"/>
      <c r="EM1201" s="127"/>
      <c r="EN1201" s="127"/>
      <c r="EO1201" s="127"/>
      <c r="EP1201" s="127"/>
      <c r="EQ1201" s="127"/>
      <c r="ER1201" s="127"/>
      <c r="ES1201" s="127"/>
      <c r="ET1201" s="127"/>
      <c r="EU1201" s="127"/>
      <c r="EV1201" s="127"/>
      <c r="EW1201" s="127"/>
      <c r="EX1201" s="127"/>
      <c r="EY1201" s="127"/>
      <c r="EZ1201" s="127"/>
      <c r="FA1201" s="127"/>
      <c r="FB1201" s="127"/>
      <c r="FC1201" s="127"/>
      <c r="FD1201" s="127"/>
      <c r="FE1201" s="127"/>
      <c r="FF1201" s="127"/>
      <c r="FG1201" s="127"/>
      <c r="FH1201" s="127"/>
      <c r="FI1201" s="127"/>
      <c r="FJ1201" s="127"/>
      <c r="FK1201" s="127"/>
      <c r="FL1201" s="127"/>
      <c r="FM1201" s="127"/>
      <c r="FN1201" s="127"/>
      <c r="FO1201" s="127"/>
      <c r="FP1201" s="127"/>
      <c r="FQ1201" s="127"/>
      <c r="FR1201" s="127"/>
      <c r="FS1201" s="127"/>
      <c r="FT1201" s="127"/>
      <c r="FU1201" s="127"/>
      <c r="FV1201" s="127"/>
      <c r="FW1201" s="127"/>
      <c r="FX1201" s="127"/>
      <c r="FY1201" s="127"/>
      <c r="FZ1201" s="127"/>
      <c r="GA1201" s="127"/>
      <c r="GB1201" s="127"/>
      <c r="GC1201" s="127"/>
      <c r="GD1201" s="127"/>
      <c r="GE1201" s="127"/>
      <c r="GF1201" s="127"/>
      <c r="GG1201" s="127"/>
      <c r="GH1201" s="127"/>
      <c r="GI1201" s="127"/>
      <c r="GJ1201" s="127"/>
      <c r="GK1201" s="127"/>
      <c r="GL1201" s="127"/>
      <c r="GM1201" s="127"/>
      <c r="GN1201" s="127"/>
      <c r="GO1201" s="127"/>
      <c r="GP1201" s="127"/>
      <c r="GQ1201" s="127"/>
      <c r="GR1201" s="127"/>
      <c r="GS1201" s="127"/>
      <c r="GT1201" s="127"/>
      <c r="GU1201" s="127"/>
      <c r="GV1201" s="127"/>
      <c r="GW1201" s="127"/>
      <c r="GX1201" s="127"/>
      <c r="GY1201" s="127"/>
      <c r="GZ1201" s="127"/>
      <c r="HA1201" s="127"/>
      <c r="HB1201" s="127"/>
      <c r="HC1201" s="127"/>
      <c r="HD1201" s="127"/>
      <c r="HE1201" s="127"/>
      <c r="HF1201" s="127"/>
      <c r="HG1201" s="127"/>
      <c r="HH1201" s="127"/>
      <c r="HI1201" s="127"/>
      <c r="HJ1201" s="127"/>
      <c r="HK1201" s="127"/>
      <c r="HL1201" s="127"/>
      <c r="HM1201" s="127"/>
      <c r="HN1201" s="127"/>
      <c r="HO1201" s="127"/>
      <c r="HP1201" s="127"/>
      <c r="HQ1201" s="127"/>
      <c r="HR1201" s="127"/>
      <c r="HS1201" s="127"/>
      <c r="HT1201" s="127"/>
      <c r="HU1201" s="127"/>
      <c r="HV1201" s="127"/>
      <c r="HW1201" s="127"/>
    </row>
    <row r="1202" spans="1:231" ht="12.75" customHeight="1" x14ac:dyDescent="0.2">
      <c r="A1202" s="127"/>
      <c r="B1202" s="127"/>
      <c r="C1202" s="127"/>
      <c r="D1202" s="127"/>
      <c r="E1202" s="125"/>
      <c r="F1202" s="117"/>
      <c r="G1202" s="117"/>
      <c r="H1202" s="117"/>
      <c r="I1202" s="128"/>
      <c r="J1202" s="128"/>
      <c r="K1202" s="114"/>
      <c r="L1202" s="127"/>
      <c r="M1202" s="127"/>
      <c r="N1202" s="127"/>
      <c r="O1202" s="127"/>
      <c r="P1202" s="127"/>
      <c r="Q1202" s="127"/>
      <c r="R1202" s="127"/>
      <c r="S1202" s="127"/>
      <c r="T1202" s="127"/>
      <c r="U1202" s="127"/>
      <c r="V1202" s="127"/>
      <c r="W1202" s="127"/>
      <c r="X1202" s="127"/>
      <c r="Y1202" s="127"/>
      <c r="Z1202" s="127"/>
      <c r="AA1202" s="127"/>
      <c r="AB1202" s="127"/>
      <c r="AC1202" s="127"/>
      <c r="AD1202" s="127"/>
      <c r="AE1202" s="127"/>
      <c r="AF1202" s="127"/>
      <c r="AG1202" s="127"/>
      <c r="AH1202" s="127"/>
      <c r="AI1202" s="127"/>
      <c r="AJ1202" s="127"/>
      <c r="AK1202" s="127"/>
      <c r="AL1202" s="127"/>
      <c r="AM1202" s="127"/>
      <c r="AN1202" s="127"/>
      <c r="AO1202" s="127"/>
      <c r="AP1202" s="127"/>
      <c r="AQ1202" s="127"/>
      <c r="AR1202" s="127"/>
      <c r="AS1202" s="127"/>
      <c r="AT1202" s="127"/>
      <c r="AU1202" s="127"/>
      <c r="AV1202" s="127"/>
      <c r="AW1202" s="127"/>
      <c r="AX1202" s="127"/>
      <c r="AY1202" s="127"/>
      <c r="AZ1202" s="127"/>
      <c r="BA1202" s="127"/>
      <c r="BB1202" s="127"/>
      <c r="BC1202" s="127"/>
      <c r="BD1202" s="127"/>
      <c r="BE1202" s="127"/>
      <c r="BF1202" s="127"/>
      <c r="BG1202" s="127"/>
      <c r="BH1202" s="127"/>
      <c r="BI1202" s="127"/>
      <c r="BJ1202" s="127"/>
      <c r="BK1202" s="127"/>
      <c r="BL1202" s="127"/>
      <c r="BM1202" s="127"/>
      <c r="BN1202" s="127"/>
      <c r="BO1202" s="127"/>
      <c r="BP1202" s="127"/>
      <c r="BQ1202" s="127"/>
      <c r="BR1202" s="127"/>
      <c r="BS1202" s="127"/>
      <c r="BT1202" s="127"/>
      <c r="BU1202" s="127"/>
      <c r="BV1202" s="127"/>
      <c r="BW1202" s="127"/>
      <c r="BX1202" s="127"/>
      <c r="BY1202" s="127"/>
      <c r="BZ1202" s="127"/>
      <c r="CA1202" s="127"/>
      <c r="CB1202" s="127"/>
      <c r="CC1202" s="127"/>
      <c r="CD1202" s="127"/>
      <c r="CE1202" s="127"/>
      <c r="CF1202" s="127"/>
      <c r="CG1202" s="127"/>
      <c r="CH1202" s="127"/>
      <c r="CI1202" s="127"/>
      <c r="CJ1202" s="127"/>
      <c r="CK1202" s="127"/>
      <c r="CL1202" s="127"/>
      <c r="CM1202" s="127"/>
      <c r="CN1202" s="127"/>
      <c r="CO1202" s="127"/>
      <c r="CP1202" s="127"/>
      <c r="CQ1202" s="127"/>
      <c r="CR1202" s="127"/>
      <c r="CS1202" s="127"/>
      <c r="CT1202" s="127"/>
      <c r="CU1202" s="127"/>
      <c r="CV1202" s="127"/>
      <c r="CW1202" s="127"/>
      <c r="CX1202" s="127"/>
      <c r="CY1202" s="127"/>
      <c r="CZ1202" s="127"/>
      <c r="DA1202" s="127"/>
      <c r="DB1202" s="127"/>
      <c r="DC1202" s="127"/>
      <c r="DD1202" s="127"/>
      <c r="DE1202" s="127"/>
      <c r="DF1202" s="127"/>
      <c r="DG1202" s="127"/>
      <c r="DH1202" s="127"/>
      <c r="DI1202" s="127"/>
      <c r="DJ1202" s="127"/>
      <c r="DK1202" s="127"/>
      <c r="DL1202" s="127"/>
      <c r="DM1202" s="127"/>
      <c r="DN1202" s="127"/>
      <c r="DO1202" s="127"/>
      <c r="DP1202" s="127"/>
      <c r="DQ1202" s="127"/>
      <c r="DR1202" s="127"/>
      <c r="DS1202" s="127"/>
      <c r="DT1202" s="127"/>
      <c r="DU1202" s="127"/>
      <c r="DV1202" s="127"/>
      <c r="DW1202" s="127"/>
      <c r="DX1202" s="127"/>
      <c r="DY1202" s="127"/>
      <c r="DZ1202" s="127"/>
      <c r="EA1202" s="127"/>
      <c r="EB1202" s="127"/>
      <c r="EC1202" s="127"/>
      <c r="ED1202" s="127"/>
      <c r="EE1202" s="127"/>
      <c r="EF1202" s="127"/>
      <c r="EG1202" s="127"/>
      <c r="EH1202" s="127"/>
      <c r="EI1202" s="127"/>
      <c r="EJ1202" s="127"/>
      <c r="EK1202" s="127"/>
      <c r="EL1202" s="127"/>
      <c r="EM1202" s="127"/>
      <c r="EN1202" s="127"/>
      <c r="EO1202" s="127"/>
      <c r="EP1202" s="127"/>
      <c r="EQ1202" s="127"/>
      <c r="ER1202" s="127"/>
      <c r="ES1202" s="127"/>
      <c r="ET1202" s="127"/>
      <c r="EU1202" s="127"/>
      <c r="EV1202" s="127"/>
      <c r="EW1202" s="127"/>
      <c r="EX1202" s="127"/>
      <c r="EY1202" s="127"/>
      <c r="EZ1202" s="127"/>
      <c r="FA1202" s="127"/>
      <c r="FB1202" s="127"/>
      <c r="FC1202" s="127"/>
      <c r="FD1202" s="127"/>
      <c r="FE1202" s="127"/>
      <c r="FF1202" s="127"/>
      <c r="FG1202" s="127"/>
      <c r="FH1202" s="127"/>
      <c r="FI1202" s="127"/>
      <c r="FJ1202" s="127"/>
      <c r="FK1202" s="127"/>
      <c r="FL1202" s="127"/>
      <c r="FM1202" s="127"/>
      <c r="FN1202" s="127"/>
      <c r="FO1202" s="127"/>
      <c r="FP1202" s="127"/>
      <c r="FQ1202" s="127"/>
      <c r="FR1202" s="127"/>
      <c r="FS1202" s="127"/>
      <c r="FT1202" s="127"/>
      <c r="FU1202" s="127"/>
      <c r="FV1202" s="127"/>
      <c r="FW1202" s="127"/>
      <c r="FX1202" s="127"/>
      <c r="FY1202" s="127"/>
      <c r="FZ1202" s="127"/>
      <c r="GA1202" s="127"/>
      <c r="GB1202" s="127"/>
      <c r="GC1202" s="127"/>
      <c r="GD1202" s="127"/>
      <c r="GE1202" s="127"/>
      <c r="GF1202" s="127"/>
      <c r="GG1202" s="127"/>
      <c r="GH1202" s="127"/>
      <c r="GI1202" s="127"/>
      <c r="GJ1202" s="127"/>
      <c r="GK1202" s="127"/>
      <c r="GL1202" s="127"/>
      <c r="GM1202" s="127"/>
      <c r="GN1202" s="127"/>
      <c r="GO1202" s="127"/>
      <c r="GP1202" s="127"/>
      <c r="GQ1202" s="127"/>
      <c r="GR1202" s="127"/>
      <c r="GS1202" s="127"/>
      <c r="GT1202" s="127"/>
      <c r="GU1202" s="127"/>
      <c r="GV1202" s="127"/>
      <c r="GW1202" s="127"/>
      <c r="GX1202" s="127"/>
      <c r="GY1202" s="127"/>
      <c r="GZ1202" s="127"/>
      <c r="HA1202" s="127"/>
      <c r="HB1202" s="127"/>
      <c r="HC1202" s="127"/>
      <c r="HD1202" s="127"/>
      <c r="HE1202" s="127"/>
      <c r="HF1202" s="127"/>
      <c r="HG1202" s="127"/>
      <c r="HH1202" s="127"/>
      <c r="HI1202" s="127"/>
      <c r="HJ1202" s="127"/>
      <c r="HK1202" s="127"/>
      <c r="HL1202" s="127"/>
      <c r="HM1202" s="127"/>
      <c r="HN1202" s="127"/>
      <c r="HO1202" s="127"/>
      <c r="HP1202" s="127"/>
      <c r="HQ1202" s="127"/>
      <c r="HR1202" s="127"/>
      <c r="HS1202" s="127"/>
      <c r="HT1202" s="127"/>
      <c r="HU1202" s="127"/>
      <c r="HV1202" s="127"/>
      <c r="HW1202" s="127"/>
    </row>
    <row r="1203" spans="1:231" ht="12.75" customHeight="1" x14ac:dyDescent="0.2">
      <c r="A1203" s="127"/>
      <c r="B1203" s="127"/>
      <c r="C1203" s="127"/>
      <c r="D1203" s="127"/>
      <c r="E1203" s="125"/>
      <c r="F1203" s="117"/>
      <c r="G1203" s="117"/>
      <c r="H1203" s="117"/>
      <c r="I1203" s="128"/>
      <c r="J1203" s="128"/>
      <c r="K1203" s="114"/>
      <c r="L1203" s="127"/>
      <c r="M1203" s="127"/>
      <c r="N1203" s="127"/>
      <c r="O1203" s="127"/>
      <c r="P1203" s="127"/>
      <c r="Q1203" s="127"/>
      <c r="R1203" s="127"/>
      <c r="S1203" s="127"/>
      <c r="T1203" s="127"/>
      <c r="U1203" s="127"/>
      <c r="V1203" s="127"/>
      <c r="W1203" s="127"/>
      <c r="X1203" s="127"/>
      <c r="Y1203" s="127"/>
      <c r="Z1203" s="127"/>
      <c r="AA1203" s="127"/>
      <c r="AB1203" s="127"/>
      <c r="AC1203" s="127"/>
      <c r="AD1203" s="127"/>
      <c r="AE1203" s="127"/>
      <c r="AF1203" s="127"/>
      <c r="AG1203" s="127"/>
      <c r="AH1203" s="127"/>
      <c r="AI1203" s="127"/>
      <c r="AJ1203" s="127"/>
      <c r="AK1203" s="127"/>
      <c r="AL1203" s="127"/>
      <c r="AM1203" s="127"/>
      <c r="AN1203" s="127"/>
      <c r="AO1203" s="127"/>
      <c r="AP1203" s="127"/>
      <c r="AQ1203" s="127"/>
      <c r="AR1203" s="127"/>
      <c r="AS1203" s="127"/>
      <c r="AT1203" s="127"/>
      <c r="AU1203" s="127"/>
      <c r="AV1203" s="127"/>
      <c r="AW1203" s="127"/>
      <c r="AX1203" s="127"/>
      <c r="AY1203" s="127"/>
      <c r="AZ1203" s="127"/>
      <c r="BA1203" s="127"/>
      <c r="BB1203" s="127"/>
      <c r="BC1203" s="127"/>
      <c r="BD1203" s="127"/>
      <c r="BE1203" s="127"/>
      <c r="BF1203" s="127"/>
      <c r="BG1203" s="127"/>
      <c r="BH1203" s="127"/>
      <c r="BI1203" s="127"/>
      <c r="BJ1203" s="127"/>
      <c r="BK1203" s="127"/>
      <c r="BL1203" s="127"/>
      <c r="BM1203" s="127"/>
      <c r="BN1203" s="127"/>
      <c r="BO1203" s="127"/>
      <c r="BP1203" s="127"/>
      <c r="BQ1203" s="127"/>
      <c r="BR1203" s="127"/>
      <c r="BS1203" s="127"/>
      <c r="BT1203" s="127"/>
      <c r="BU1203" s="127"/>
      <c r="BV1203" s="127"/>
      <c r="BW1203" s="127"/>
      <c r="BX1203" s="127"/>
      <c r="BY1203" s="127"/>
      <c r="BZ1203" s="127"/>
      <c r="CA1203" s="127"/>
      <c r="CB1203" s="127"/>
      <c r="CC1203" s="127"/>
      <c r="CD1203" s="127"/>
      <c r="CE1203" s="127"/>
      <c r="CF1203" s="127"/>
      <c r="CG1203" s="127"/>
      <c r="CH1203" s="127"/>
      <c r="CI1203" s="127"/>
      <c r="CJ1203" s="127"/>
      <c r="CK1203" s="127"/>
      <c r="CL1203" s="127"/>
      <c r="CM1203" s="127"/>
      <c r="CN1203" s="127"/>
      <c r="CO1203" s="127"/>
      <c r="CP1203" s="127"/>
      <c r="CQ1203" s="127"/>
      <c r="CR1203" s="127"/>
      <c r="CS1203" s="127"/>
      <c r="CT1203" s="127"/>
      <c r="CU1203" s="127"/>
      <c r="CV1203" s="127"/>
      <c r="CW1203" s="127"/>
      <c r="CX1203" s="127"/>
      <c r="CY1203" s="127"/>
      <c r="CZ1203" s="127"/>
      <c r="DA1203" s="127"/>
      <c r="DB1203" s="127"/>
      <c r="DC1203" s="127"/>
      <c r="DD1203" s="127"/>
      <c r="DE1203" s="127"/>
      <c r="DF1203" s="127"/>
      <c r="DG1203" s="127"/>
      <c r="DH1203" s="127"/>
      <c r="DI1203" s="127"/>
      <c r="DJ1203" s="127"/>
      <c r="DK1203" s="127"/>
      <c r="DL1203" s="127"/>
      <c r="DM1203" s="127"/>
      <c r="DN1203" s="127"/>
      <c r="DO1203" s="127"/>
      <c r="DP1203" s="127"/>
      <c r="DQ1203" s="127"/>
      <c r="DR1203" s="127"/>
      <c r="DS1203" s="127"/>
      <c r="DT1203" s="127"/>
      <c r="DU1203" s="127"/>
      <c r="DV1203" s="127"/>
      <c r="DW1203" s="127"/>
      <c r="DX1203" s="127"/>
      <c r="DY1203" s="127"/>
      <c r="DZ1203" s="127"/>
      <c r="EA1203" s="127"/>
      <c r="EB1203" s="127"/>
      <c r="EC1203" s="127"/>
      <c r="ED1203" s="127"/>
      <c r="EE1203" s="127"/>
      <c r="EF1203" s="127"/>
      <c r="EG1203" s="127"/>
      <c r="EH1203" s="127"/>
      <c r="EI1203" s="127"/>
      <c r="EJ1203" s="127"/>
      <c r="EK1203" s="127"/>
      <c r="EL1203" s="127"/>
      <c r="EM1203" s="127"/>
      <c r="EN1203" s="127"/>
      <c r="EO1203" s="127"/>
      <c r="EP1203" s="127"/>
      <c r="EQ1203" s="127"/>
      <c r="ER1203" s="127"/>
      <c r="ES1203" s="127"/>
      <c r="ET1203" s="127"/>
      <c r="EU1203" s="127"/>
      <c r="EV1203" s="127"/>
      <c r="EW1203" s="127"/>
      <c r="EX1203" s="127"/>
      <c r="EY1203" s="127"/>
      <c r="EZ1203" s="127"/>
      <c r="FA1203" s="127"/>
      <c r="FB1203" s="127"/>
      <c r="FC1203" s="127"/>
      <c r="FD1203" s="127"/>
      <c r="FE1203" s="127"/>
      <c r="FF1203" s="127"/>
      <c r="FG1203" s="127"/>
      <c r="FH1203" s="127"/>
      <c r="FI1203" s="127"/>
      <c r="FJ1203" s="127"/>
      <c r="FK1203" s="127"/>
      <c r="FL1203" s="127"/>
      <c r="FM1203" s="127"/>
      <c r="FN1203" s="127"/>
      <c r="FO1203" s="127"/>
      <c r="FP1203" s="127"/>
      <c r="FQ1203" s="127"/>
      <c r="FR1203" s="127"/>
      <c r="FS1203" s="127"/>
      <c r="FT1203" s="127"/>
      <c r="FU1203" s="127"/>
      <c r="FV1203" s="127"/>
      <c r="FW1203" s="127"/>
      <c r="FX1203" s="127"/>
      <c r="FY1203" s="127"/>
      <c r="FZ1203" s="127"/>
      <c r="GA1203" s="127"/>
      <c r="GB1203" s="127"/>
      <c r="GC1203" s="127"/>
      <c r="GD1203" s="127"/>
      <c r="GE1203" s="127"/>
      <c r="GF1203" s="127"/>
      <c r="GG1203" s="127"/>
      <c r="GH1203" s="127"/>
      <c r="GI1203" s="127"/>
      <c r="GJ1203" s="127"/>
      <c r="GK1203" s="127"/>
      <c r="GL1203" s="127"/>
      <c r="GM1203" s="127"/>
      <c r="GN1203" s="127"/>
      <c r="GO1203" s="127"/>
      <c r="GP1203" s="127"/>
      <c r="GQ1203" s="127"/>
      <c r="GR1203" s="127"/>
      <c r="GS1203" s="127"/>
      <c r="GT1203" s="127"/>
      <c r="GU1203" s="127"/>
      <c r="GV1203" s="127"/>
      <c r="GW1203" s="127"/>
      <c r="GX1203" s="127"/>
      <c r="GY1203" s="127"/>
      <c r="GZ1203" s="127"/>
      <c r="HA1203" s="127"/>
      <c r="HB1203" s="127"/>
      <c r="HC1203" s="127"/>
      <c r="HD1203" s="127"/>
      <c r="HE1203" s="127"/>
      <c r="HF1203" s="127"/>
      <c r="HG1203" s="127"/>
      <c r="HH1203" s="127"/>
      <c r="HI1203" s="127"/>
      <c r="HJ1203" s="127"/>
      <c r="HK1203" s="127"/>
      <c r="HL1203" s="127"/>
      <c r="HM1203" s="127"/>
      <c r="HN1203" s="127"/>
      <c r="HO1203" s="127"/>
      <c r="HP1203" s="127"/>
      <c r="HQ1203" s="127"/>
      <c r="HR1203" s="127"/>
      <c r="HS1203" s="127"/>
      <c r="HT1203" s="127"/>
      <c r="HU1203" s="127"/>
      <c r="HV1203" s="127"/>
      <c r="HW1203" s="127"/>
    </row>
    <row r="1204" spans="1:231" ht="12.75" customHeight="1" x14ac:dyDescent="0.2">
      <c r="A1204" s="127"/>
      <c r="B1204" s="127"/>
      <c r="C1204" s="127"/>
      <c r="D1204" s="127"/>
      <c r="E1204" s="125"/>
      <c r="F1204" s="117"/>
      <c r="G1204" s="117"/>
      <c r="H1204" s="117"/>
      <c r="I1204" s="128"/>
      <c r="J1204" s="128"/>
      <c r="K1204" s="114"/>
      <c r="L1204" s="127"/>
      <c r="M1204" s="127"/>
      <c r="N1204" s="127"/>
      <c r="O1204" s="127"/>
      <c r="P1204" s="127"/>
      <c r="Q1204" s="127"/>
      <c r="R1204" s="127"/>
      <c r="S1204" s="127"/>
      <c r="T1204" s="127"/>
      <c r="U1204" s="127"/>
      <c r="V1204" s="127"/>
      <c r="W1204" s="127"/>
      <c r="X1204" s="127"/>
      <c r="Y1204" s="127"/>
      <c r="Z1204" s="127"/>
      <c r="AA1204" s="127"/>
      <c r="AB1204" s="127"/>
      <c r="AC1204" s="127"/>
      <c r="AD1204" s="127"/>
      <c r="AE1204" s="127"/>
      <c r="AF1204" s="127"/>
      <c r="AG1204" s="127"/>
      <c r="AH1204" s="127"/>
      <c r="AI1204" s="127"/>
      <c r="AJ1204" s="127"/>
      <c r="AK1204" s="127"/>
      <c r="AL1204" s="127"/>
      <c r="AM1204" s="127"/>
      <c r="AN1204" s="127"/>
      <c r="AO1204" s="127"/>
      <c r="AP1204" s="127"/>
      <c r="AQ1204" s="127"/>
      <c r="AR1204" s="127"/>
      <c r="AS1204" s="127"/>
      <c r="AT1204" s="127"/>
      <c r="AU1204" s="127"/>
      <c r="AV1204" s="127"/>
      <c r="AW1204" s="127"/>
      <c r="AX1204" s="127"/>
      <c r="AY1204" s="127"/>
      <c r="AZ1204" s="127"/>
      <c r="BA1204" s="127"/>
      <c r="BB1204" s="127"/>
      <c r="BC1204" s="127"/>
      <c r="BD1204" s="127"/>
      <c r="BE1204" s="127"/>
      <c r="BF1204" s="127"/>
      <c r="BG1204" s="127"/>
      <c r="BH1204" s="127"/>
      <c r="BI1204" s="127"/>
      <c r="BJ1204" s="127"/>
      <c r="BK1204" s="127"/>
      <c r="BL1204" s="127"/>
      <c r="BM1204" s="127"/>
      <c r="BN1204" s="127"/>
      <c r="BO1204" s="127"/>
      <c r="BP1204" s="127"/>
      <c r="BQ1204" s="127"/>
      <c r="BR1204" s="127"/>
      <c r="BS1204" s="127"/>
      <c r="BT1204" s="127"/>
      <c r="BU1204" s="127"/>
      <c r="BV1204" s="127"/>
      <c r="BW1204" s="127"/>
      <c r="BX1204" s="127"/>
      <c r="BY1204" s="127"/>
      <c r="BZ1204" s="127"/>
      <c r="CA1204" s="127"/>
      <c r="CB1204" s="127"/>
      <c r="CC1204" s="127"/>
      <c r="CD1204" s="127"/>
      <c r="CE1204" s="127"/>
      <c r="CF1204" s="127"/>
      <c r="CG1204" s="127"/>
      <c r="CH1204" s="127"/>
      <c r="CI1204" s="127"/>
      <c r="CJ1204" s="127"/>
      <c r="CK1204" s="127"/>
      <c r="CL1204" s="127"/>
      <c r="CM1204" s="127"/>
      <c r="CN1204" s="127"/>
      <c r="CO1204" s="127"/>
      <c r="CP1204" s="127"/>
      <c r="CQ1204" s="127"/>
      <c r="CR1204" s="127"/>
      <c r="CS1204" s="127"/>
      <c r="CT1204" s="127"/>
      <c r="CU1204" s="127"/>
      <c r="CV1204" s="127"/>
      <c r="CW1204" s="127"/>
      <c r="CX1204" s="127"/>
      <c r="CY1204" s="127"/>
      <c r="CZ1204" s="127"/>
      <c r="DA1204" s="127"/>
      <c r="DB1204" s="127"/>
      <c r="DC1204" s="127"/>
      <c r="DD1204" s="127"/>
      <c r="DE1204" s="127"/>
      <c r="DF1204" s="127"/>
      <c r="DG1204" s="127"/>
      <c r="DH1204" s="127"/>
      <c r="DI1204" s="127"/>
      <c r="DJ1204" s="127"/>
      <c r="DK1204" s="127"/>
      <c r="DL1204" s="127"/>
      <c r="DM1204" s="127"/>
      <c r="DN1204" s="127"/>
      <c r="DO1204" s="127"/>
      <c r="DP1204" s="127"/>
      <c r="DQ1204" s="127"/>
      <c r="DR1204" s="127"/>
      <c r="DS1204" s="127"/>
      <c r="DT1204" s="127"/>
      <c r="DU1204" s="127"/>
      <c r="DV1204" s="127"/>
      <c r="DW1204" s="127"/>
      <c r="DX1204" s="127"/>
      <c r="DY1204" s="127"/>
      <c r="DZ1204" s="127"/>
      <c r="EA1204" s="127"/>
      <c r="EB1204" s="127"/>
      <c r="EC1204" s="127"/>
      <c r="ED1204" s="127"/>
      <c r="EE1204" s="127"/>
      <c r="EF1204" s="127"/>
      <c r="EG1204" s="127"/>
      <c r="EH1204" s="127"/>
      <c r="EI1204" s="127"/>
      <c r="EJ1204" s="127"/>
      <c r="EK1204" s="127"/>
      <c r="EL1204" s="127"/>
      <c r="EM1204" s="127"/>
      <c r="EN1204" s="127"/>
      <c r="EO1204" s="127"/>
      <c r="EP1204" s="127"/>
      <c r="EQ1204" s="127"/>
      <c r="ER1204" s="127"/>
      <c r="ES1204" s="127"/>
      <c r="ET1204" s="127"/>
      <c r="EU1204" s="127"/>
      <c r="EV1204" s="127"/>
      <c r="EW1204" s="127"/>
      <c r="EX1204" s="127"/>
      <c r="EY1204" s="127"/>
      <c r="EZ1204" s="127"/>
      <c r="FA1204" s="127"/>
      <c r="FB1204" s="127"/>
      <c r="FC1204" s="127"/>
      <c r="FD1204" s="127"/>
      <c r="FE1204" s="127"/>
      <c r="FF1204" s="127"/>
      <c r="FG1204" s="127"/>
      <c r="FH1204" s="127"/>
      <c r="FI1204" s="127"/>
      <c r="FJ1204" s="127"/>
      <c r="FK1204" s="127"/>
      <c r="FL1204" s="127"/>
      <c r="FM1204" s="127"/>
      <c r="FN1204" s="127"/>
      <c r="FO1204" s="127"/>
      <c r="FP1204" s="127"/>
      <c r="FQ1204" s="127"/>
      <c r="FR1204" s="127"/>
      <c r="FS1204" s="127"/>
      <c r="FT1204" s="127"/>
      <c r="FU1204" s="127"/>
      <c r="FV1204" s="127"/>
      <c r="FW1204" s="127"/>
      <c r="FX1204" s="127"/>
      <c r="FY1204" s="127"/>
      <c r="FZ1204" s="127"/>
      <c r="GA1204" s="127"/>
      <c r="GB1204" s="127"/>
      <c r="GC1204" s="127"/>
      <c r="GD1204" s="127"/>
      <c r="GE1204" s="127"/>
      <c r="GF1204" s="127"/>
      <c r="GG1204" s="127"/>
      <c r="GH1204" s="127"/>
      <c r="GI1204" s="127"/>
      <c r="GJ1204" s="127"/>
      <c r="GK1204" s="127"/>
      <c r="GL1204" s="127"/>
      <c r="GM1204" s="127"/>
      <c r="GN1204" s="127"/>
      <c r="GO1204" s="127"/>
      <c r="GP1204" s="127"/>
      <c r="GQ1204" s="127"/>
      <c r="GR1204" s="127"/>
      <c r="GS1204" s="127"/>
      <c r="GT1204" s="127"/>
      <c r="GU1204" s="127"/>
      <c r="GV1204" s="127"/>
      <c r="GW1204" s="127"/>
      <c r="GX1204" s="127"/>
      <c r="GY1204" s="127"/>
      <c r="GZ1204" s="127"/>
      <c r="HA1204" s="127"/>
      <c r="HB1204" s="127"/>
      <c r="HC1204" s="127"/>
      <c r="HD1204" s="127"/>
      <c r="HE1204" s="127"/>
      <c r="HF1204" s="127"/>
      <c r="HG1204" s="127"/>
      <c r="HH1204" s="127"/>
      <c r="HI1204" s="127"/>
      <c r="HJ1204" s="127"/>
      <c r="HK1204" s="127"/>
      <c r="HL1204" s="127"/>
      <c r="HM1204" s="127"/>
      <c r="HN1204" s="127"/>
      <c r="HO1204" s="127"/>
      <c r="HP1204" s="127"/>
      <c r="HQ1204" s="127"/>
      <c r="HR1204" s="127"/>
      <c r="HS1204" s="127"/>
      <c r="HT1204" s="127"/>
      <c r="HU1204" s="127"/>
      <c r="HV1204" s="127"/>
      <c r="HW1204" s="127"/>
    </row>
    <row r="1205" spans="1:231" ht="12.75" customHeight="1" x14ac:dyDescent="0.2">
      <c r="A1205" s="127"/>
      <c r="B1205" s="127"/>
      <c r="C1205" s="127"/>
      <c r="D1205" s="127"/>
      <c r="E1205" s="125"/>
      <c r="F1205" s="117"/>
      <c r="G1205" s="117"/>
      <c r="H1205" s="117"/>
      <c r="I1205" s="128"/>
      <c r="J1205" s="128"/>
      <c r="K1205" s="114"/>
      <c r="L1205" s="127"/>
      <c r="M1205" s="127"/>
      <c r="N1205" s="127"/>
      <c r="O1205" s="127"/>
      <c r="P1205" s="127"/>
      <c r="Q1205" s="127"/>
      <c r="R1205" s="127"/>
      <c r="S1205" s="127"/>
      <c r="T1205" s="127"/>
      <c r="U1205" s="127"/>
      <c r="V1205" s="127"/>
      <c r="W1205" s="127"/>
      <c r="X1205" s="127"/>
      <c r="Y1205" s="127"/>
      <c r="Z1205" s="127"/>
      <c r="AA1205" s="127"/>
      <c r="AB1205" s="127"/>
      <c r="AC1205" s="127"/>
      <c r="AD1205" s="127"/>
      <c r="AE1205" s="127"/>
      <c r="AF1205" s="127"/>
      <c r="AG1205" s="127"/>
      <c r="AH1205" s="127"/>
      <c r="AI1205" s="127"/>
      <c r="AJ1205" s="127"/>
      <c r="AK1205" s="127"/>
      <c r="AL1205" s="127"/>
      <c r="AM1205" s="127"/>
      <c r="AN1205" s="127"/>
      <c r="AO1205" s="127"/>
      <c r="AP1205" s="127"/>
      <c r="AQ1205" s="127"/>
      <c r="AR1205" s="127"/>
      <c r="AS1205" s="127"/>
      <c r="AT1205" s="127"/>
      <c r="AU1205" s="127"/>
      <c r="AV1205" s="127"/>
      <c r="AW1205" s="127"/>
      <c r="AX1205" s="127"/>
      <c r="AY1205" s="127"/>
      <c r="AZ1205" s="127"/>
      <c r="BA1205" s="127"/>
      <c r="BB1205" s="127"/>
      <c r="BC1205" s="127"/>
      <c r="BD1205" s="127"/>
      <c r="BE1205" s="127"/>
      <c r="BF1205" s="127"/>
      <c r="BG1205" s="127"/>
      <c r="BH1205" s="127"/>
      <c r="BI1205" s="127"/>
      <c r="BJ1205" s="127"/>
      <c r="BK1205" s="127"/>
      <c r="BL1205" s="127"/>
      <c r="BM1205" s="127"/>
      <c r="BN1205" s="127"/>
      <c r="BO1205" s="127"/>
      <c r="BP1205" s="127"/>
      <c r="BQ1205" s="127"/>
      <c r="BR1205" s="127"/>
      <c r="BS1205" s="127"/>
      <c r="BT1205" s="127"/>
      <c r="BU1205" s="127"/>
      <c r="BV1205" s="127"/>
      <c r="BW1205" s="127"/>
      <c r="BX1205" s="127"/>
      <c r="BY1205" s="127"/>
      <c r="BZ1205" s="127"/>
      <c r="CA1205" s="127"/>
      <c r="CB1205" s="127"/>
      <c r="CC1205" s="127"/>
      <c r="CD1205" s="127"/>
      <c r="CE1205" s="127"/>
      <c r="CF1205" s="127"/>
      <c r="CG1205" s="127"/>
      <c r="CH1205" s="127"/>
      <c r="CI1205" s="127"/>
      <c r="CJ1205" s="127"/>
      <c r="CK1205" s="127"/>
      <c r="CL1205" s="127"/>
      <c r="CM1205" s="127"/>
      <c r="CN1205" s="127"/>
      <c r="CO1205" s="127"/>
      <c r="CP1205" s="127"/>
      <c r="CQ1205" s="127"/>
      <c r="CR1205" s="127"/>
      <c r="CS1205" s="127"/>
      <c r="CT1205" s="127"/>
      <c r="CU1205" s="127"/>
      <c r="CV1205" s="127"/>
      <c r="CW1205" s="127"/>
      <c r="CX1205" s="127"/>
      <c r="CY1205" s="127"/>
      <c r="CZ1205" s="127"/>
      <c r="DA1205" s="127"/>
      <c r="DB1205" s="127"/>
      <c r="DC1205" s="127"/>
      <c r="DD1205" s="127"/>
      <c r="DE1205" s="127"/>
      <c r="DF1205" s="127"/>
      <c r="DG1205" s="127"/>
      <c r="DH1205" s="127"/>
      <c r="DI1205" s="127"/>
      <c r="DJ1205" s="127"/>
      <c r="DK1205" s="127"/>
      <c r="DL1205" s="127"/>
      <c r="DM1205" s="127"/>
      <c r="DN1205" s="127"/>
      <c r="DO1205" s="127"/>
      <c r="DP1205" s="127"/>
      <c r="DQ1205" s="127"/>
      <c r="DR1205" s="127"/>
      <c r="DS1205" s="127"/>
      <c r="DT1205" s="127"/>
      <c r="DU1205" s="127"/>
      <c r="DV1205" s="127"/>
      <c r="DW1205" s="127"/>
      <c r="DX1205" s="127"/>
      <c r="DY1205" s="127"/>
      <c r="DZ1205" s="127"/>
      <c r="EA1205" s="127"/>
      <c r="EB1205" s="127"/>
      <c r="EC1205" s="127"/>
      <c r="ED1205" s="127"/>
      <c r="EE1205" s="127"/>
      <c r="EF1205" s="127"/>
      <c r="EG1205" s="127"/>
      <c r="EH1205" s="127"/>
      <c r="EI1205" s="127"/>
      <c r="EJ1205" s="127"/>
      <c r="EK1205" s="127"/>
      <c r="EL1205" s="127"/>
      <c r="EM1205" s="127"/>
      <c r="EN1205" s="127"/>
      <c r="EO1205" s="127"/>
      <c r="EP1205" s="127"/>
      <c r="EQ1205" s="127"/>
      <c r="ER1205" s="127"/>
      <c r="ES1205" s="127"/>
      <c r="ET1205" s="127"/>
      <c r="EU1205" s="127"/>
      <c r="EV1205" s="127"/>
      <c r="EW1205" s="127"/>
      <c r="EX1205" s="127"/>
      <c r="EY1205" s="127"/>
      <c r="EZ1205" s="127"/>
      <c r="FA1205" s="127"/>
      <c r="FB1205" s="127"/>
      <c r="FC1205" s="127"/>
      <c r="FD1205" s="127"/>
      <c r="FE1205" s="127"/>
      <c r="FF1205" s="127"/>
      <c r="FG1205" s="127"/>
      <c r="FH1205" s="127"/>
      <c r="FI1205" s="127"/>
      <c r="FJ1205" s="127"/>
      <c r="FK1205" s="127"/>
      <c r="FL1205" s="127"/>
      <c r="FM1205" s="127"/>
      <c r="FN1205" s="127"/>
      <c r="FO1205" s="127"/>
      <c r="FP1205" s="127"/>
      <c r="FQ1205" s="127"/>
      <c r="FR1205" s="127"/>
      <c r="FS1205" s="127"/>
      <c r="FT1205" s="127"/>
      <c r="FU1205" s="127"/>
      <c r="FV1205" s="127"/>
      <c r="FW1205" s="127"/>
      <c r="FX1205" s="127"/>
      <c r="FY1205" s="127"/>
      <c r="FZ1205" s="127"/>
      <c r="GA1205" s="127"/>
      <c r="GB1205" s="127"/>
      <c r="GC1205" s="127"/>
      <c r="GD1205" s="127"/>
      <c r="GE1205" s="127"/>
      <c r="GF1205" s="127"/>
      <c r="GG1205" s="127"/>
      <c r="GH1205" s="127"/>
      <c r="GI1205" s="127"/>
      <c r="GJ1205" s="127"/>
      <c r="GK1205" s="127"/>
      <c r="GL1205" s="127"/>
      <c r="GM1205" s="127"/>
      <c r="GN1205" s="127"/>
      <c r="GO1205" s="127"/>
      <c r="GP1205" s="127"/>
      <c r="GQ1205" s="127"/>
      <c r="GR1205" s="127"/>
      <c r="GS1205" s="127"/>
      <c r="GT1205" s="127"/>
      <c r="GU1205" s="127"/>
      <c r="GV1205" s="127"/>
      <c r="GW1205" s="127"/>
      <c r="GX1205" s="127"/>
      <c r="GY1205" s="127"/>
      <c r="GZ1205" s="127"/>
      <c r="HA1205" s="127"/>
      <c r="HB1205" s="127"/>
      <c r="HC1205" s="127"/>
      <c r="HD1205" s="127"/>
      <c r="HE1205" s="127"/>
      <c r="HF1205" s="127"/>
      <c r="HG1205" s="127"/>
      <c r="HH1205" s="127"/>
      <c r="HI1205" s="127"/>
      <c r="HJ1205" s="127"/>
      <c r="HK1205" s="127"/>
      <c r="HL1205" s="127"/>
      <c r="HM1205" s="127"/>
      <c r="HN1205" s="127"/>
      <c r="HO1205" s="127"/>
      <c r="HP1205" s="127"/>
      <c r="HQ1205" s="127"/>
      <c r="HR1205" s="127"/>
      <c r="HS1205" s="127"/>
      <c r="HT1205" s="127"/>
      <c r="HU1205" s="127"/>
      <c r="HV1205" s="127"/>
      <c r="HW1205" s="127"/>
    </row>
    <row r="1206" spans="1:231" ht="12.75" customHeight="1" x14ac:dyDescent="0.2">
      <c r="A1206" s="127"/>
      <c r="B1206" s="127"/>
      <c r="C1206" s="127"/>
      <c r="D1206" s="127"/>
      <c r="E1206" s="125"/>
      <c r="F1206" s="117"/>
      <c r="G1206" s="117"/>
      <c r="H1206" s="117"/>
      <c r="I1206" s="128"/>
      <c r="J1206" s="128"/>
      <c r="K1206" s="114"/>
      <c r="L1206" s="127"/>
      <c r="M1206" s="127"/>
      <c r="N1206" s="127"/>
      <c r="O1206" s="127"/>
      <c r="P1206" s="127"/>
      <c r="Q1206" s="127"/>
      <c r="R1206" s="127"/>
      <c r="S1206" s="127"/>
      <c r="T1206" s="127"/>
      <c r="U1206" s="127"/>
      <c r="V1206" s="127"/>
      <c r="W1206" s="127"/>
      <c r="X1206" s="127"/>
      <c r="Y1206" s="127"/>
      <c r="Z1206" s="127"/>
      <c r="AA1206" s="127"/>
      <c r="AB1206" s="127"/>
      <c r="AC1206" s="127"/>
      <c r="AD1206" s="127"/>
      <c r="AE1206" s="127"/>
      <c r="AF1206" s="127"/>
      <c r="AG1206" s="127"/>
      <c r="AH1206" s="127"/>
      <c r="AI1206" s="127"/>
      <c r="AJ1206" s="127"/>
      <c r="AK1206" s="127"/>
      <c r="AL1206" s="127"/>
      <c r="AM1206" s="127"/>
      <c r="AN1206" s="127"/>
      <c r="AO1206" s="127"/>
      <c r="AP1206" s="127"/>
      <c r="AQ1206" s="127"/>
      <c r="AR1206" s="127"/>
      <c r="AS1206" s="127"/>
      <c r="AT1206" s="127"/>
      <c r="AU1206" s="127"/>
      <c r="AV1206" s="127"/>
      <c r="AW1206" s="127"/>
      <c r="AX1206" s="127"/>
      <c r="AY1206" s="127"/>
      <c r="AZ1206" s="127"/>
      <c r="BA1206" s="127"/>
      <c r="BB1206" s="127"/>
      <c r="BC1206" s="127"/>
      <c r="BD1206" s="127"/>
      <c r="BE1206" s="127"/>
      <c r="BF1206" s="127"/>
      <c r="BG1206" s="127"/>
      <c r="BH1206" s="127"/>
      <c r="BI1206" s="127"/>
      <c r="BJ1206" s="127"/>
      <c r="BK1206" s="127"/>
      <c r="BL1206" s="127"/>
      <c r="BM1206" s="127"/>
      <c r="BN1206" s="127"/>
      <c r="BO1206" s="127"/>
      <c r="BP1206" s="127"/>
      <c r="BQ1206" s="127"/>
      <c r="BR1206" s="127"/>
      <c r="BS1206" s="127"/>
      <c r="BT1206" s="127"/>
      <c r="BU1206" s="127"/>
      <c r="BV1206" s="127"/>
      <c r="BW1206" s="127"/>
      <c r="BX1206" s="127"/>
      <c r="BY1206" s="127"/>
      <c r="BZ1206" s="127"/>
      <c r="CA1206" s="127"/>
      <c r="CB1206" s="127"/>
      <c r="CC1206" s="127"/>
      <c r="CD1206" s="127"/>
      <c r="CE1206" s="127"/>
      <c r="CF1206" s="127"/>
      <c r="CG1206" s="127"/>
      <c r="CH1206" s="127"/>
      <c r="CI1206" s="127"/>
      <c r="CJ1206" s="127"/>
      <c r="CK1206" s="127"/>
      <c r="CL1206" s="127"/>
      <c r="CM1206" s="127"/>
      <c r="CN1206" s="127"/>
      <c r="CO1206" s="127"/>
      <c r="CP1206" s="127"/>
      <c r="CQ1206" s="127"/>
      <c r="CR1206" s="127"/>
      <c r="CS1206" s="127"/>
      <c r="CT1206" s="127"/>
      <c r="CU1206" s="127"/>
      <c r="CV1206" s="127"/>
      <c r="CW1206" s="127"/>
      <c r="CX1206" s="127"/>
      <c r="CY1206" s="127"/>
      <c r="CZ1206" s="127"/>
      <c r="DA1206" s="127"/>
      <c r="DB1206" s="127"/>
      <c r="DC1206" s="127"/>
      <c r="DD1206" s="127"/>
      <c r="DE1206" s="127"/>
      <c r="DF1206" s="127"/>
      <c r="DG1206" s="127"/>
      <c r="DH1206" s="127"/>
      <c r="DI1206" s="127"/>
      <c r="DJ1206" s="127"/>
      <c r="DK1206" s="127"/>
      <c r="DL1206" s="127"/>
      <c r="DM1206" s="127"/>
      <c r="DN1206" s="127"/>
      <c r="DO1206" s="127"/>
      <c r="DP1206" s="127"/>
      <c r="DQ1206" s="127"/>
      <c r="DR1206" s="127"/>
      <c r="DS1206" s="127"/>
      <c r="DT1206" s="127"/>
      <c r="DU1206" s="127"/>
      <c r="DV1206" s="127"/>
      <c r="DW1206" s="127"/>
      <c r="DX1206" s="127"/>
      <c r="DY1206" s="127"/>
      <c r="DZ1206" s="127"/>
      <c r="EA1206" s="127"/>
      <c r="EB1206" s="127"/>
      <c r="EC1206" s="127"/>
      <c r="ED1206" s="127"/>
      <c r="EE1206" s="127"/>
      <c r="EF1206" s="127"/>
      <c r="EG1206" s="127"/>
      <c r="EH1206" s="127"/>
      <c r="EI1206" s="127"/>
      <c r="EJ1206" s="127"/>
      <c r="EK1206" s="127"/>
      <c r="EL1206" s="127"/>
      <c r="EM1206" s="127"/>
      <c r="EN1206" s="127"/>
      <c r="EO1206" s="127"/>
      <c r="EP1206" s="127"/>
      <c r="EQ1206" s="127"/>
      <c r="ER1206" s="127"/>
      <c r="ES1206" s="127"/>
      <c r="ET1206" s="127"/>
      <c r="EU1206" s="127"/>
      <c r="EV1206" s="127"/>
      <c r="EW1206" s="127"/>
      <c r="EX1206" s="127"/>
      <c r="EY1206" s="127"/>
      <c r="EZ1206" s="127"/>
      <c r="FA1206" s="127"/>
      <c r="FB1206" s="127"/>
      <c r="FC1206" s="127"/>
      <c r="FD1206" s="127"/>
      <c r="FE1206" s="127"/>
      <c r="FF1206" s="127"/>
      <c r="FG1206" s="127"/>
      <c r="FH1206" s="127"/>
      <c r="FI1206" s="127"/>
      <c r="FJ1206" s="127"/>
      <c r="FK1206" s="127"/>
      <c r="FL1206" s="127"/>
      <c r="FM1206" s="127"/>
      <c r="FN1206" s="127"/>
      <c r="FO1206" s="127"/>
      <c r="FP1206" s="127"/>
      <c r="FQ1206" s="127"/>
      <c r="FR1206" s="127"/>
      <c r="FS1206" s="127"/>
      <c r="FT1206" s="127"/>
      <c r="FU1206" s="127"/>
      <c r="FV1206" s="127"/>
      <c r="FW1206" s="127"/>
      <c r="FX1206" s="127"/>
      <c r="FY1206" s="127"/>
      <c r="FZ1206" s="127"/>
      <c r="GA1206" s="127"/>
      <c r="GB1206" s="127"/>
      <c r="GC1206" s="127"/>
      <c r="GD1206" s="127"/>
      <c r="GE1206" s="127"/>
      <c r="GF1206" s="127"/>
      <c r="GG1206" s="127"/>
      <c r="GH1206" s="127"/>
      <c r="GI1206" s="127"/>
      <c r="GJ1206" s="127"/>
      <c r="GK1206" s="127"/>
      <c r="GL1206" s="127"/>
      <c r="GM1206" s="127"/>
      <c r="GN1206" s="127"/>
      <c r="GO1206" s="127"/>
      <c r="GP1206" s="127"/>
      <c r="GQ1206" s="127"/>
      <c r="GR1206" s="127"/>
      <c r="GS1206" s="127"/>
      <c r="GT1206" s="127"/>
      <c r="GU1206" s="127"/>
      <c r="GV1206" s="127"/>
      <c r="GW1206" s="127"/>
      <c r="GX1206" s="127"/>
      <c r="GY1206" s="127"/>
      <c r="GZ1206" s="127"/>
      <c r="HA1206" s="127"/>
      <c r="HB1206" s="127"/>
      <c r="HC1206" s="127"/>
      <c r="HD1206" s="127"/>
      <c r="HE1206" s="127"/>
      <c r="HF1206" s="127"/>
      <c r="HG1206" s="127"/>
      <c r="HH1206" s="127"/>
      <c r="HI1206" s="127"/>
      <c r="HJ1206" s="127"/>
      <c r="HK1206" s="127"/>
      <c r="HL1206" s="127"/>
      <c r="HM1206" s="127"/>
      <c r="HN1206" s="127"/>
      <c r="HO1206" s="127"/>
      <c r="HP1206" s="127"/>
      <c r="HQ1206" s="127"/>
      <c r="HR1206" s="127"/>
      <c r="HS1206" s="127"/>
      <c r="HT1206" s="127"/>
      <c r="HU1206" s="127"/>
      <c r="HV1206" s="127"/>
      <c r="HW1206" s="127"/>
    </row>
    <row r="1207" spans="1:231" ht="12.75" customHeight="1" x14ac:dyDescent="0.2">
      <c r="A1207" s="127"/>
      <c r="B1207" s="127"/>
      <c r="C1207" s="127"/>
      <c r="D1207" s="127"/>
      <c r="E1207" s="125"/>
      <c r="F1207" s="117"/>
      <c r="G1207" s="117"/>
      <c r="H1207" s="117"/>
      <c r="I1207" s="128"/>
      <c r="J1207" s="128"/>
      <c r="K1207" s="114"/>
      <c r="L1207" s="127"/>
      <c r="M1207" s="127"/>
      <c r="N1207" s="127"/>
      <c r="O1207" s="127"/>
      <c r="P1207" s="127"/>
      <c r="Q1207" s="127"/>
      <c r="R1207" s="127"/>
      <c r="S1207" s="127"/>
      <c r="T1207" s="127"/>
      <c r="U1207" s="127"/>
      <c r="V1207" s="127"/>
      <c r="W1207" s="127"/>
      <c r="X1207" s="127"/>
      <c r="Y1207" s="127"/>
      <c r="Z1207" s="127"/>
      <c r="AA1207" s="127"/>
      <c r="AB1207" s="127"/>
      <c r="AC1207" s="127"/>
      <c r="AD1207" s="127"/>
      <c r="AE1207" s="127"/>
      <c r="AF1207" s="127"/>
      <c r="AG1207" s="127"/>
      <c r="AH1207" s="127"/>
      <c r="AI1207" s="127"/>
      <c r="AJ1207" s="127"/>
      <c r="AK1207" s="127"/>
      <c r="AL1207" s="127"/>
      <c r="AM1207" s="127"/>
      <c r="AN1207" s="127"/>
      <c r="AO1207" s="127"/>
      <c r="AP1207" s="127"/>
      <c r="AQ1207" s="127"/>
      <c r="AR1207" s="127"/>
      <c r="AS1207" s="127"/>
      <c r="AT1207" s="127"/>
      <c r="AU1207" s="127"/>
      <c r="AV1207" s="127"/>
      <c r="AW1207" s="127"/>
      <c r="AX1207" s="127"/>
      <c r="AY1207" s="127"/>
      <c r="AZ1207" s="127"/>
      <c r="BA1207" s="127"/>
      <c r="BB1207" s="127"/>
      <c r="BC1207" s="127"/>
      <c r="BD1207" s="127"/>
      <c r="BE1207" s="127"/>
      <c r="BF1207" s="127"/>
      <c r="BG1207" s="127"/>
      <c r="BH1207" s="127"/>
      <c r="BI1207" s="127"/>
      <c r="BJ1207" s="127"/>
      <c r="BK1207" s="127"/>
      <c r="BL1207" s="127"/>
      <c r="BM1207" s="127"/>
      <c r="BN1207" s="127"/>
      <c r="BO1207" s="127"/>
      <c r="BP1207" s="127"/>
      <c r="BQ1207" s="127"/>
      <c r="BR1207" s="127"/>
      <c r="BS1207" s="127"/>
      <c r="BT1207" s="127"/>
      <c r="BU1207" s="127"/>
      <c r="BV1207" s="127"/>
      <c r="BW1207" s="127"/>
      <c r="BX1207" s="127"/>
      <c r="BY1207" s="127"/>
      <c r="BZ1207" s="127"/>
      <c r="CA1207" s="127"/>
      <c r="CB1207" s="127"/>
      <c r="CC1207" s="127"/>
      <c r="CD1207" s="127"/>
      <c r="CE1207" s="127"/>
      <c r="CF1207" s="127"/>
      <c r="CG1207" s="127"/>
      <c r="CH1207" s="127"/>
      <c r="CI1207" s="127"/>
      <c r="CJ1207" s="127"/>
      <c r="CK1207" s="127"/>
      <c r="CL1207" s="127"/>
      <c r="CM1207" s="127"/>
      <c r="CN1207" s="127"/>
      <c r="CO1207" s="127"/>
      <c r="CP1207" s="127"/>
      <c r="CQ1207" s="127"/>
      <c r="CR1207" s="127"/>
      <c r="CS1207" s="127"/>
      <c r="CT1207" s="127"/>
      <c r="CU1207" s="127"/>
      <c r="CV1207" s="127"/>
      <c r="CW1207" s="127"/>
      <c r="CX1207" s="127"/>
      <c r="CY1207" s="127"/>
      <c r="CZ1207" s="127"/>
      <c r="DA1207" s="127"/>
      <c r="DB1207" s="127"/>
      <c r="DC1207" s="127"/>
      <c r="DD1207" s="127"/>
      <c r="DE1207" s="127"/>
      <c r="DF1207" s="127"/>
      <c r="DG1207" s="127"/>
      <c r="DH1207" s="127"/>
      <c r="DI1207" s="127"/>
      <c r="DJ1207" s="127"/>
      <c r="DK1207" s="127"/>
      <c r="DL1207" s="127"/>
      <c r="DM1207" s="127"/>
      <c r="DN1207" s="127"/>
      <c r="DO1207" s="127"/>
      <c r="DP1207" s="127"/>
      <c r="DQ1207" s="127"/>
      <c r="DR1207" s="127"/>
      <c r="DS1207" s="127"/>
      <c r="DT1207" s="127"/>
      <c r="DU1207" s="127"/>
      <c r="DV1207" s="127"/>
      <c r="DW1207" s="127"/>
      <c r="DX1207" s="127"/>
      <c r="DY1207" s="127"/>
      <c r="DZ1207" s="127"/>
      <c r="EA1207" s="127"/>
      <c r="EB1207" s="127"/>
      <c r="EC1207" s="127"/>
      <c r="ED1207" s="127"/>
      <c r="EE1207" s="127"/>
      <c r="EF1207" s="127"/>
      <c r="EG1207" s="127"/>
      <c r="EH1207" s="127"/>
      <c r="EI1207" s="127"/>
      <c r="EJ1207" s="127"/>
      <c r="EK1207" s="127"/>
      <c r="EL1207" s="127"/>
      <c r="EM1207" s="127"/>
      <c r="EN1207" s="127"/>
      <c r="EO1207" s="127"/>
      <c r="EP1207" s="127"/>
      <c r="EQ1207" s="127"/>
      <c r="ER1207" s="127"/>
      <c r="ES1207" s="127"/>
      <c r="ET1207" s="127"/>
      <c r="EU1207" s="127"/>
      <c r="EV1207" s="127"/>
      <c r="EW1207" s="127"/>
      <c r="EX1207" s="127"/>
      <c r="EY1207" s="127"/>
      <c r="EZ1207" s="127"/>
      <c r="FA1207" s="127"/>
      <c r="FB1207" s="127"/>
      <c r="FC1207" s="127"/>
      <c r="FD1207" s="127"/>
      <c r="FE1207" s="127"/>
      <c r="FF1207" s="127"/>
      <c r="FG1207" s="127"/>
      <c r="FH1207" s="127"/>
      <c r="FI1207" s="127"/>
      <c r="FJ1207" s="127"/>
      <c r="FK1207" s="127"/>
      <c r="FL1207" s="127"/>
      <c r="FM1207" s="127"/>
      <c r="FN1207" s="127"/>
      <c r="FO1207" s="127"/>
      <c r="FP1207" s="127"/>
      <c r="FQ1207" s="127"/>
      <c r="FR1207" s="127"/>
      <c r="FS1207" s="127"/>
      <c r="FT1207" s="127"/>
      <c r="FU1207" s="127"/>
      <c r="FV1207" s="127"/>
      <c r="FW1207" s="127"/>
      <c r="FX1207" s="127"/>
      <c r="FY1207" s="127"/>
      <c r="FZ1207" s="127"/>
      <c r="GA1207" s="127"/>
      <c r="GB1207" s="127"/>
      <c r="GC1207" s="127"/>
      <c r="GD1207" s="127"/>
      <c r="GE1207" s="127"/>
      <c r="GF1207" s="127"/>
      <c r="GG1207" s="127"/>
      <c r="GH1207" s="127"/>
      <c r="GI1207" s="127"/>
      <c r="GJ1207" s="127"/>
      <c r="GK1207" s="127"/>
      <c r="GL1207" s="127"/>
      <c r="GM1207" s="127"/>
      <c r="GN1207" s="127"/>
      <c r="GO1207" s="127"/>
      <c r="GP1207" s="127"/>
      <c r="GQ1207" s="127"/>
      <c r="GR1207" s="127"/>
      <c r="GS1207" s="127"/>
      <c r="GT1207" s="127"/>
      <c r="GU1207" s="127"/>
      <c r="GV1207" s="127"/>
      <c r="GW1207" s="127"/>
      <c r="GX1207" s="127"/>
      <c r="GY1207" s="127"/>
      <c r="GZ1207" s="127"/>
      <c r="HA1207" s="127"/>
      <c r="HB1207" s="127"/>
      <c r="HC1207" s="127"/>
      <c r="HD1207" s="127"/>
      <c r="HE1207" s="127"/>
      <c r="HF1207" s="127"/>
      <c r="HG1207" s="127"/>
      <c r="HH1207" s="127"/>
      <c r="HI1207" s="127"/>
      <c r="HJ1207" s="127"/>
      <c r="HK1207" s="127"/>
      <c r="HL1207" s="127"/>
      <c r="HM1207" s="127"/>
      <c r="HN1207" s="127"/>
      <c r="HO1207" s="127"/>
      <c r="HP1207" s="127"/>
      <c r="HQ1207" s="127"/>
      <c r="HR1207" s="127"/>
      <c r="HS1207" s="127"/>
      <c r="HT1207" s="127"/>
      <c r="HU1207" s="127"/>
      <c r="HV1207" s="127"/>
      <c r="HW1207" s="127"/>
    </row>
    <row r="1208" spans="1:231" ht="12.75" customHeight="1" x14ac:dyDescent="0.2">
      <c r="A1208" s="127"/>
      <c r="B1208" s="127"/>
      <c r="C1208" s="127"/>
      <c r="D1208" s="127"/>
      <c r="E1208" s="125"/>
      <c r="F1208" s="117"/>
      <c r="G1208" s="117"/>
      <c r="H1208" s="117"/>
      <c r="I1208" s="128"/>
      <c r="J1208" s="128"/>
      <c r="K1208" s="114"/>
      <c r="L1208" s="127"/>
      <c r="M1208" s="127"/>
      <c r="N1208" s="127"/>
      <c r="O1208" s="127"/>
      <c r="P1208" s="127"/>
      <c r="Q1208" s="127"/>
      <c r="R1208" s="127"/>
      <c r="S1208" s="127"/>
      <c r="T1208" s="127"/>
      <c r="U1208" s="127"/>
      <c r="V1208" s="127"/>
      <c r="W1208" s="127"/>
      <c r="X1208" s="127"/>
      <c r="Y1208" s="127"/>
      <c r="Z1208" s="127"/>
      <c r="AA1208" s="127"/>
      <c r="AB1208" s="127"/>
      <c r="AC1208" s="127"/>
      <c r="AD1208" s="127"/>
      <c r="AE1208" s="127"/>
      <c r="AF1208" s="127"/>
      <c r="AG1208" s="127"/>
      <c r="AH1208" s="127"/>
      <c r="AI1208" s="127"/>
      <c r="AJ1208" s="127"/>
      <c r="AK1208" s="127"/>
      <c r="AL1208" s="127"/>
      <c r="AM1208" s="127"/>
      <c r="AN1208" s="127"/>
      <c r="AO1208" s="127"/>
      <c r="AP1208" s="127"/>
      <c r="AQ1208" s="127"/>
      <c r="AR1208" s="127"/>
      <c r="AS1208" s="127"/>
      <c r="AT1208" s="127"/>
      <c r="AU1208" s="127"/>
      <c r="AV1208" s="127"/>
      <c r="AW1208" s="127"/>
      <c r="AX1208" s="127"/>
      <c r="AY1208" s="127"/>
      <c r="AZ1208" s="127"/>
      <c r="BA1208" s="127"/>
      <c r="BB1208" s="127"/>
      <c r="BC1208" s="127"/>
      <c r="BD1208" s="127"/>
      <c r="BE1208" s="127"/>
      <c r="BF1208" s="127"/>
      <c r="BG1208" s="127"/>
      <c r="BH1208" s="127"/>
      <c r="BI1208" s="127"/>
      <c r="BJ1208" s="127"/>
      <c r="BK1208" s="127"/>
      <c r="BL1208" s="127"/>
      <c r="BM1208" s="127"/>
      <c r="BN1208" s="127"/>
      <c r="BO1208" s="127"/>
      <c r="BP1208" s="127"/>
      <c r="BQ1208" s="127"/>
      <c r="BR1208" s="127"/>
      <c r="BS1208" s="127"/>
      <c r="BT1208" s="127"/>
      <c r="BU1208" s="127"/>
      <c r="BV1208" s="127"/>
      <c r="BW1208" s="127"/>
      <c r="BX1208" s="127"/>
      <c r="BY1208" s="127"/>
      <c r="BZ1208" s="127"/>
      <c r="CA1208" s="127"/>
      <c r="CB1208" s="127"/>
      <c r="CC1208" s="127"/>
      <c r="CD1208" s="127"/>
      <c r="CE1208" s="127"/>
      <c r="CF1208" s="127"/>
      <c r="CG1208" s="127"/>
      <c r="CH1208" s="127"/>
      <c r="CI1208" s="127"/>
      <c r="CJ1208" s="127"/>
      <c r="CK1208" s="127"/>
      <c r="CL1208" s="127"/>
      <c r="CM1208" s="127"/>
      <c r="CN1208" s="127"/>
      <c r="CO1208" s="127"/>
      <c r="CP1208" s="127"/>
      <c r="CQ1208" s="127"/>
      <c r="CR1208" s="127"/>
      <c r="CS1208" s="127"/>
      <c r="CT1208" s="127"/>
      <c r="CU1208" s="127"/>
      <c r="CV1208" s="127"/>
      <c r="CW1208" s="127"/>
      <c r="CX1208" s="127"/>
      <c r="CY1208" s="127"/>
      <c r="CZ1208" s="127"/>
      <c r="DA1208" s="127"/>
      <c r="DB1208" s="127"/>
      <c r="DC1208" s="127"/>
      <c r="DD1208" s="127"/>
      <c r="DE1208" s="127"/>
      <c r="DF1208" s="127"/>
      <c r="DG1208" s="127"/>
      <c r="DH1208" s="127"/>
      <c r="DI1208" s="127"/>
      <c r="DJ1208" s="127"/>
      <c r="DK1208" s="127"/>
      <c r="DL1208" s="127"/>
      <c r="DM1208" s="127"/>
      <c r="DN1208" s="127"/>
      <c r="DO1208" s="127"/>
      <c r="DP1208" s="127"/>
      <c r="DQ1208" s="127"/>
      <c r="DR1208" s="127"/>
      <c r="DS1208" s="127"/>
      <c r="DT1208" s="127"/>
      <c r="DU1208" s="127"/>
      <c r="DV1208" s="127"/>
      <c r="DW1208" s="127"/>
      <c r="DX1208" s="127"/>
      <c r="DY1208" s="127"/>
      <c r="DZ1208" s="127"/>
      <c r="EA1208" s="127"/>
      <c r="EB1208" s="127"/>
      <c r="EC1208" s="127"/>
      <c r="ED1208" s="127"/>
      <c r="EE1208" s="127"/>
      <c r="EF1208" s="127"/>
      <c r="EG1208" s="127"/>
      <c r="EH1208" s="127"/>
      <c r="EI1208" s="127"/>
      <c r="EJ1208" s="127"/>
      <c r="EK1208" s="127"/>
      <c r="EL1208" s="127"/>
      <c r="EM1208" s="127"/>
      <c r="EN1208" s="127"/>
      <c r="EO1208" s="127"/>
      <c r="EP1208" s="127"/>
      <c r="EQ1208" s="127"/>
      <c r="ER1208" s="127"/>
      <c r="ES1208" s="127"/>
      <c r="ET1208" s="127"/>
      <c r="EU1208" s="127"/>
      <c r="EV1208" s="127"/>
      <c r="EW1208" s="127"/>
      <c r="EX1208" s="127"/>
      <c r="EY1208" s="127"/>
      <c r="EZ1208" s="127"/>
      <c r="FA1208" s="127"/>
      <c r="FB1208" s="127"/>
      <c r="FC1208" s="127"/>
      <c r="FD1208" s="127"/>
      <c r="FE1208" s="127"/>
      <c r="FF1208" s="127"/>
      <c r="FG1208" s="127"/>
      <c r="FH1208" s="127"/>
      <c r="FI1208" s="127"/>
      <c r="FJ1208" s="127"/>
      <c r="FK1208" s="127"/>
      <c r="FL1208" s="127"/>
      <c r="FM1208" s="127"/>
      <c r="FN1208" s="127"/>
      <c r="FO1208" s="127"/>
      <c r="FP1208" s="127"/>
      <c r="FQ1208" s="127"/>
      <c r="FR1208" s="127"/>
      <c r="FS1208" s="127"/>
      <c r="FT1208" s="127"/>
      <c r="FU1208" s="127"/>
      <c r="FV1208" s="127"/>
      <c r="FW1208" s="127"/>
      <c r="FX1208" s="127"/>
      <c r="FY1208" s="127"/>
      <c r="FZ1208" s="127"/>
      <c r="GA1208" s="127"/>
      <c r="GB1208" s="127"/>
      <c r="GC1208" s="127"/>
      <c r="GD1208" s="127"/>
      <c r="GE1208" s="127"/>
      <c r="GF1208" s="127"/>
      <c r="GG1208" s="127"/>
      <c r="GH1208" s="127"/>
      <c r="GI1208" s="127"/>
      <c r="GJ1208" s="127"/>
      <c r="GK1208" s="127"/>
      <c r="GL1208" s="127"/>
      <c r="GM1208" s="127"/>
      <c r="GN1208" s="127"/>
      <c r="GO1208" s="127"/>
      <c r="GP1208" s="127"/>
      <c r="GQ1208" s="127"/>
      <c r="GR1208" s="127"/>
      <c r="GS1208" s="127"/>
      <c r="GT1208" s="127"/>
      <c r="GU1208" s="127"/>
      <c r="GV1208" s="127"/>
      <c r="GW1208" s="127"/>
      <c r="GX1208" s="127"/>
      <c r="GY1208" s="127"/>
      <c r="GZ1208" s="127"/>
      <c r="HA1208" s="127"/>
      <c r="HB1208" s="127"/>
      <c r="HC1208" s="127"/>
      <c r="HD1208" s="127"/>
      <c r="HE1208" s="127"/>
      <c r="HF1208" s="127"/>
      <c r="HG1208" s="127"/>
      <c r="HH1208" s="127"/>
      <c r="HI1208" s="127"/>
      <c r="HJ1208" s="127"/>
      <c r="HK1208" s="127"/>
      <c r="HL1208" s="127"/>
      <c r="HM1208" s="127"/>
      <c r="HN1208" s="127"/>
      <c r="HO1208" s="127"/>
      <c r="HP1208" s="127"/>
      <c r="HQ1208" s="127"/>
      <c r="HR1208" s="127"/>
      <c r="HS1208" s="127"/>
      <c r="HT1208" s="127"/>
      <c r="HU1208" s="127"/>
      <c r="HV1208" s="127"/>
      <c r="HW1208" s="127"/>
    </row>
    <row r="1209" spans="1:231" ht="12.75" customHeight="1" x14ac:dyDescent="0.2">
      <c r="A1209" s="127"/>
      <c r="B1209" s="127"/>
      <c r="C1209" s="127"/>
      <c r="D1209" s="127"/>
      <c r="E1209" s="125"/>
      <c r="F1209" s="117"/>
      <c r="G1209" s="117"/>
      <c r="H1209" s="117"/>
      <c r="I1209" s="128"/>
      <c r="J1209" s="128"/>
      <c r="K1209" s="114"/>
      <c r="L1209" s="127"/>
      <c r="M1209" s="127"/>
      <c r="N1209" s="127"/>
      <c r="O1209" s="127"/>
      <c r="P1209" s="127"/>
      <c r="Q1209" s="127"/>
      <c r="R1209" s="127"/>
      <c r="S1209" s="127"/>
      <c r="T1209" s="127"/>
      <c r="U1209" s="127"/>
      <c r="V1209" s="127"/>
      <c r="W1209" s="127"/>
      <c r="X1209" s="127"/>
      <c r="Y1209" s="127"/>
      <c r="Z1209" s="127"/>
      <c r="AA1209" s="127"/>
      <c r="AB1209" s="127"/>
      <c r="AC1209" s="127"/>
      <c r="AD1209" s="127"/>
      <c r="AE1209" s="127"/>
      <c r="AF1209" s="127"/>
      <c r="AG1209" s="127"/>
      <c r="AH1209" s="127"/>
      <c r="AI1209" s="127"/>
      <c r="AJ1209" s="127"/>
      <c r="AK1209" s="127"/>
      <c r="AL1209" s="127"/>
      <c r="AM1209" s="127"/>
      <c r="AN1209" s="127"/>
      <c r="AO1209" s="127"/>
      <c r="AP1209" s="127"/>
      <c r="AQ1209" s="127"/>
      <c r="AR1209" s="127"/>
      <c r="AS1209" s="127"/>
      <c r="AT1209" s="127"/>
      <c r="AU1209" s="127"/>
      <c r="AV1209" s="127"/>
      <c r="AW1209" s="127"/>
      <c r="AX1209" s="127"/>
      <c r="AY1209" s="127"/>
      <c r="AZ1209" s="127"/>
      <c r="BA1209" s="127"/>
      <c r="BB1209" s="127"/>
      <c r="BC1209" s="127"/>
      <c r="BD1209" s="127"/>
      <c r="BE1209" s="127"/>
      <c r="BF1209" s="127"/>
      <c r="BG1209" s="127"/>
      <c r="BH1209" s="127"/>
      <c r="BI1209" s="127"/>
      <c r="BJ1209" s="127"/>
      <c r="BK1209" s="127"/>
      <c r="BL1209" s="127"/>
      <c r="BM1209" s="127"/>
      <c r="BN1209" s="127"/>
      <c r="BO1209" s="127"/>
      <c r="BP1209" s="127"/>
      <c r="BQ1209" s="127"/>
      <c r="BR1209" s="127"/>
      <c r="BS1209" s="127"/>
      <c r="BT1209" s="127"/>
      <c r="BU1209" s="127"/>
      <c r="BV1209" s="127"/>
      <c r="BW1209" s="127"/>
      <c r="BX1209" s="127"/>
      <c r="BY1209" s="127"/>
      <c r="BZ1209" s="127"/>
      <c r="CA1209" s="127"/>
      <c r="CB1209" s="127"/>
      <c r="CC1209" s="127"/>
      <c r="CD1209" s="127"/>
      <c r="CE1209" s="127"/>
      <c r="CF1209" s="127"/>
      <c r="CG1209" s="127"/>
      <c r="CH1209" s="127"/>
      <c r="CI1209" s="127"/>
      <c r="CJ1209" s="127"/>
      <c r="CK1209" s="127"/>
      <c r="CL1209" s="127"/>
      <c r="CM1209" s="127"/>
      <c r="CN1209" s="127"/>
      <c r="CO1209" s="127"/>
      <c r="CP1209" s="127"/>
      <c r="CQ1209" s="127"/>
      <c r="CR1209" s="127"/>
      <c r="CS1209" s="127"/>
      <c r="CT1209" s="127"/>
      <c r="CU1209" s="127"/>
      <c r="CV1209" s="127"/>
      <c r="CW1209" s="127"/>
      <c r="CX1209" s="127"/>
      <c r="CY1209" s="127"/>
      <c r="CZ1209" s="127"/>
      <c r="DA1209" s="127"/>
      <c r="DB1209" s="127"/>
      <c r="DC1209" s="127"/>
      <c r="DD1209" s="127"/>
      <c r="DE1209" s="127"/>
      <c r="DF1209" s="127"/>
      <c r="DG1209" s="127"/>
      <c r="DH1209" s="127"/>
      <c r="DI1209" s="127"/>
      <c r="DJ1209" s="127"/>
      <c r="DK1209" s="127"/>
      <c r="DL1209" s="127"/>
      <c r="DM1209" s="127"/>
      <c r="DN1209" s="127"/>
      <c r="DO1209" s="127"/>
      <c r="DP1209" s="127"/>
      <c r="DQ1209" s="127"/>
      <c r="DR1209" s="127"/>
      <c r="DS1209" s="127"/>
      <c r="DT1209" s="127"/>
      <c r="DU1209" s="127"/>
      <c r="DV1209" s="127"/>
      <c r="DW1209" s="127"/>
      <c r="DX1209" s="127"/>
      <c r="DY1209" s="127"/>
      <c r="DZ1209" s="127"/>
      <c r="EA1209" s="127"/>
      <c r="EB1209" s="127"/>
      <c r="EC1209" s="127"/>
      <c r="ED1209" s="127"/>
      <c r="EE1209" s="127"/>
      <c r="EF1209" s="127"/>
      <c r="EG1209" s="127"/>
      <c r="EH1209" s="127"/>
      <c r="EI1209" s="127"/>
      <c r="EJ1209" s="127"/>
      <c r="EK1209" s="127"/>
      <c r="EL1209" s="127"/>
      <c r="EM1209" s="127"/>
      <c r="EN1209" s="127"/>
      <c r="EO1209" s="127"/>
      <c r="EP1209" s="127"/>
      <c r="EQ1209" s="127"/>
      <c r="ER1209" s="127"/>
      <c r="ES1209" s="127"/>
      <c r="ET1209" s="127"/>
      <c r="EU1209" s="127"/>
      <c r="EV1209" s="127"/>
      <c r="EW1209" s="127"/>
      <c r="EX1209" s="127"/>
      <c r="EY1209" s="127"/>
      <c r="EZ1209" s="127"/>
      <c r="FA1209" s="127"/>
      <c r="FB1209" s="127"/>
      <c r="FC1209" s="127"/>
      <c r="FD1209" s="127"/>
      <c r="FE1209" s="127"/>
      <c r="FF1209" s="127"/>
      <c r="FG1209" s="127"/>
      <c r="FH1209" s="127"/>
      <c r="FI1209" s="127"/>
      <c r="FJ1209" s="127"/>
      <c r="FK1209" s="127"/>
      <c r="FL1209" s="127"/>
      <c r="FM1209" s="127"/>
      <c r="FN1209" s="127"/>
      <c r="FO1209" s="127"/>
      <c r="FP1209" s="127"/>
      <c r="FQ1209" s="127"/>
      <c r="FR1209" s="127"/>
      <c r="FS1209" s="127"/>
      <c r="FT1209" s="127"/>
      <c r="FU1209" s="127"/>
      <c r="FV1209" s="127"/>
      <c r="FW1209" s="127"/>
      <c r="FX1209" s="127"/>
      <c r="FY1209" s="127"/>
      <c r="FZ1209" s="127"/>
      <c r="GA1209" s="127"/>
      <c r="GB1209" s="127"/>
      <c r="GC1209" s="127"/>
      <c r="GD1209" s="127"/>
      <c r="GE1209" s="127"/>
      <c r="GF1209" s="127"/>
      <c r="GG1209" s="127"/>
      <c r="GH1209" s="127"/>
      <c r="GI1209" s="127"/>
      <c r="GJ1209" s="127"/>
      <c r="GK1209" s="127"/>
      <c r="GL1209" s="127"/>
      <c r="GM1209" s="127"/>
      <c r="GN1209" s="127"/>
      <c r="GO1209" s="127"/>
      <c r="GP1209" s="127"/>
      <c r="GQ1209" s="127"/>
      <c r="GR1209" s="127"/>
      <c r="GS1209" s="127"/>
      <c r="GT1209" s="127"/>
      <c r="GU1209" s="127"/>
      <c r="GV1209" s="127"/>
      <c r="GW1209" s="127"/>
      <c r="GX1209" s="127"/>
      <c r="GY1209" s="127"/>
      <c r="GZ1209" s="127"/>
      <c r="HA1209" s="127"/>
      <c r="HB1209" s="127"/>
      <c r="HC1209" s="127"/>
      <c r="HD1209" s="127"/>
      <c r="HE1209" s="127"/>
      <c r="HF1209" s="127"/>
      <c r="HG1209" s="127"/>
      <c r="HH1209" s="127"/>
      <c r="HI1209" s="127"/>
      <c r="HJ1209" s="127"/>
      <c r="HK1209" s="127"/>
      <c r="HL1209" s="127"/>
      <c r="HM1209" s="127"/>
      <c r="HN1209" s="127"/>
      <c r="HO1209" s="127"/>
      <c r="HP1209" s="127"/>
      <c r="HQ1209" s="127"/>
      <c r="HR1209" s="127"/>
      <c r="HS1209" s="127"/>
      <c r="HT1209" s="127"/>
      <c r="HU1209" s="127"/>
      <c r="HV1209" s="127"/>
      <c r="HW1209" s="127"/>
    </row>
    <row r="1210" spans="1:231" ht="12.75" customHeight="1" x14ac:dyDescent="0.2">
      <c r="A1210" s="127"/>
      <c r="B1210" s="127"/>
      <c r="C1210" s="127"/>
      <c r="D1210" s="127"/>
      <c r="E1210" s="125"/>
      <c r="F1210" s="117"/>
      <c r="G1210" s="117"/>
      <c r="H1210" s="117"/>
      <c r="I1210" s="128"/>
      <c r="J1210" s="128"/>
      <c r="K1210" s="114"/>
      <c r="L1210" s="127"/>
      <c r="M1210" s="127"/>
      <c r="N1210" s="127"/>
      <c r="O1210" s="127"/>
      <c r="P1210" s="127"/>
      <c r="Q1210" s="127"/>
      <c r="R1210" s="127"/>
      <c r="S1210" s="127"/>
      <c r="T1210" s="127"/>
      <c r="U1210" s="127"/>
      <c r="V1210" s="127"/>
      <c r="W1210" s="127"/>
      <c r="X1210" s="127"/>
      <c r="Y1210" s="127"/>
      <c r="Z1210" s="127"/>
      <c r="AA1210" s="127"/>
      <c r="AB1210" s="127"/>
      <c r="AC1210" s="127"/>
      <c r="AD1210" s="127"/>
      <c r="AE1210" s="127"/>
      <c r="AF1210" s="127"/>
      <c r="AG1210" s="127"/>
      <c r="AH1210" s="127"/>
      <c r="AI1210" s="127"/>
      <c r="AJ1210" s="127"/>
      <c r="AK1210" s="127"/>
      <c r="AL1210" s="127"/>
      <c r="AM1210" s="127"/>
      <c r="AN1210" s="127"/>
      <c r="AO1210" s="127"/>
      <c r="AP1210" s="127"/>
      <c r="AQ1210" s="127"/>
      <c r="AR1210" s="127"/>
      <c r="AS1210" s="127"/>
      <c r="AT1210" s="127"/>
      <c r="AU1210" s="127"/>
      <c r="AV1210" s="127"/>
      <c r="AW1210" s="127"/>
      <c r="AX1210" s="127"/>
      <c r="AY1210" s="127"/>
      <c r="AZ1210" s="127"/>
      <c r="BA1210" s="127"/>
      <c r="BB1210" s="127"/>
      <c r="BC1210" s="127"/>
      <c r="BD1210" s="127"/>
      <c r="BE1210" s="127"/>
      <c r="BF1210" s="127"/>
      <c r="BG1210" s="127"/>
      <c r="BH1210" s="127"/>
      <c r="BI1210" s="127"/>
      <c r="BJ1210" s="127"/>
      <c r="BK1210" s="127"/>
      <c r="BL1210" s="127"/>
      <c r="BM1210" s="127"/>
      <c r="BN1210" s="127"/>
      <c r="BO1210" s="127"/>
      <c r="BP1210" s="127"/>
      <c r="BQ1210" s="127"/>
      <c r="BR1210" s="127"/>
      <c r="BS1210" s="127"/>
      <c r="BT1210" s="127"/>
      <c r="BU1210" s="127"/>
      <c r="BV1210" s="127"/>
      <c r="BW1210" s="127"/>
      <c r="BX1210" s="127"/>
      <c r="BY1210" s="127"/>
      <c r="BZ1210" s="127"/>
      <c r="CA1210" s="127"/>
      <c r="CB1210" s="127"/>
      <c r="CC1210" s="127"/>
      <c r="CD1210" s="127"/>
      <c r="CE1210" s="127"/>
      <c r="CF1210" s="127"/>
      <c r="CG1210" s="127"/>
      <c r="CH1210" s="127"/>
      <c r="CI1210" s="127"/>
      <c r="CJ1210" s="127"/>
      <c r="CK1210" s="127"/>
      <c r="CL1210" s="127"/>
      <c r="CM1210" s="127"/>
      <c r="CN1210" s="127"/>
      <c r="CO1210" s="127"/>
      <c r="CP1210" s="127"/>
      <c r="CQ1210" s="127"/>
      <c r="CR1210" s="127"/>
      <c r="CS1210" s="127"/>
      <c r="CT1210" s="127"/>
      <c r="CU1210" s="127"/>
      <c r="CV1210" s="127"/>
      <c r="CW1210" s="127"/>
      <c r="CX1210" s="127"/>
      <c r="CY1210" s="127"/>
      <c r="CZ1210" s="127"/>
      <c r="DA1210" s="127"/>
      <c r="DB1210" s="127"/>
      <c r="DC1210" s="127"/>
      <c r="DD1210" s="127"/>
      <c r="DE1210" s="127"/>
      <c r="DF1210" s="127"/>
      <c r="DG1210" s="127"/>
      <c r="DH1210" s="127"/>
      <c r="DI1210" s="127"/>
      <c r="DJ1210" s="127"/>
      <c r="DK1210" s="127"/>
      <c r="DL1210" s="127"/>
      <c r="DM1210" s="127"/>
      <c r="DN1210" s="127"/>
      <c r="DO1210" s="127"/>
      <c r="DP1210" s="127"/>
      <c r="DQ1210" s="127"/>
      <c r="DR1210" s="127"/>
      <c r="DS1210" s="127"/>
      <c r="DT1210" s="127"/>
      <c r="DU1210" s="127"/>
      <c r="DV1210" s="127"/>
      <c r="DW1210" s="127"/>
      <c r="DX1210" s="127"/>
      <c r="DY1210" s="127"/>
      <c r="DZ1210" s="127"/>
      <c r="EA1210" s="127"/>
      <c r="EB1210" s="127"/>
      <c r="EC1210" s="127"/>
      <c r="ED1210" s="127"/>
      <c r="EE1210" s="127"/>
      <c r="EF1210" s="127"/>
      <c r="EG1210" s="127"/>
      <c r="EH1210" s="127"/>
      <c r="EI1210" s="127"/>
      <c r="EJ1210" s="127"/>
      <c r="EK1210" s="127"/>
      <c r="EL1210" s="127"/>
      <c r="EM1210" s="127"/>
      <c r="EN1210" s="127"/>
      <c r="EO1210" s="127"/>
      <c r="EP1210" s="127"/>
      <c r="EQ1210" s="127"/>
      <c r="ER1210" s="127"/>
      <c r="ES1210" s="127"/>
      <c r="ET1210" s="127"/>
      <c r="EU1210" s="127"/>
      <c r="EV1210" s="127"/>
      <c r="EW1210" s="127"/>
      <c r="EX1210" s="127"/>
      <c r="EY1210" s="127"/>
      <c r="EZ1210" s="127"/>
      <c r="FA1210" s="127"/>
      <c r="FB1210" s="127"/>
      <c r="FC1210" s="127"/>
      <c r="FD1210" s="127"/>
      <c r="FE1210" s="127"/>
      <c r="FF1210" s="127"/>
      <c r="FG1210" s="127"/>
      <c r="FH1210" s="127"/>
      <c r="FI1210" s="127"/>
      <c r="FJ1210" s="127"/>
      <c r="FK1210" s="127"/>
      <c r="FL1210" s="127"/>
      <c r="FM1210" s="127"/>
      <c r="FN1210" s="127"/>
      <c r="FO1210" s="127"/>
      <c r="FP1210" s="127"/>
      <c r="FQ1210" s="127"/>
      <c r="FR1210" s="127"/>
      <c r="FS1210" s="127"/>
      <c r="FT1210" s="127"/>
      <c r="FU1210" s="127"/>
      <c r="FV1210" s="127"/>
      <c r="FW1210" s="127"/>
      <c r="FX1210" s="127"/>
      <c r="FY1210" s="127"/>
      <c r="FZ1210" s="127"/>
      <c r="GA1210" s="127"/>
      <c r="GB1210" s="127"/>
      <c r="GC1210" s="127"/>
      <c r="GD1210" s="127"/>
      <c r="GE1210" s="127"/>
      <c r="GF1210" s="127"/>
      <c r="GG1210" s="127"/>
      <c r="GH1210" s="127"/>
      <c r="GI1210" s="127"/>
      <c r="GJ1210" s="127"/>
      <c r="GK1210" s="127"/>
      <c r="GL1210" s="127"/>
      <c r="GM1210" s="127"/>
      <c r="GN1210" s="127"/>
      <c r="GO1210" s="127"/>
      <c r="GP1210" s="127"/>
      <c r="GQ1210" s="127"/>
      <c r="GR1210" s="127"/>
      <c r="GS1210" s="127"/>
      <c r="GT1210" s="127"/>
      <c r="GU1210" s="127"/>
      <c r="GV1210" s="127"/>
      <c r="GW1210" s="127"/>
      <c r="GX1210" s="127"/>
      <c r="GY1210" s="127"/>
      <c r="GZ1210" s="127"/>
      <c r="HA1210" s="127"/>
      <c r="HB1210" s="127"/>
      <c r="HC1210" s="127"/>
      <c r="HD1210" s="127"/>
      <c r="HE1210" s="127"/>
      <c r="HF1210" s="127"/>
      <c r="HG1210" s="127"/>
      <c r="HH1210" s="127"/>
      <c r="HI1210" s="127"/>
      <c r="HJ1210" s="127"/>
      <c r="HK1210" s="127"/>
      <c r="HL1210" s="127"/>
      <c r="HM1210" s="127"/>
      <c r="HN1210" s="127"/>
      <c r="HO1210" s="127"/>
      <c r="HP1210" s="127"/>
      <c r="HQ1210" s="127"/>
      <c r="HR1210" s="127"/>
      <c r="HS1210" s="127"/>
      <c r="HT1210" s="127"/>
      <c r="HU1210" s="127"/>
      <c r="HV1210" s="127"/>
      <c r="HW1210" s="127"/>
    </row>
    <row r="1211" spans="1:231" ht="12.75" customHeight="1" x14ac:dyDescent="0.2">
      <c r="A1211" s="127"/>
      <c r="B1211" s="127"/>
      <c r="C1211" s="127"/>
      <c r="D1211" s="127"/>
      <c r="E1211" s="125"/>
      <c r="F1211" s="117"/>
      <c r="G1211" s="117"/>
      <c r="H1211" s="117"/>
      <c r="I1211" s="128"/>
      <c r="J1211" s="128"/>
      <c r="K1211" s="114"/>
      <c r="L1211" s="127"/>
      <c r="M1211" s="127"/>
      <c r="N1211" s="127"/>
      <c r="O1211" s="127"/>
      <c r="P1211" s="127"/>
      <c r="Q1211" s="127"/>
      <c r="R1211" s="127"/>
      <c r="S1211" s="127"/>
      <c r="T1211" s="127"/>
      <c r="U1211" s="127"/>
      <c r="V1211" s="127"/>
      <c r="W1211" s="127"/>
      <c r="X1211" s="127"/>
      <c r="Y1211" s="127"/>
      <c r="Z1211" s="127"/>
      <c r="AA1211" s="127"/>
      <c r="AB1211" s="127"/>
      <c r="AC1211" s="127"/>
      <c r="AD1211" s="127"/>
      <c r="AE1211" s="127"/>
      <c r="AF1211" s="127"/>
      <c r="AG1211" s="127"/>
      <c r="AH1211" s="127"/>
      <c r="AI1211" s="127"/>
      <c r="AJ1211" s="127"/>
      <c r="AK1211" s="127"/>
      <c r="AL1211" s="127"/>
      <c r="AM1211" s="127"/>
      <c r="AN1211" s="127"/>
      <c r="AO1211" s="127"/>
      <c r="AP1211" s="127"/>
      <c r="AQ1211" s="127"/>
      <c r="AR1211" s="127"/>
      <c r="AS1211" s="127"/>
      <c r="AT1211" s="127"/>
      <c r="AU1211" s="127"/>
      <c r="AV1211" s="127"/>
      <c r="AW1211" s="127"/>
      <c r="AX1211" s="127"/>
      <c r="AY1211" s="127"/>
      <c r="AZ1211" s="127"/>
      <c r="BA1211" s="127"/>
      <c r="BB1211" s="127"/>
      <c r="BC1211" s="127"/>
      <c r="BD1211" s="127"/>
      <c r="BE1211" s="127"/>
      <c r="BF1211" s="127"/>
      <c r="BG1211" s="127"/>
      <c r="BH1211" s="127"/>
      <c r="BI1211" s="127"/>
      <c r="BJ1211" s="127"/>
      <c r="BK1211" s="127"/>
      <c r="BL1211" s="127"/>
      <c r="BM1211" s="127"/>
      <c r="BN1211" s="127"/>
      <c r="BO1211" s="127"/>
      <c r="BP1211" s="127"/>
      <c r="BQ1211" s="127"/>
      <c r="BR1211" s="127"/>
      <c r="BS1211" s="127"/>
      <c r="BT1211" s="127"/>
      <c r="BU1211" s="127"/>
      <c r="BV1211" s="127"/>
      <c r="BW1211" s="127"/>
      <c r="BX1211" s="127"/>
      <c r="BY1211" s="127"/>
      <c r="BZ1211" s="127"/>
      <c r="CA1211" s="127"/>
      <c r="CB1211" s="127"/>
      <c r="CC1211" s="127"/>
      <c r="CD1211" s="127"/>
      <c r="CE1211" s="127"/>
      <c r="CF1211" s="127"/>
      <c r="CG1211" s="127"/>
      <c r="CH1211" s="127"/>
      <c r="CI1211" s="127"/>
      <c r="CJ1211" s="127"/>
      <c r="CK1211" s="127"/>
      <c r="CL1211" s="127"/>
      <c r="CM1211" s="127"/>
      <c r="CN1211" s="127"/>
      <c r="CO1211" s="127"/>
      <c r="CP1211" s="127"/>
      <c r="CQ1211" s="127"/>
      <c r="CR1211" s="127"/>
      <c r="CS1211" s="127"/>
      <c r="CT1211" s="127"/>
      <c r="CU1211" s="127"/>
      <c r="CV1211" s="127"/>
      <c r="CW1211" s="127"/>
      <c r="CX1211" s="127"/>
      <c r="CY1211" s="127"/>
      <c r="CZ1211" s="127"/>
      <c r="DA1211" s="127"/>
      <c r="DB1211" s="127"/>
      <c r="DC1211" s="127"/>
      <c r="DD1211" s="127"/>
      <c r="DE1211" s="127"/>
      <c r="DF1211" s="127"/>
      <c r="DG1211" s="127"/>
      <c r="DH1211" s="127"/>
      <c r="DI1211" s="127"/>
      <c r="DJ1211" s="127"/>
      <c r="DK1211" s="127"/>
      <c r="DL1211" s="127"/>
      <c r="DM1211" s="127"/>
      <c r="DN1211" s="127"/>
      <c r="DO1211" s="127"/>
      <c r="DP1211" s="127"/>
      <c r="DQ1211" s="127"/>
      <c r="DR1211" s="127"/>
      <c r="DS1211" s="127"/>
      <c r="DT1211" s="127"/>
      <c r="DU1211" s="127"/>
      <c r="DV1211" s="127"/>
      <c r="DW1211" s="127"/>
      <c r="DX1211" s="127"/>
      <c r="DY1211" s="127"/>
      <c r="DZ1211" s="127"/>
      <c r="EA1211" s="127"/>
      <c r="EB1211" s="127"/>
      <c r="EC1211" s="127"/>
      <c r="ED1211" s="127"/>
      <c r="EE1211" s="127"/>
      <c r="EF1211" s="127"/>
      <c r="EG1211" s="127"/>
      <c r="EH1211" s="127"/>
      <c r="EI1211" s="127"/>
      <c r="EJ1211" s="127"/>
      <c r="EK1211" s="127"/>
      <c r="EL1211" s="127"/>
      <c r="EM1211" s="127"/>
      <c r="EN1211" s="127"/>
      <c r="EO1211" s="127"/>
      <c r="EP1211" s="127"/>
      <c r="EQ1211" s="127"/>
      <c r="ER1211" s="127"/>
      <c r="ES1211" s="127"/>
      <c r="ET1211" s="127"/>
      <c r="EU1211" s="127"/>
      <c r="EV1211" s="127"/>
      <c r="EW1211" s="127"/>
      <c r="EX1211" s="127"/>
      <c r="EY1211" s="127"/>
      <c r="EZ1211" s="127"/>
      <c r="FA1211" s="127"/>
      <c r="FB1211" s="127"/>
      <c r="FC1211" s="127"/>
      <c r="FD1211" s="127"/>
      <c r="FE1211" s="127"/>
      <c r="FF1211" s="127"/>
      <c r="FG1211" s="127"/>
      <c r="FH1211" s="127"/>
      <c r="FI1211" s="127"/>
      <c r="FJ1211" s="127"/>
      <c r="FK1211" s="127"/>
      <c r="FL1211" s="127"/>
      <c r="FM1211" s="127"/>
      <c r="FN1211" s="127"/>
      <c r="FO1211" s="127"/>
      <c r="FP1211" s="127"/>
      <c r="FQ1211" s="127"/>
      <c r="FR1211" s="127"/>
      <c r="FS1211" s="127"/>
      <c r="FT1211" s="127"/>
      <c r="FU1211" s="127"/>
      <c r="FV1211" s="127"/>
      <c r="FW1211" s="127"/>
      <c r="FX1211" s="127"/>
      <c r="FY1211" s="127"/>
      <c r="FZ1211" s="127"/>
      <c r="GA1211" s="127"/>
      <c r="GB1211" s="127"/>
      <c r="GC1211" s="127"/>
      <c r="GD1211" s="127"/>
      <c r="GE1211" s="127"/>
      <c r="GF1211" s="127"/>
      <c r="GG1211" s="127"/>
      <c r="GH1211" s="127"/>
      <c r="GI1211" s="127"/>
      <c r="GJ1211" s="127"/>
      <c r="GK1211" s="127"/>
      <c r="GL1211" s="127"/>
      <c r="GM1211" s="127"/>
      <c r="GN1211" s="127"/>
      <c r="GO1211" s="127"/>
      <c r="GP1211" s="127"/>
      <c r="GQ1211" s="127"/>
      <c r="GR1211" s="127"/>
      <c r="GS1211" s="127"/>
      <c r="GT1211" s="127"/>
      <c r="GU1211" s="127"/>
      <c r="GV1211" s="127"/>
      <c r="GW1211" s="127"/>
      <c r="GX1211" s="127"/>
      <c r="GY1211" s="127"/>
      <c r="GZ1211" s="127"/>
      <c r="HA1211" s="127"/>
      <c r="HB1211" s="127"/>
      <c r="HC1211" s="127"/>
      <c r="HD1211" s="127"/>
      <c r="HE1211" s="127"/>
      <c r="HF1211" s="127"/>
      <c r="HG1211" s="127"/>
      <c r="HH1211" s="127"/>
      <c r="HI1211" s="127"/>
      <c r="HJ1211" s="127"/>
      <c r="HK1211" s="127"/>
      <c r="HL1211" s="127"/>
      <c r="HM1211" s="127"/>
      <c r="HN1211" s="127"/>
      <c r="HO1211" s="127"/>
      <c r="HP1211" s="127"/>
      <c r="HQ1211" s="127"/>
      <c r="HR1211" s="127"/>
      <c r="HS1211" s="127"/>
      <c r="HT1211" s="127"/>
      <c r="HU1211" s="127"/>
      <c r="HV1211" s="127"/>
      <c r="HW1211" s="127"/>
    </row>
    <row r="1212" spans="1:231" ht="12.75" customHeight="1" x14ac:dyDescent="0.2">
      <c r="A1212" s="127"/>
      <c r="B1212" s="127"/>
      <c r="C1212" s="127"/>
      <c r="D1212" s="127"/>
      <c r="E1212" s="125"/>
      <c r="F1212" s="117"/>
      <c r="G1212" s="117"/>
      <c r="H1212" s="117"/>
      <c r="I1212" s="128"/>
      <c r="J1212" s="128"/>
      <c r="K1212" s="114"/>
      <c r="L1212" s="127"/>
      <c r="M1212" s="127"/>
      <c r="N1212" s="127"/>
      <c r="O1212" s="127"/>
      <c r="P1212" s="127"/>
      <c r="Q1212" s="127"/>
      <c r="R1212" s="127"/>
      <c r="S1212" s="127"/>
      <c r="T1212" s="127"/>
      <c r="U1212" s="127"/>
      <c r="V1212" s="127"/>
      <c r="W1212" s="127"/>
      <c r="X1212" s="127"/>
      <c r="Y1212" s="127"/>
      <c r="Z1212" s="127"/>
      <c r="AA1212" s="127"/>
      <c r="AB1212" s="127"/>
      <c r="AC1212" s="127"/>
      <c r="AD1212" s="127"/>
      <c r="AE1212" s="127"/>
      <c r="AF1212" s="127"/>
      <c r="AG1212" s="127"/>
      <c r="AH1212" s="127"/>
      <c r="AI1212" s="127"/>
      <c r="AJ1212" s="127"/>
      <c r="AK1212" s="127"/>
      <c r="AL1212" s="127"/>
      <c r="AM1212" s="127"/>
      <c r="AN1212" s="127"/>
      <c r="AO1212" s="127"/>
      <c r="AP1212" s="127"/>
      <c r="AQ1212" s="127"/>
      <c r="AR1212" s="127"/>
      <c r="AS1212" s="127"/>
      <c r="AT1212" s="127"/>
      <c r="AU1212" s="127"/>
      <c r="AV1212" s="127"/>
      <c r="AW1212" s="127"/>
      <c r="AX1212" s="127"/>
      <c r="AY1212" s="127"/>
      <c r="AZ1212" s="127"/>
      <c r="BA1212" s="127"/>
      <c r="BB1212" s="127"/>
      <c r="BC1212" s="127"/>
      <c r="BD1212" s="127"/>
      <c r="BE1212" s="127"/>
      <c r="BF1212" s="127"/>
      <c r="BG1212" s="127"/>
      <c r="BH1212" s="127"/>
      <c r="BI1212" s="127"/>
      <c r="BJ1212" s="127"/>
      <c r="BK1212" s="127"/>
      <c r="BL1212" s="127"/>
      <c r="BM1212" s="127"/>
      <c r="BN1212" s="127"/>
      <c r="BO1212" s="127"/>
      <c r="BP1212" s="127"/>
      <c r="BQ1212" s="127"/>
      <c r="BR1212" s="127"/>
      <c r="BS1212" s="127"/>
      <c r="BT1212" s="127"/>
      <c r="BU1212" s="127"/>
      <c r="BV1212" s="127"/>
      <c r="BW1212" s="127"/>
      <c r="BX1212" s="127"/>
      <c r="BY1212" s="127"/>
      <c r="BZ1212" s="127"/>
      <c r="CA1212" s="127"/>
      <c r="CB1212" s="127"/>
      <c r="CC1212" s="127"/>
      <c r="CD1212" s="127"/>
      <c r="CE1212" s="127"/>
      <c r="CF1212" s="127"/>
      <c r="CG1212" s="127"/>
      <c r="CH1212" s="127"/>
      <c r="CI1212" s="127"/>
      <c r="CJ1212" s="127"/>
      <c r="CK1212" s="127"/>
      <c r="CL1212" s="127"/>
      <c r="CM1212" s="127"/>
      <c r="CN1212" s="127"/>
      <c r="CO1212" s="127"/>
      <c r="CP1212" s="127"/>
      <c r="CQ1212" s="127"/>
      <c r="CR1212" s="127"/>
      <c r="CS1212" s="127"/>
      <c r="CT1212" s="127"/>
      <c r="CU1212" s="127"/>
      <c r="CV1212" s="127"/>
      <c r="CW1212" s="127"/>
      <c r="CX1212" s="127"/>
      <c r="CY1212" s="127"/>
      <c r="CZ1212" s="127"/>
      <c r="DA1212" s="127"/>
      <c r="DB1212" s="127"/>
      <c r="DC1212" s="127"/>
      <c r="DD1212" s="127"/>
      <c r="DE1212" s="127"/>
      <c r="DF1212" s="127"/>
      <c r="DG1212" s="127"/>
      <c r="DH1212" s="127"/>
      <c r="DI1212" s="127"/>
      <c r="DJ1212" s="127"/>
      <c r="DK1212" s="127"/>
      <c r="DL1212" s="127"/>
      <c r="DM1212" s="127"/>
      <c r="DN1212" s="127"/>
      <c r="DO1212" s="127"/>
      <c r="DP1212" s="127"/>
      <c r="DQ1212" s="127"/>
      <c r="DR1212" s="127"/>
      <c r="DS1212" s="127"/>
      <c r="DT1212" s="127"/>
      <c r="DU1212" s="127"/>
      <c r="DV1212" s="127"/>
      <c r="DW1212" s="127"/>
      <c r="DX1212" s="127"/>
      <c r="DY1212" s="127"/>
      <c r="DZ1212" s="127"/>
      <c r="EA1212" s="127"/>
      <c r="EB1212" s="127"/>
      <c r="EC1212" s="127"/>
      <c r="ED1212" s="127"/>
      <c r="EE1212" s="127"/>
      <c r="EF1212" s="127"/>
      <c r="EG1212" s="127"/>
      <c r="EH1212" s="127"/>
      <c r="EI1212" s="127"/>
      <c r="EJ1212" s="127"/>
      <c r="EK1212" s="127"/>
      <c r="EL1212" s="127"/>
      <c r="EM1212" s="127"/>
      <c r="EN1212" s="127"/>
      <c r="EO1212" s="127"/>
      <c r="EP1212" s="127"/>
      <c r="EQ1212" s="127"/>
      <c r="ER1212" s="127"/>
      <c r="ES1212" s="127"/>
      <c r="ET1212" s="127"/>
      <c r="EU1212" s="127"/>
      <c r="EV1212" s="127"/>
      <c r="EW1212" s="127"/>
      <c r="EX1212" s="127"/>
      <c r="EY1212" s="127"/>
      <c r="EZ1212" s="127"/>
      <c r="FA1212" s="127"/>
      <c r="FB1212" s="127"/>
      <c r="FC1212" s="127"/>
      <c r="FD1212" s="127"/>
      <c r="FE1212" s="127"/>
      <c r="FF1212" s="127"/>
      <c r="FG1212" s="127"/>
      <c r="FH1212" s="127"/>
      <c r="FI1212" s="127"/>
      <c r="FJ1212" s="127"/>
      <c r="FK1212" s="127"/>
      <c r="FL1212" s="127"/>
      <c r="FM1212" s="127"/>
      <c r="FN1212" s="127"/>
      <c r="FO1212" s="127"/>
      <c r="FP1212" s="127"/>
      <c r="FQ1212" s="127"/>
      <c r="FR1212" s="127"/>
      <c r="FS1212" s="127"/>
      <c r="FT1212" s="127"/>
      <c r="FU1212" s="127"/>
      <c r="FV1212" s="127"/>
      <c r="FW1212" s="127"/>
      <c r="FX1212" s="127"/>
      <c r="FY1212" s="127"/>
      <c r="FZ1212" s="127"/>
      <c r="GA1212" s="127"/>
      <c r="GB1212" s="127"/>
      <c r="GC1212" s="127"/>
      <c r="GD1212" s="127"/>
      <c r="GE1212" s="127"/>
      <c r="GF1212" s="127"/>
      <c r="GG1212" s="127"/>
      <c r="GH1212" s="127"/>
      <c r="GI1212" s="127"/>
      <c r="GJ1212" s="127"/>
      <c r="GK1212" s="127"/>
      <c r="GL1212" s="127"/>
      <c r="GM1212" s="127"/>
      <c r="GN1212" s="127"/>
      <c r="GO1212" s="127"/>
      <c r="GP1212" s="127"/>
      <c r="GQ1212" s="127"/>
      <c r="GR1212" s="127"/>
      <c r="GS1212" s="127"/>
      <c r="GT1212" s="127"/>
      <c r="GU1212" s="127"/>
      <c r="GV1212" s="127"/>
      <c r="GW1212" s="127"/>
      <c r="GX1212" s="127"/>
      <c r="GY1212" s="127"/>
      <c r="GZ1212" s="127"/>
      <c r="HA1212" s="127"/>
      <c r="HB1212" s="127"/>
      <c r="HC1212" s="127"/>
      <c r="HD1212" s="127"/>
      <c r="HE1212" s="127"/>
      <c r="HF1212" s="127"/>
      <c r="HG1212" s="127"/>
      <c r="HH1212" s="127"/>
      <c r="HI1212" s="127"/>
      <c r="HJ1212" s="127"/>
      <c r="HK1212" s="127"/>
      <c r="HL1212" s="127"/>
      <c r="HM1212" s="127"/>
      <c r="HN1212" s="127"/>
      <c r="HO1212" s="127"/>
      <c r="HP1212" s="127"/>
      <c r="HQ1212" s="127"/>
      <c r="HR1212" s="127"/>
      <c r="HS1212" s="127"/>
      <c r="HT1212" s="127"/>
      <c r="HU1212" s="127"/>
      <c r="HV1212" s="127"/>
      <c r="HW1212" s="127"/>
    </row>
    <row r="1213" spans="1:231" ht="12.75" customHeight="1" x14ac:dyDescent="0.2">
      <c r="A1213" s="127"/>
      <c r="B1213" s="127"/>
      <c r="C1213" s="127"/>
      <c r="D1213" s="127"/>
      <c r="E1213" s="125"/>
      <c r="F1213" s="117"/>
      <c r="G1213" s="117"/>
      <c r="H1213" s="117"/>
      <c r="I1213" s="128"/>
      <c r="J1213" s="128"/>
      <c r="K1213" s="114"/>
      <c r="L1213" s="127"/>
      <c r="M1213" s="127"/>
      <c r="N1213" s="127"/>
      <c r="O1213" s="127"/>
      <c r="P1213" s="127"/>
      <c r="Q1213" s="127"/>
      <c r="R1213" s="127"/>
      <c r="S1213" s="127"/>
      <c r="T1213" s="127"/>
      <c r="U1213" s="127"/>
      <c r="V1213" s="127"/>
      <c r="W1213" s="127"/>
      <c r="X1213" s="127"/>
      <c r="Y1213" s="127"/>
      <c r="Z1213" s="127"/>
      <c r="AA1213" s="127"/>
      <c r="AB1213" s="127"/>
      <c r="AC1213" s="127"/>
      <c r="AD1213" s="127"/>
      <c r="AE1213" s="127"/>
      <c r="AF1213" s="127"/>
      <c r="AG1213" s="127"/>
      <c r="AH1213" s="127"/>
      <c r="AI1213" s="127"/>
      <c r="AJ1213" s="127"/>
      <c r="AK1213" s="127"/>
      <c r="AL1213" s="127"/>
      <c r="AM1213" s="127"/>
      <c r="AN1213" s="127"/>
      <c r="AO1213" s="127"/>
      <c r="AP1213" s="127"/>
      <c r="AQ1213" s="127"/>
      <c r="AR1213" s="127"/>
      <c r="AS1213" s="127"/>
      <c r="AT1213" s="127"/>
      <c r="AU1213" s="127"/>
      <c r="AV1213" s="127"/>
      <c r="AW1213" s="127"/>
      <c r="AX1213" s="127"/>
      <c r="AY1213" s="127"/>
      <c r="AZ1213" s="127"/>
      <c r="BA1213" s="127"/>
      <c r="BB1213" s="127"/>
      <c r="BC1213" s="127"/>
      <c r="BD1213" s="127"/>
      <c r="BE1213" s="127"/>
      <c r="BF1213" s="127"/>
      <c r="BG1213" s="127"/>
      <c r="BH1213" s="127"/>
      <c r="BI1213" s="127"/>
      <c r="BJ1213" s="127"/>
      <c r="BK1213" s="127"/>
      <c r="BL1213" s="127"/>
      <c r="BM1213" s="127"/>
      <c r="BN1213" s="127"/>
      <c r="BO1213" s="127"/>
      <c r="BP1213" s="127"/>
      <c r="BQ1213" s="127"/>
      <c r="BR1213" s="127"/>
      <c r="BS1213" s="127"/>
      <c r="BT1213" s="127"/>
      <c r="BU1213" s="127"/>
      <c r="BV1213" s="127"/>
      <c r="BW1213" s="127"/>
      <c r="BX1213" s="127"/>
      <c r="BY1213" s="127"/>
      <c r="BZ1213" s="127"/>
      <c r="CA1213" s="127"/>
      <c r="CB1213" s="127"/>
      <c r="CC1213" s="127"/>
      <c r="CD1213" s="127"/>
      <c r="CE1213" s="127"/>
      <c r="CF1213" s="127"/>
      <c r="CG1213" s="127"/>
      <c r="CH1213" s="127"/>
      <c r="CI1213" s="127"/>
      <c r="CJ1213" s="127"/>
      <c r="CK1213" s="127"/>
      <c r="CL1213" s="127"/>
      <c r="CM1213" s="127"/>
      <c r="CN1213" s="127"/>
      <c r="CO1213" s="127"/>
      <c r="CP1213" s="127"/>
      <c r="CQ1213" s="127"/>
      <c r="CR1213" s="127"/>
      <c r="CS1213" s="127"/>
      <c r="CT1213" s="127"/>
      <c r="CU1213" s="127"/>
      <c r="CV1213" s="127"/>
      <c r="CW1213" s="127"/>
      <c r="CX1213" s="127"/>
      <c r="CY1213" s="127"/>
      <c r="CZ1213" s="127"/>
      <c r="DA1213" s="127"/>
      <c r="DB1213" s="127"/>
      <c r="DC1213" s="127"/>
      <c r="DD1213" s="127"/>
      <c r="DE1213" s="127"/>
      <c r="DF1213" s="127"/>
      <c r="DG1213" s="127"/>
      <c r="DH1213" s="127"/>
      <c r="DI1213" s="127"/>
      <c r="DJ1213" s="127"/>
      <c r="DK1213" s="127"/>
      <c r="DL1213" s="127"/>
      <c r="DM1213" s="127"/>
      <c r="DN1213" s="127"/>
      <c r="DO1213" s="127"/>
      <c r="DP1213" s="127"/>
      <c r="DQ1213" s="127"/>
      <c r="DR1213" s="127"/>
      <c r="DS1213" s="127"/>
      <c r="DT1213" s="127"/>
      <c r="DU1213" s="127"/>
      <c r="DV1213" s="127"/>
      <c r="DW1213" s="127"/>
      <c r="DX1213" s="127"/>
      <c r="DY1213" s="127"/>
      <c r="DZ1213" s="127"/>
      <c r="EA1213" s="127"/>
      <c r="EB1213" s="127"/>
      <c r="EC1213" s="127"/>
      <c r="ED1213" s="127"/>
      <c r="EE1213" s="127"/>
      <c r="EF1213" s="127"/>
      <c r="EG1213" s="127"/>
      <c r="EH1213" s="127"/>
      <c r="EI1213" s="127"/>
      <c r="EJ1213" s="127"/>
      <c r="EK1213" s="127"/>
      <c r="EL1213" s="127"/>
      <c r="EM1213" s="127"/>
      <c r="EN1213" s="127"/>
      <c r="EO1213" s="127"/>
      <c r="EP1213" s="127"/>
      <c r="EQ1213" s="127"/>
      <c r="ER1213" s="127"/>
      <c r="ES1213" s="127"/>
      <c r="ET1213" s="127"/>
      <c r="EU1213" s="127"/>
      <c r="EV1213" s="127"/>
      <c r="EW1213" s="127"/>
      <c r="EX1213" s="127"/>
      <c r="EY1213" s="127"/>
      <c r="EZ1213" s="127"/>
      <c r="FA1213" s="127"/>
      <c r="FB1213" s="127"/>
      <c r="FC1213" s="127"/>
      <c r="FD1213" s="127"/>
      <c r="FE1213" s="127"/>
      <c r="FF1213" s="127"/>
      <c r="FG1213" s="127"/>
      <c r="FH1213" s="127"/>
      <c r="FI1213" s="127"/>
      <c r="FJ1213" s="127"/>
      <c r="FK1213" s="127"/>
      <c r="FL1213" s="127"/>
      <c r="FM1213" s="127"/>
      <c r="FN1213" s="127"/>
      <c r="FO1213" s="127"/>
      <c r="FP1213" s="127"/>
      <c r="FQ1213" s="127"/>
      <c r="FR1213" s="127"/>
      <c r="FS1213" s="127"/>
      <c r="FT1213" s="127"/>
      <c r="FU1213" s="127"/>
      <c r="FV1213" s="127"/>
      <c r="FW1213" s="127"/>
      <c r="FX1213" s="127"/>
      <c r="FY1213" s="127"/>
      <c r="FZ1213" s="127"/>
      <c r="GA1213" s="127"/>
      <c r="GB1213" s="127"/>
      <c r="GC1213" s="127"/>
      <c r="GD1213" s="127"/>
      <c r="GE1213" s="127"/>
      <c r="GF1213" s="127"/>
      <c r="GG1213" s="127"/>
      <c r="GH1213" s="127"/>
      <c r="GI1213" s="127"/>
      <c r="GJ1213" s="127"/>
      <c r="GK1213" s="127"/>
      <c r="GL1213" s="127"/>
      <c r="GM1213" s="127"/>
      <c r="GN1213" s="127"/>
      <c r="GO1213" s="127"/>
      <c r="GP1213" s="127"/>
      <c r="GQ1213" s="127"/>
      <c r="GR1213" s="127"/>
      <c r="GS1213" s="127"/>
      <c r="GT1213" s="127"/>
      <c r="GU1213" s="127"/>
      <c r="GV1213" s="127"/>
      <c r="GW1213" s="127"/>
      <c r="GX1213" s="127"/>
      <c r="GY1213" s="127"/>
      <c r="GZ1213" s="127"/>
      <c r="HA1213" s="127"/>
      <c r="HB1213" s="127"/>
      <c r="HC1213" s="127"/>
      <c r="HD1213" s="127"/>
      <c r="HE1213" s="127"/>
      <c r="HF1213" s="127"/>
      <c r="HG1213" s="127"/>
      <c r="HH1213" s="127"/>
      <c r="HI1213" s="127"/>
      <c r="HJ1213" s="127"/>
      <c r="HK1213" s="127"/>
      <c r="HL1213" s="127"/>
      <c r="HM1213" s="127"/>
      <c r="HN1213" s="127"/>
      <c r="HO1213" s="127"/>
      <c r="HP1213" s="127"/>
      <c r="HQ1213" s="127"/>
      <c r="HR1213" s="127"/>
      <c r="HS1213" s="127"/>
      <c r="HT1213" s="127"/>
      <c r="HU1213" s="127"/>
      <c r="HV1213" s="127"/>
      <c r="HW1213" s="127"/>
    </row>
    <row r="1214" spans="1:231" ht="12.75" customHeight="1" x14ac:dyDescent="0.2">
      <c r="A1214" s="127"/>
      <c r="B1214" s="127"/>
      <c r="C1214" s="127"/>
      <c r="D1214" s="127"/>
      <c r="E1214" s="125"/>
      <c r="F1214" s="117"/>
      <c r="G1214" s="117"/>
      <c r="H1214" s="117"/>
      <c r="I1214" s="117"/>
      <c r="J1214" s="117"/>
      <c r="K1214" s="128"/>
      <c r="L1214" s="127"/>
      <c r="M1214" s="127"/>
      <c r="N1214" s="127"/>
      <c r="O1214" s="127"/>
      <c r="P1214" s="127"/>
      <c r="Q1214" s="127"/>
      <c r="R1214" s="127"/>
      <c r="S1214" s="127"/>
      <c r="T1214" s="127"/>
      <c r="U1214" s="127"/>
      <c r="V1214" s="127"/>
      <c r="W1214" s="127"/>
      <c r="X1214" s="127"/>
      <c r="Y1214" s="127"/>
      <c r="Z1214" s="127"/>
      <c r="AA1214" s="127"/>
      <c r="AB1214" s="127"/>
      <c r="AC1214" s="127"/>
      <c r="AD1214" s="127"/>
      <c r="AE1214" s="127"/>
      <c r="AF1214" s="127"/>
      <c r="AG1214" s="127"/>
      <c r="AH1214" s="127"/>
      <c r="AI1214" s="127"/>
      <c r="AJ1214" s="127"/>
      <c r="AK1214" s="127"/>
      <c r="AL1214" s="127"/>
      <c r="AM1214" s="127"/>
      <c r="AN1214" s="127"/>
      <c r="AO1214" s="127"/>
      <c r="AP1214" s="127"/>
      <c r="AQ1214" s="127"/>
      <c r="AR1214" s="127"/>
      <c r="AS1214" s="127"/>
      <c r="AT1214" s="127"/>
      <c r="AU1214" s="127"/>
      <c r="AV1214" s="127"/>
      <c r="AW1214" s="127"/>
      <c r="AX1214" s="127"/>
      <c r="AY1214" s="127"/>
      <c r="AZ1214" s="127"/>
      <c r="BA1214" s="127"/>
      <c r="BB1214" s="127"/>
      <c r="BC1214" s="127"/>
      <c r="BD1214" s="127"/>
      <c r="BE1214" s="127"/>
      <c r="BF1214" s="127"/>
      <c r="BG1214" s="127"/>
      <c r="BH1214" s="127"/>
      <c r="BI1214" s="127"/>
      <c r="BJ1214" s="127"/>
      <c r="BK1214" s="127"/>
      <c r="BL1214" s="127"/>
      <c r="BM1214" s="127"/>
      <c r="BN1214" s="127"/>
      <c r="BO1214" s="127"/>
      <c r="BP1214" s="127"/>
      <c r="BQ1214" s="127"/>
      <c r="BR1214" s="127"/>
      <c r="BS1214" s="127"/>
      <c r="BT1214" s="127"/>
      <c r="BU1214" s="127"/>
      <c r="BV1214" s="127"/>
      <c r="BW1214" s="127"/>
      <c r="BX1214" s="127"/>
      <c r="BY1214" s="127"/>
      <c r="BZ1214" s="127"/>
      <c r="CA1214" s="127"/>
      <c r="CB1214" s="127"/>
      <c r="CC1214" s="127"/>
      <c r="CD1214" s="127"/>
      <c r="CE1214" s="127"/>
      <c r="CF1214" s="127"/>
      <c r="CG1214" s="127"/>
      <c r="CH1214" s="127"/>
      <c r="CI1214" s="127"/>
      <c r="CJ1214" s="127"/>
      <c r="CK1214" s="127"/>
      <c r="CL1214" s="127"/>
      <c r="CM1214" s="127"/>
      <c r="CN1214" s="127"/>
      <c r="CO1214" s="127"/>
      <c r="CP1214" s="127"/>
      <c r="CQ1214" s="127"/>
      <c r="CR1214" s="127"/>
      <c r="CS1214" s="127"/>
      <c r="CT1214" s="127"/>
      <c r="CU1214" s="127"/>
      <c r="CV1214" s="127"/>
      <c r="CW1214" s="127"/>
      <c r="CX1214" s="127"/>
      <c r="CY1214" s="127"/>
      <c r="CZ1214" s="127"/>
      <c r="DA1214" s="127"/>
      <c r="DB1214" s="127"/>
      <c r="DC1214" s="127"/>
      <c r="DD1214" s="127"/>
      <c r="DE1214" s="127"/>
      <c r="DF1214" s="127"/>
      <c r="DG1214" s="127"/>
      <c r="DH1214" s="127"/>
      <c r="DI1214" s="127"/>
      <c r="DJ1214" s="127"/>
      <c r="DK1214" s="127"/>
      <c r="DL1214" s="127"/>
      <c r="DM1214" s="127"/>
      <c r="DN1214" s="127"/>
      <c r="DO1214" s="127"/>
      <c r="DP1214" s="127"/>
      <c r="DQ1214" s="127"/>
      <c r="DR1214" s="127"/>
      <c r="DS1214" s="127"/>
      <c r="DT1214" s="127"/>
      <c r="DU1214" s="127"/>
      <c r="DV1214" s="127"/>
      <c r="DW1214" s="127"/>
      <c r="DX1214" s="127"/>
      <c r="DY1214" s="127"/>
      <c r="DZ1214" s="127"/>
      <c r="EA1214" s="127"/>
      <c r="EB1214" s="127"/>
      <c r="EC1214" s="127"/>
      <c r="ED1214" s="127"/>
      <c r="EE1214" s="127"/>
      <c r="EF1214" s="127"/>
      <c r="EG1214" s="127"/>
      <c r="EH1214" s="127"/>
      <c r="EI1214" s="127"/>
      <c r="EJ1214" s="127"/>
      <c r="EK1214" s="127"/>
      <c r="EL1214" s="127"/>
      <c r="EM1214" s="127"/>
      <c r="EN1214" s="127"/>
      <c r="EO1214" s="127"/>
      <c r="EP1214" s="127"/>
      <c r="EQ1214" s="127"/>
      <c r="ER1214" s="127"/>
      <c r="ES1214" s="127"/>
      <c r="ET1214" s="127"/>
      <c r="EU1214" s="127"/>
      <c r="EV1214" s="127"/>
      <c r="EW1214" s="127"/>
      <c r="EX1214" s="127"/>
      <c r="EY1214" s="127"/>
      <c r="EZ1214" s="127"/>
      <c r="FA1214" s="127"/>
      <c r="FB1214" s="127"/>
      <c r="FC1214" s="127"/>
      <c r="FD1214" s="127"/>
      <c r="FE1214" s="127"/>
      <c r="FF1214" s="127"/>
      <c r="FG1214" s="127"/>
      <c r="FH1214" s="127"/>
      <c r="FI1214" s="127"/>
      <c r="FJ1214" s="127"/>
      <c r="FK1214" s="127"/>
      <c r="FL1214" s="127"/>
      <c r="FM1214" s="127"/>
      <c r="FN1214" s="127"/>
      <c r="FO1214" s="127"/>
      <c r="FP1214" s="127"/>
      <c r="FQ1214" s="127"/>
      <c r="FR1214" s="127"/>
      <c r="FS1214" s="127"/>
      <c r="FT1214" s="127"/>
      <c r="FU1214" s="127"/>
      <c r="FV1214" s="127"/>
      <c r="FW1214" s="127"/>
      <c r="FX1214" s="127"/>
      <c r="FY1214" s="127"/>
      <c r="FZ1214" s="127"/>
      <c r="GA1214" s="127"/>
      <c r="GB1214" s="127"/>
      <c r="GC1214" s="127"/>
      <c r="GD1214" s="127"/>
      <c r="GE1214" s="127"/>
      <c r="GF1214" s="127"/>
      <c r="GG1214" s="127"/>
      <c r="GH1214" s="127"/>
      <c r="GI1214" s="127"/>
      <c r="GJ1214" s="127"/>
      <c r="GK1214" s="127"/>
      <c r="GL1214" s="127"/>
      <c r="GM1214" s="127"/>
      <c r="GN1214" s="127"/>
      <c r="GO1214" s="127"/>
      <c r="GP1214" s="127"/>
      <c r="GQ1214" s="127"/>
      <c r="GR1214" s="127"/>
      <c r="GS1214" s="127"/>
      <c r="GT1214" s="127"/>
      <c r="GU1214" s="127"/>
      <c r="GV1214" s="127"/>
      <c r="GW1214" s="127"/>
      <c r="GX1214" s="127"/>
      <c r="GY1214" s="127"/>
      <c r="GZ1214" s="127"/>
      <c r="HA1214" s="127"/>
      <c r="HB1214" s="127"/>
      <c r="HC1214" s="127"/>
      <c r="HD1214" s="127"/>
      <c r="HE1214" s="127"/>
      <c r="HF1214" s="127"/>
      <c r="HG1214" s="127"/>
      <c r="HH1214" s="127"/>
      <c r="HI1214" s="127"/>
      <c r="HJ1214" s="127"/>
      <c r="HK1214" s="127"/>
      <c r="HL1214" s="127"/>
      <c r="HM1214" s="127"/>
      <c r="HN1214" s="127"/>
      <c r="HO1214" s="127"/>
      <c r="HP1214" s="127"/>
      <c r="HQ1214" s="127"/>
      <c r="HR1214" s="127"/>
      <c r="HS1214" s="127"/>
      <c r="HT1214" s="127"/>
      <c r="HU1214" s="127"/>
      <c r="HV1214" s="127"/>
      <c r="HW1214" s="127"/>
    </row>
    <row r="1215" spans="1:231" ht="12.75" customHeight="1" x14ac:dyDescent="0.2">
      <c r="A1215" s="127"/>
      <c r="B1215" s="127"/>
      <c r="C1215" s="127"/>
      <c r="D1215" s="127"/>
      <c r="E1215" s="125"/>
      <c r="F1215" s="117"/>
      <c r="G1215" s="117"/>
      <c r="H1215" s="117"/>
      <c r="I1215" s="117"/>
      <c r="J1215" s="117"/>
      <c r="K1215" s="128"/>
      <c r="L1215" s="127"/>
      <c r="M1215" s="127"/>
      <c r="N1215" s="127"/>
      <c r="O1215" s="127"/>
      <c r="P1215" s="127"/>
      <c r="Q1215" s="127"/>
      <c r="R1215" s="127"/>
      <c r="S1215" s="127"/>
      <c r="T1215" s="127"/>
      <c r="U1215" s="127"/>
      <c r="V1215" s="127"/>
      <c r="W1215" s="127"/>
      <c r="X1215" s="127"/>
      <c r="Y1215" s="127"/>
      <c r="Z1215" s="127"/>
      <c r="AA1215" s="127"/>
      <c r="AB1215" s="127"/>
      <c r="AC1215" s="127"/>
      <c r="AD1215" s="127"/>
      <c r="AE1215" s="127"/>
      <c r="AF1215" s="127"/>
      <c r="AG1215" s="127"/>
      <c r="AH1215" s="127"/>
      <c r="AI1215" s="127"/>
      <c r="AJ1215" s="127"/>
      <c r="AK1215" s="127"/>
      <c r="AL1215" s="127"/>
      <c r="AM1215" s="127"/>
      <c r="AN1215" s="127"/>
      <c r="AO1215" s="127"/>
      <c r="AP1215" s="127"/>
      <c r="AQ1215" s="127"/>
      <c r="AR1215" s="127"/>
      <c r="AS1215" s="127"/>
      <c r="AT1215" s="127"/>
      <c r="AU1215" s="127"/>
      <c r="AV1215" s="127"/>
      <c r="AW1215" s="127"/>
      <c r="AX1215" s="127"/>
      <c r="AY1215" s="127"/>
      <c r="AZ1215" s="127"/>
      <c r="BA1215" s="127"/>
      <c r="BB1215" s="127"/>
      <c r="BC1215" s="127"/>
      <c r="BD1215" s="127"/>
      <c r="BE1215" s="127"/>
      <c r="BF1215" s="127"/>
      <c r="BG1215" s="127"/>
      <c r="BH1215" s="127"/>
      <c r="BI1215" s="127"/>
      <c r="BJ1215" s="127"/>
      <c r="BK1215" s="127"/>
      <c r="BL1215" s="127"/>
      <c r="BM1215" s="127"/>
      <c r="BN1215" s="127"/>
      <c r="BO1215" s="127"/>
      <c r="BP1215" s="127"/>
      <c r="BQ1215" s="127"/>
      <c r="BR1215" s="127"/>
      <c r="BS1215" s="127"/>
      <c r="BT1215" s="127"/>
      <c r="BU1215" s="127"/>
      <c r="BV1215" s="127"/>
      <c r="BW1215" s="127"/>
      <c r="BX1215" s="127"/>
      <c r="BY1215" s="127"/>
      <c r="BZ1215" s="127"/>
      <c r="CA1215" s="127"/>
      <c r="CB1215" s="127"/>
      <c r="CC1215" s="127"/>
      <c r="CD1215" s="127"/>
      <c r="CE1215" s="127"/>
      <c r="CF1215" s="127"/>
      <c r="CG1215" s="127"/>
      <c r="CH1215" s="127"/>
      <c r="CI1215" s="127"/>
      <c r="CJ1215" s="127"/>
      <c r="CK1215" s="127"/>
      <c r="CL1215" s="127"/>
      <c r="CM1215" s="127"/>
      <c r="CN1215" s="127"/>
      <c r="CO1215" s="127"/>
      <c r="CP1215" s="127"/>
      <c r="CQ1215" s="127"/>
      <c r="CR1215" s="127"/>
      <c r="CS1215" s="127"/>
      <c r="CT1215" s="127"/>
      <c r="CU1215" s="127"/>
      <c r="CV1215" s="127"/>
      <c r="CW1215" s="127"/>
      <c r="CX1215" s="127"/>
      <c r="CY1215" s="127"/>
      <c r="CZ1215" s="127"/>
      <c r="DA1215" s="127"/>
      <c r="DB1215" s="127"/>
      <c r="DC1215" s="127"/>
      <c r="DD1215" s="127"/>
      <c r="DE1215" s="127"/>
      <c r="DF1215" s="127"/>
      <c r="DG1215" s="127"/>
      <c r="DH1215" s="127"/>
      <c r="DI1215" s="127"/>
      <c r="DJ1215" s="127"/>
      <c r="DK1215" s="127"/>
      <c r="DL1215" s="127"/>
      <c r="DM1215" s="127"/>
      <c r="DN1215" s="127"/>
      <c r="DO1215" s="127"/>
      <c r="DP1215" s="127"/>
      <c r="DQ1215" s="127"/>
      <c r="DR1215" s="127"/>
      <c r="DS1215" s="127"/>
      <c r="DT1215" s="127"/>
      <c r="DU1215" s="127"/>
      <c r="DV1215" s="127"/>
      <c r="DW1215" s="127"/>
      <c r="DX1215" s="127"/>
      <c r="DY1215" s="127"/>
      <c r="DZ1215" s="127"/>
      <c r="EA1215" s="127"/>
      <c r="EB1215" s="127"/>
      <c r="EC1215" s="127"/>
      <c r="ED1215" s="127"/>
      <c r="EE1215" s="127"/>
      <c r="EF1215" s="127"/>
      <c r="EG1215" s="127"/>
      <c r="EH1215" s="127"/>
      <c r="EI1215" s="127"/>
      <c r="EJ1215" s="127"/>
      <c r="EK1215" s="127"/>
      <c r="EL1215" s="127"/>
      <c r="EM1215" s="127"/>
      <c r="EN1215" s="127"/>
      <c r="EO1215" s="127"/>
      <c r="EP1215" s="127"/>
      <c r="EQ1215" s="127"/>
      <c r="ER1215" s="127"/>
      <c r="ES1215" s="127"/>
      <c r="ET1215" s="127"/>
      <c r="EU1215" s="127"/>
      <c r="EV1215" s="127"/>
      <c r="EW1215" s="127"/>
      <c r="EX1215" s="127"/>
      <c r="EY1215" s="127"/>
      <c r="EZ1215" s="127"/>
      <c r="FA1215" s="127"/>
      <c r="FB1215" s="127"/>
      <c r="FC1215" s="127"/>
      <c r="FD1215" s="127"/>
      <c r="FE1215" s="127"/>
      <c r="FF1215" s="127"/>
      <c r="FG1215" s="127"/>
      <c r="FH1215" s="127"/>
      <c r="FI1215" s="127"/>
      <c r="FJ1215" s="127"/>
      <c r="FK1215" s="127"/>
      <c r="FL1215" s="127"/>
      <c r="FM1215" s="127"/>
      <c r="FN1215" s="127"/>
      <c r="FO1215" s="127"/>
      <c r="FP1215" s="127"/>
      <c r="FQ1215" s="127"/>
      <c r="FR1215" s="127"/>
      <c r="FS1215" s="127"/>
      <c r="FT1215" s="127"/>
      <c r="FU1215" s="127"/>
      <c r="FV1215" s="127"/>
      <c r="FW1215" s="127"/>
      <c r="FX1215" s="127"/>
      <c r="FY1215" s="127"/>
      <c r="FZ1215" s="127"/>
      <c r="GA1215" s="127"/>
      <c r="GB1215" s="127"/>
      <c r="GC1215" s="127"/>
      <c r="GD1215" s="127"/>
      <c r="GE1215" s="127"/>
      <c r="GF1215" s="127"/>
      <c r="GG1215" s="127"/>
      <c r="GH1215" s="127"/>
      <c r="GI1215" s="127"/>
      <c r="GJ1215" s="127"/>
      <c r="GK1215" s="127"/>
      <c r="GL1215" s="127"/>
      <c r="GM1215" s="127"/>
      <c r="GN1215" s="127"/>
      <c r="GO1215" s="127"/>
      <c r="GP1215" s="127"/>
      <c r="GQ1215" s="127"/>
      <c r="GR1215" s="127"/>
      <c r="GS1215" s="127"/>
      <c r="GT1215" s="127"/>
      <c r="GU1215" s="127"/>
      <c r="GV1215" s="127"/>
      <c r="GW1215" s="127"/>
      <c r="GX1215" s="127"/>
      <c r="GY1215" s="127"/>
      <c r="GZ1215" s="127"/>
      <c r="HA1215" s="127"/>
      <c r="HB1215" s="127"/>
      <c r="HC1215" s="127"/>
      <c r="HD1215" s="127"/>
      <c r="HE1215" s="127"/>
      <c r="HF1215" s="127"/>
      <c r="HG1215" s="127"/>
      <c r="HH1215" s="127"/>
      <c r="HI1215" s="127"/>
      <c r="HJ1215" s="127"/>
      <c r="HK1215" s="127"/>
      <c r="HL1215" s="127"/>
      <c r="HM1215" s="127"/>
      <c r="HN1215" s="127"/>
      <c r="HO1215" s="127"/>
      <c r="HP1215" s="127"/>
      <c r="HQ1215" s="127"/>
      <c r="HR1215" s="127"/>
      <c r="HS1215" s="127"/>
      <c r="HT1215" s="127"/>
      <c r="HU1215" s="127"/>
      <c r="HV1215" s="127"/>
      <c r="HW1215" s="127"/>
    </row>
    <row r="1216" spans="1:231" ht="12.75" customHeight="1" x14ac:dyDescent="0.2">
      <c r="A1216" s="127"/>
      <c r="B1216" s="127"/>
      <c r="C1216" s="127"/>
      <c r="D1216" s="127"/>
      <c r="E1216" s="127"/>
      <c r="F1216" s="117"/>
      <c r="G1216" s="117"/>
      <c r="H1216" s="117"/>
      <c r="I1216" s="117"/>
      <c r="J1216" s="117"/>
      <c r="K1216" s="128"/>
      <c r="L1216" s="127"/>
      <c r="M1216" s="127"/>
      <c r="N1216" s="127"/>
      <c r="O1216" s="127"/>
      <c r="P1216" s="127"/>
      <c r="Q1216" s="127"/>
      <c r="R1216" s="127"/>
      <c r="S1216" s="127"/>
      <c r="T1216" s="127"/>
      <c r="U1216" s="127"/>
      <c r="V1216" s="127"/>
      <c r="W1216" s="127"/>
      <c r="X1216" s="127"/>
      <c r="Y1216" s="127"/>
      <c r="Z1216" s="127"/>
      <c r="AA1216" s="127"/>
      <c r="AB1216" s="127"/>
      <c r="AC1216" s="127"/>
      <c r="AD1216" s="127"/>
      <c r="AE1216" s="127"/>
      <c r="AF1216" s="127"/>
      <c r="AG1216" s="127"/>
      <c r="AH1216" s="127"/>
      <c r="AI1216" s="127"/>
      <c r="AJ1216" s="127"/>
      <c r="AK1216" s="127"/>
      <c r="AL1216" s="127"/>
      <c r="AM1216" s="127"/>
      <c r="AN1216" s="127"/>
      <c r="AO1216" s="127"/>
      <c r="AP1216" s="127"/>
      <c r="AQ1216" s="127"/>
      <c r="AR1216" s="127"/>
      <c r="AS1216" s="127"/>
      <c r="AT1216" s="127"/>
      <c r="AU1216" s="127"/>
      <c r="AV1216" s="127"/>
      <c r="AW1216" s="127"/>
      <c r="AX1216" s="127"/>
      <c r="AY1216" s="127"/>
      <c r="AZ1216" s="127"/>
      <c r="BA1216" s="127"/>
      <c r="BB1216" s="127"/>
      <c r="BC1216" s="127"/>
      <c r="BD1216" s="127"/>
      <c r="BE1216" s="127"/>
      <c r="BF1216" s="127"/>
      <c r="BG1216" s="127"/>
      <c r="BH1216" s="127"/>
      <c r="BI1216" s="127"/>
      <c r="BJ1216" s="127"/>
      <c r="BK1216" s="127"/>
      <c r="BL1216" s="127"/>
      <c r="BM1216" s="127"/>
      <c r="BN1216" s="127"/>
      <c r="BO1216" s="127"/>
      <c r="BP1216" s="127"/>
      <c r="BQ1216" s="127"/>
      <c r="BR1216" s="127"/>
      <c r="BS1216" s="127"/>
      <c r="BT1216" s="127"/>
      <c r="BU1216" s="127"/>
      <c r="BV1216" s="127"/>
      <c r="BW1216" s="127"/>
      <c r="BX1216" s="127"/>
      <c r="BY1216" s="127"/>
      <c r="BZ1216" s="127"/>
      <c r="CA1216" s="127"/>
      <c r="CB1216" s="127"/>
      <c r="CC1216" s="127"/>
      <c r="CD1216" s="127"/>
      <c r="CE1216" s="127"/>
      <c r="CF1216" s="127"/>
      <c r="CG1216" s="127"/>
      <c r="CH1216" s="127"/>
      <c r="CI1216" s="127"/>
      <c r="CJ1216" s="127"/>
      <c r="CK1216" s="127"/>
      <c r="CL1216" s="127"/>
      <c r="CM1216" s="127"/>
      <c r="CN1216" s="127"/>
      <c r="CO1216" s="127"/>
      <c r="CP1216" s="127"/>
      <c r="CQ1216" s="127"/>
      <c r="CR1216" s="127"/>
      <c r="CS1216" s="127"/>
      <c r="CT1216" s="127"/>
      <c r="CU1216" s="127"/>
      <c r="CV1216" s="127"/>
      <c r="CW1216" s="127"/>
      <c r="CX1216" s="127"/>
      <c r="CY1216" s="127"/>
      <c r="CZ1216" s="127"/>
      <c r="DA1216" s="127"/>
      <c r="DB1216" s="127"/>
      <c r="DC1216" s="127"/>
      <c r="DD1216" s="127"/>
      <c r="DE1216" s="127"/>
      <c r="DF1216" s="127"/>
      <c r="DG1216" s="127"/>
      <c r="DH1216" s="127"/>
      <c r="DI1216" s="127"/>
      <c r="DJ1216" s="127"/>
      <c r="DK1216" s="127"/>
      <c r="DL1216" s="127"/>
      <c r="DM1216" s="127"/>
      <c r="DN1216" s="127"/>
      <c r="DO1216" s="127"/>
      <c r="DP1216" s="127"/>
      <c r="DQ1216" s="127"/>
      <c r="DR1216" s="127"/>
      <c r="DS1216" s="127"/>
      <c r="DT1216" s="127"/>
      <c r="DU1216" s="127"/>
      <c r="DV1216" s="127"/>
      <c r="DW1216" s="127"/>
      <c r="DX1216" s="127"/>
      <c r="DY1216" s="127"/>
      <c r="DZ1216" s="127"/>
      <c r="EA1216" s="127"/>
      <c r="EB1216" s="127"/>
      <c r="EC1216" s="127"/>
      <c r="ED1216" s="127"/>
      <c r="EE1216" s="127"/>
      <c r="EF1216" s="127"/>
      <c r="EG1216" s="127"/>
      <c r="EH1216" s="127"/>
      <c r="EI1216" s="127"/>
      <c r="EJ1216" s="127"/>
      <c r="EK1216" s="127"/>
      <c r="EL1216" s="127"/>
      <c r="EM1216" s="127"/>
      <c r="EN1216" s="127"/>
      <c r="EO1216" s="127"/>
      <c r="EP1216" s="127"/>
      <c r="EQ1216" s="127"/>
      <c r="ER1216" s="127"/>
      <c r="ES1216" s="127"/>
      <c r="ET1216" s="127"/>
      <c r="EU1216" s="127"/>
      <c r="EV1216" s="127"/>
      <c r="EW1216" s="127"/>
      <c r="EX1216" s="127"/>
      <c r="EY1216" s="127"/>
      <c r="EZ1216" s="127"/>
      <c r="FA1216" s="127"/>
      <c r="FB1216" s="127"/>
      <c r="FC1216" s="127"/>
      <c r="FD1216" s="127"/>
      <c r="FE1216" s="127"/>
      <c r="FF1216" s="127"/>
      <c r="FG1216" s="127"/>
      <c r="FH1216" s="127"/>
      <c r="FI1216" s="127"/>
      <c r="FJ1216" s="127"/>
      <c r="FK1216" s="127"/>
      <c r="FL1216" s="127"/>
      <c r="FM1216" s="127"/>
      <c r="FN1216" s="127"/>
      <c r="FO1216" s="127"/>
      <c r="FP1216" s="127"/>
      <c r="FQ1216" s="127"/>
      <c r="FR1216" s="127"/>
      <c r="FS1216" s="127"/>
      <c r="FT1216" s="127"/>
      <c r="FU1216" s="127"/>
      <c r="FV1216" s="127"/>
      <c r="FW1216" s="127"/>
      <c r="FX1216" s="127"/>
      <c r="FY1216" s="127"/>
      <c r="FZ1216" s="127"/>
      <c r="GA1216" s="127"/>
      <c r="GB1216" s="127"/>
      <c r="GC1216" s="127"/>
      <c r="GD1216" s="127"/>
      <c r="GE1216" s="127"/>
      <c r="GF1216" s="127"/>
      <c r="GG1216" s="127"/>
      <c r="GH1216" s="127"/>
      <c r="GI1216" s="127"/>
      <c r="GJ1216" s="127"/>
      <c r="GK1216" s="127"/>
      <c r="GL1216" s="127"/>
      <c r="GM1216" s="127"/>
      <c r="GN1216" s="127"/>
      <c r="GO1216" s="127"/>
      <c r="GP1216" s="127"/>
      <c r="GQ1216" s="127"/>
      <c r="GR1216" s="127"/>
      <c r="GS1216" s="127"/>
      <c r="GT1216" s="127"/>
      <c r="GU1216" s="127"/>
      <c r="GV1216" s="127"/>
      <c r="GW1216" s="127"/>
      <c r="GX1216" s="127"/>
      <c r="GY1216" s="127"/>
      <c r="GZ1216" s="127"/>
      <c r="HA1216" s="127"/>
      <c r="HB1216" s="127"/>
      <c r="HC1216" s="127"/>
      <c r="HD1216" s="127"/>
      <c r="HE1216" s="127"/>
      <c r="HF1216" s="127"/>
      <c r="HG1216" s="127"/>
      <c r="HH1216" s="127"/>
      <c r="HI1216" s="127"/>
      <c r="HJ1216" s="127"/>
      <c r="HK1216" s="127"/>
      <c r="HL1216" s="127"/>
      <c r="HM1216" s="127"/>
      <c r="HN1216" s="127"/>
      <c r="HO1216" s="127"/>
      <c r="HP1216" s="127"/>
      <c r="HQ1216" s="127"/>
      <c r="HR1216" s="127"/>
      <c r="HS1216" s="127"/>
      <c r="HT1216" s="127"/>
      <c r="HU1216" s="127"/>
      <c r="HV1216" s="127"/>
      <c r="HW1216" s="127"/>
    </row>
    <row r="1217" spans="1:231" ht="12.75" customHeight="1" x14ac:dyDescent="0.2">
      <c r="A1217" s="127"/>
      <c r="B1217" s="127"/>
      <c r="C1217" s="127"/>
      <c r="D1217" s="127"/>
      <c r="E1217" s="127"/>
      <c r="F1217" s="117"/>
      <c r="G1217" s="117"/>
      <c r="H1217" s="117"/>
      <c r="I1217" s="117"/>
      <c r="J1217" s="117"/>
      <c r="K1217" s="128"/>
      <c r="L1217" s="127"/>
      <c r="M1217" s="127"/>
      <c r="N1217" s="127"/>
      <c r="O1217" s="127"/>
      <c r="P1217" s="127"/>
      <c r="Q1217" s="127"/>
      <c r="R1217" s="127"/>
      <c r="S1217" s="127"/>
      <c r="T1217" s="127"/>
      <c r="U1217" s="127"/>
      <c r="V1217" s="127"/>
      <c r="W1217" s="127"/>
      <c r="X1217" s="127"/>
      <c r="Y1217" s="127"/>
      <c r="Z1217" s="127"/>
      <c r="AA1217" s="127"/>
      <c r="AB1217" s="127"/>
      <c r="AC1217" s="127"/>
      <c r="AD1217" s="127"/>
      <c r="AE1217" s="127"/>
      <c r="AF1217" s="127"/>
      <c r="AG1217" s="127"/>
      <c r="AH1217" s="127"/>
      <c r="AI1217" s="127"/>
      <c r="AJ1217" s="127"/>
      <c r="AK1217" s="127"/>
      <c r="AL1217" s="127"/>
      <c r="AM1217" s="127"/>
      <c r="AN1217" s="127"/>
      <c r="AO1217" s="127"/>
      <c r="AP1217" s="127"/>
      <c r="AQ1217" s="127"/>
      <c r="AR1217" s="127"/>
      <c r="AS1217" s="127"/>
      <c r="AT1217" s="127"/>
      <c r="AU1217" s="127"/>
      <c r="AV1217" s="127"/>
      <c r="AW1217" s="127"/>
      <c r="AX1217" s="127"/>
      <c r="AY1217" s="127"/>
      <c r="AZ1217" s="127"/>
      <c r="BA1217" s="127"/>
      <c r="BB1217" s="127"/>
      <c r="BC1217" s="127"/>
      <c r="BD1217" s="127"/>
      <c r="BE1217" s="127"/>
      <c r="BF1217" s="127"/>
      <c r="BG1217" s="127"/>
      <c r="BH1217" s="127"/>
      <c r="BI1217" s="127"/>
      <c r="BJ1217" s="127"/>
      <c r="BK1217" s="127"/>
      <c r="BL1217" s="127"/>
      <c r="BM1217" s="127"/>
      <c r="BN1217" s="127"/>
      <c r="BO1217" s="127"/>
      <c r="BP1217" s="127"/>
      <c r="BQ1217" s="127"/>
      <c r="BR1217" s="127"/>
      <c r="BS1217" s="127"/>
      <c r="BT1217" s="127"/>
      <c r="BU1217" s="127"/>
      <c r="BV1217" s="127"/>
      <c r="BW1217" s="127"/>
      <c r="BX1217" s="127"/>
      <c r="BY1217" s="127"/>
      <c r="BZ1217" s="127"/>
      <c r="CA1217" s="127"/>
      <c r="CB1217" s="127"/>
      <c r="CC1217" s="127"/>
      <c r="CD1217" s="127"/>
      <c r="CE1217" s="127"/>
      <c r="CF1217" s="127"/>
      <c r="CG1217" s="127"/>
      <c r="CH1217" s="127"/>
      <c r="CI1217" s="127"/>
      <c r="CJ1217" s="127"/>
      <c r="CK1217" s="127"/>
      <c r="CL1217" s="127"/>
      <c r="CM1217" s="127"/>
      <c r="CN1217" s="127"/>
      <c r="CO1217" s="127"/>
      <c r="CP1217" s="127"/>
      <c r="CQ1217" s="127"/>
      <c r="CR1217" s="127"/>
      <c r="CS1217" s="127"/>
      <c r="CT1217" s="127"/>
      <c r="CU1217" s="127"/>
      <c r="CV1217" s="127"/>
      <c r="CW1217" s="127"/>
      <c r="CX1217" s="127"/>
      <c r="CY1217" s="127"/>
      <c r="CZ1217" s="127"/>
      <c r="DA1217" s="127"/>
      <c r="DB1217" s="127"/>
      <c r="DC1217" s="127"/>
      <c r="DD1217" s="127"/>
      <c r="DE1217" s="127"/>
      <c r="DF1217" s="127"/>
      <c r="DG1217" s="127"/>
      <c r="DH1217" s="127"/>
      <c r="DI1217" s="127"/>
      <c r="DJ1217" s="127"/>
      <c r="DK1217" s="127"/>
      <c r="DL1217" s="127"/>
      <c r="DM1217" s="127"/>
      <c r="DN1217" s="127"/>
      <c r="DO1217" s="127"/>
      <c r="DP1217" s="127"/>
      <c r="DQ1217" s="127"/>
      <c r="DR1217" s="127"/>
      <c r="DS1217" s="127"/>
      <c r="DT1217" s="127"/>
      <c r="DU1217" s="127"/>
      <c r="DV1217" s="127"/>
      <c r="DW1217" s="127"/>
      <c r="DX1217" s="127"/>
      <c r="DY1217" s="127"/>
      <c r="DZ1217" s="127"/>
      <c r="EA1217" s="127"/>
      <c r="EB1217" s="127"/>
      <c r="EC1217" s="127"/>
      <c r="ED1217" s="127"/>
      <c r="EE1217" s="127"/>
      <c r="EF1217" s="127"/>
      <c r="EG1217" s="127"/>
      <c r="EH1217" s="127"/>
      <c r="EI1217" s="127"/>
      <c r="EJ1217" s="127"/>
      <c r="EK1217" s="127"/>
      <c r="EL1217" s="127"/>
      <c r="EM1217" s="127"/>
      <c r="EN1217" s="127"/>
      <c r="EO1217" s="127"/>
      <c r="EP1217" s="127"/>
      <c r="EQ1217" s="127"/>
      <c r="ER1217" s="127"/>
      <c r="ES1217" s="127"/>
      <c r="ET1217" s="127"/>
      <c r="EU1217" s="127"/>
      <c r="EV1217" s="127"/>
      <c r="EW1217" s="127"/>
      <c r="EX1217" s="127"/>
      <c r="EY1217" s="127"/>
      <c r="EZ1217" s="127"/>
      <c r="FA1217" s="127"/>
      <c r="FB1217" s="127"/>
      <c r="FC1217" s="127"/>
      <c r="FD1217" s="127"/>
      <c r="FE1217" s="127"/>
      <c r="FF1217" s="127"/>
      <c r="FG1217" s="127"/>
      <c r="FH1217" s="127"/>
      <c r="FI1217" s="127"/>
      <c r="FJ1217" s="127"/>
      <c r="FK1217" s="127"/>
      <c r="FL1217" s="127"/>
      <c r="FM1217" s="127"/>
      <c r="FN1217" s="127"/>
      <c r="FO1217" s="127"/>
      <c r="FP1217" s="127"/>
      <c r="FQ1217" s="127"/>
      <c r="FR1217" s="127"/>
      <c r="FS1217" s="127"/>
      <c r="FT1217" s="127"/>
      <c r="FU1217" s="127"/>
      <c r="FV1217" s="127"/>
      <c r="FW1217" s="127"/>
      <c r="FX1217" s="127"/>
      <c r="FY1217" s="127"/>
      <c r="FZ1217" s="127"/>
      <c r="GA1217" s="127"/>
      <c r="GB1217" s="127"/>
      <c r="GC1217" s="127"/>
      <c r="GD1217" s="127"/>
      <c r="GE1217" s="127"/>
      <c r="GF1217" s="127"/>
      <c r="GG1217" s="127"/>
      <c r="GH1217" s="127"/>
      <c r="GI1217" s="127"/>
      <c r="GJ1217" s="127"/>
      <c r="GK1217" s="127"/>
      <c r="GL1217" s="127"/>
      <c r="GM1217" s="127"/>
      <c r="GN1217" s="127"/>
      <c r="GO1217" s="127"/>
      <c r="GP1217" s="127"/>
      <c r="GQ1217" s="127"/>
      <c r="GR1217" s="127"/>
      <c r="GS1217" s="127"/>
      <c r="GT1217" s="127"/>
      <c r="GU1217" s="127"/>
      <c r="GV1217" s="127"/>
      <c r="GW1217" s="127"/>
      <c r="GX1217" s="127"/>
      <c r="GY1217" s="127"/>
      <c r="GZ1217" s="127"/>
      <c r="HA1217" s="127"/>
      <c r="HB1217" s="127"/>
      <c r="HC1217" s="127"/>
      <c r="HD1217" s="127"/>
      <c r="HE1217" s="127"/>
      <c r="HF1217" s="127"/>
      <c r="HG1217" s="127"/>
      <c r="HH1217" s="127"/>
      <c r="HI1217" s="127"/>
      <c r="HJ1217" s="127"/>
      <c r="HK1217" s="127"/>
      <c r="HL1217" s="127"/>
      <c r="HM1217" s="127"/>
      <c r="HN1217" s="127"/>
      <c r="HO1217" s="127"/>
      <c r="HP1217" s="127"/>
      <c r="HQ1217" s="127"/>
      <c r="HR1217" s="127"/>
      <c r="HS1217" s="127"/>
      <c r="HT1217" s="127"/>
      <c r="HU1217" s="127"/>
      <c r="HV1217" s="127"/>
      <c r="HW1217" s="127"/>
    </row>
    <row r="1218" spans="1:231" ht="12.75" customHeight="1" x14ac:dyDescent="0.2">
      <c r="A1218" s="127"/>
      <c r="B1218" s="127"/>
      <c r="C1218" s="127"/>
      <c r="D1218" s="127"/>
      <c r="E1218" s="127"/>
      <c r="F1218" s="117"/>
      <c r="G1218" s="117"/>
      <c r="H1218" s="117"/>
      <c r="I1218" s="117"/>
      <c r="J1218" s="117"/>
      <c r="K1218" s="128"/>
      <c r="L1218" s="127"/>
      <c r="M1218" s="127"/>
      <c r="N1218" s="127"/>
      <c r="O1218" s="127"/>
      <c r="P1218" s="127"/>
      <c r="Q1218" s="127"/>
      <c r="R1218" s="127"/>
      <c r="S1218" s="127"/>
      <c r="T1218" s="127"/>
      <c r="U1218" s="127"/>
      <c r="V1218" s="127"/>
      <c r="W1218" s="127"/>
      <c r="X1218" s="127"/>
      <c r="Y1218" s="127"/>
      <c r="Z1218" s="127"/>
      <c r="AA1218" s="127"/>
      <c r="AB1218" s="127"/>
      <c r="AC1218" s="127"/>
      <c r="AD1218" s="127"/>
      <c r="AE1218" s="127"/>
      <c r="AF1218" s="127"/>
      <c r="AG1218" s="127"/>
      <c r="AH1218" s="127"/>
      <c r="AI1218" s="127"/>
      <c r="AJ1218" s="127"/>
      <c r="AK1218" s="127"/>
      <c r="AL1218" s="127"/>
      <c r="AM1218" s="127"/>
      <c r="AN1218" s="127"/>
      <c r="AO1218" s="127"/>
      <c r="AP1218" s="127"/>
      <c r="AQ1218" s="127"/>
      <c r="AR1218" s="127"/>
      <c r="AS1218" s="127"/>
      <c r="AT1218" s="127"/>
      <c r="AU1218" s="127"/>
      <c r="AV1218" s="127"/>
      <c r="AW1218" s="127"/>
      <c r="AX1218" s="127"/>
      <c r="AY1218" s="127"/>
      <c r="AZ1218" s="127"/>
      <c r="BA1218" s="127"/>
      <c r="BB1218" s="127"/>
      <c r="BC1218" s="127"/>
      <c r="BD1218" s="127"/>
      <c r="BE1218" s="127"/>
      <c r="BF1218" s="127"/>
      <c r="BG1218" s="127"/>
      <c r="BH1218" s="127"/>
      <c r="BI1218" s="127"/>
      <c r="BJ1218" s="127"/>
      <c r="BK1218" s="127"/>
      <c r="BL1218" s="127"/>
      <c r="BM1218" s="127"/>
      <c r="BN1218" s="127"/>
      <c r="BO1218" s="127"/>
      <c r="BP1218" s="127"/>
      <c r="BQ1218" s="127"/>
      <c r="BR1218" s="127"/>
      <c r="BS1218" s="127"/>
      <c r="BT1218" s="127"/>
      <c r="BU1218" s="127"/>
      <c r="BV1218" s="127"/>
      <c r="BW1218" s="127"/>
      <c r="BX1218" s="127"/>
      <c r="BY1218" s="127"/>
      <c r="BZ1218" s="127"/>
      <c r="CA1218" s="127"/>
      <c r="CB1218" s="127"/>
      <c r="CC1218" s="127"/>
      <c r="CD1218" s="127"/>
      <c r="CE1218" s="127"/>
      <c r="CF1218" s="127"/>
      <c r="CG1218" s="127"/>
      <c r="CH1218" s="127"/>
      <c r="CI1218" s="127"/>
      <c r="CJ1218" s="127"/>
      <c r="CK1218" s="127"/>
      <c r="CL1218" s="127"/>
      <c r="CM1218" s="127"/>
      <c r="CN1218" s="127"/>
      <c r="CO1218" s="127"/>
      <c r="CP1218" s="127"/>
      <c r="CQ1218" s="127"/>
      <c r="CR1218" s="127"/>
      <c r="CS1218" s="127"/>
      <c r="CT1218" s="127"/>
      <c r="CU1218" s="127"/>
      <c r="CV1218" s="127"/>
      <c r="CW1218" s="127"/>
      <c r="CX1218" s="127"/>
      <c r="CY1218" s="127"/>
      <c r="CZ1218" s="127"/>
      <c r="DA1218" s="127"/>
      <c r="DB1218" s="127"/>
      <c r="DC1218" s="127"/>
      <c r="DD1218" s="127"/>
      <c r="DE1218" s="127"/>
      <c r="DF1218" s="127"/>
      <c r="DG1218" s="127"/>
      <c r="DH1218" s="127"/>
      <c r="DI1218" s="127"/>
      <c r="DJ1218" s="127"/>
      <c r="DK1218" s="127"/>
      <c r="DL1218" s="127"/>
      <c r="DM1218" s="127"/>
      <c r="DN1218" s="127"/>
      <c r="DO1218" s="127"/>
      <c r="DP1218" s="127"/>
      <c r="DQ1218" s="127"/>
      <c r="DR1218" s="127"/>
      <c r="DS1218" s="127"/>
      <c r="DT1218" s="127"/>
      <c r="DU1218" s="127"/>
      <c r="DV1218" s="127"/>
      <c r="DW1218" s="127"/>
      <c r="DX1218" s="127"/>
      <c r="DY1218" s="127"/>
      <c r="DZ1218" s="127"/>
      <c r="EA1218" s="127"/>
      <c r="EB1218" s="127"/>
      <c r="EC1218" s="127"/>
      <c r="ED1218" s="127"/>
      <c r="EE1218" s="127"/>
      <c r="EF1218" s="127"/>
      <c r="EG1218" s="127"/>
      <c r="EH1218" s="127"/>
      <c r="EI1218" s="127"/>
      <c r="EJ1218" s="127"/>
      <c r="EK1218" s="127"/>
      <c r="EL1218" s="127"/>
      <c r="EM1218" s="127"/>
      <c r="EN1218" s="127"/>
      <c r="EO1218" s="127"/>
      <c r="EP1218" s="127"/>
      <c r="EQ1218" s="127"/>
      <c r="ER1218" s="127"/>
      <c r="ES1218" s="127"/>
      <c r="ET1218" s="127"/>
      <c r="EU1218" s="127"/>
      <c r="EV1218" s="127"/>
      <c r="EW1218" s="127"/>
      <c r="EX1218" s="127"/>
      <c r="EY1218" s="127"/>
      <c r="EZ1218" s="127"/>
      <c r="FA1218" s="127"/>
      <c r="FB1218" s="127"/>
      <c r="FC1218" s="127"/>
      <c r="FD1218" s="127"/>
      <c r="FE1218" s="127"/>
      <c r="FF1218" s="127"/>
      <c r="FG1218" s="127"/>
      <c r="FH1218" s="127"/>
      <c r="FI1218" s="127"/>
      <c r="FJ1218" s="127"/>
      <c r="FK1218" s="127"/>
      <c r="FL1218" s="127"/>
      <c r="FM1218" s="127"/>
      <c r="FN1218" s="127"/>
      <c r="FO1218" s="127"/>
      <c r="FP1218" s="127"/>
      <c r="FQ1218" s="127"/>
      <c r="FR1218" s="127"/>
      <c r="FS1218" s="127"/>
      <c r="FT1218" s="127"/>
      <c r="FU1218" s="127"/>
      <c r="FV1218" s="127"/>
      <c r="FW1218" s="127"/>
      <c r="FX1218" s="127"/>
      <c r="FY1218" s="127"/>
      <c r="FZ1218" s="127"/>
      <c r="GA1218" s="127"/>
      <c r="GB1218" s="127"/>
      <c r="GC1218" s="127"/>
      <c r="GD1218" s="127"/>
      <c r="GE1218" s="127"/>
      <c r="GF1218" s="127"/>
      <c r="GG1218" s="127"/>
      <c r="GH1218" s="127"/>
      <c r="GI1218" s="127"/>
      <c r="GJ1218" s="127"/>
      <c r="GK1218" s="127"/>
      <c r="GL1218" s="127"/>
      <c r="GM1218" s="127"/>
      <c r="GN1218" s="127"/>
      <c r="GO1218" s="127"/>
      <c r="GP1218" s="127"/>
      <c r="GQ1218" s="127"/>
      <c r="GR1218" s="127"/>
      <c r="GS1218" s="127"/>
      <c r="GT1218" s="127"/>
      <c r="GU1218" s="127"/>
      <c r="GV1218" s="127"/>
      <c r="GW1218" s="127"/>
      <c r="GX1218" s="127"/>
      <c r="GY1218" s="127"/>
      <c r="GZ1218" s="127"/>
      <c r="HA1218" s="127"/>
      <c r="HB1218" s="127"/>
      <c r="HC1218" s="127"/>
      <c r="HD1218" s="127"/>
      <c r="HE1218" s="127"/>
      <c r="HF1218" s="127"/>
      <c r="HG1218" s="127"/>
      <c r="HH1218" s="127"/>
      <c r="HI1218" s="127"/>
      <c r="HJ1218" s="127"/>
      <c r="HK1218" s="127"/>
      <c r="HL1218" s="127"/>
      <c r="HM1218" s="127"/>
      <c r="HN1218" s="127"/>
      <c r="HO1218" s="127"/>
      <c r="HP1218" s="127"/>
      <c r="HQ1218" s="127"/>
      <c r="HR1218" s="127"/>
      <c r="HS1218" s="127"/>
      <c r="HT1218" s="127"/>
      <c r="HU1218" s="127"/>
      <c r="HV1218" s="127"/>
      <c r="HW1218" s="127"/>
    </row>
    <row r="1219" spans="1:231" ht="12.75" customHeight="1" x14ac:dyDescent="0.2">
      <c r="A1219" s="127"/>
      <c r="B1219" s="127"/>
      <c r="C1219" s="127"/>
      <c r="D1219" s="127"/>
      <c r="E1219" s="127"/>
      <c r="F1219" s="117"/>
      <c r="G1219" s="117"/>
      <c r="H1219" s="117"/>
      <c r="I1219" s="117"/>
      <c r="J1219" s="117"/>
      <c r="K1219" s="128"/>
      <c r="L1219" s="127"/>
      <c r="M1219" s="127"/>
      <c r="N1219" s="127"/>
      <c r="O1219" s="127"/>
      <c r="P1219" s="127"/>
      <c r="Q1219" s="127"/>
      <c r="R1219" s="127"/>
      <c r="S1219" s="127"/>
      <c r="T1219" s="127"/>
      <c r="U1219" s="127"/>
      <c r="V1219" s="127"/>
      <c r="W1219" s="127"/>
      <c r="X1219" s="127"/>
      <c r="Y1219" s="127"/>
      <c r="Z1219" s="127"/>
      <c r="AA1219" s="127"/>
      <c r="AB1219" s="127"/>
      <c r="AC1219" s="127"/>
      <c r="AD1219" s="127"/>
      <c r="AE1219" s="127"/>
      <c r="AF1219" s="127"/>
      <c r="AG1219" s="127"/>
      <c r="AH1219" s="127"/>
      <c r="AI1219" s="127"/>
      <c r="AJ1219" s="127"/>
      <c r="AK1219" s="127"/>
      <c r="AL1219" s="127"/>
      <c r="AM1219" s="127"/>
      <c r="AN1219" s="127"/>
      <c r="AO1219" s="127"/>
      <c r="AP1219" s="127"/>
      <c r="AQ1219" s="127"/>
      <c r="AR1219" s="127"/>
      <c r="AS1219" s="127"/>
      <c r="AT1219" s="127"/>
      <c r="AU1219" s="127"/>
      <c r="AV1219" s="127"/>
      <c r="AW1219" s="127"/>
      <c r="AX1219" s="127"/>
      <c r="AY1219" s="127"/>
      <c r="AZ1219" s="127"/>
      <c r="BA1219" s="127"/>
      <c r="BB1219" s="127"/>
      <c r="BC1219" s="127"/>
      <c r="BD1219" s="127"/>
      <c r="BE1219" s="127"/>
      <c r="BF1219" s="127"/>
      <c r="BG1219" s="127"/>
      <c r="BH1219" s="127"/>
      <c r="BI1219" s="127"/>
      <c r="BJ1219" s="127"/>
      <c r="BK1219" s="127"/>
      <c r="BL1219" s="127"/>
      <c r="BM1219" s="127"/>
      <c r="BN1219" s="127"/>
      <c r="BO1219" s="127"/>
      <c r="BP1219" s="127"/>
      <c r="BQ1219" s="127"/>
      <c r="BR1219" s="127"/>
      <c r="BS1219" s="127"/>
      <c r="BT1219" s="127"/>
      <c r="BU1219" s="127"/>
      <c r="BV1219" s="127"/>
      <c r="BW1219" s="127"/>
      <c r="BX1219" s="127"/>
      <c r="BY1219" s="127"/>
      <c r="BZ1219" s="127"/>
      <c r="CA1219" s="127"/>
      <c r="CB1219" s="127"/>
      <c r="CC1219" s="127"/>
      <c r="CD1219" s="127"/>
      <c r="CE1219" s="127"/>
      <c r="CF1219" s="127"/>
      <c r="CG1219" s="127"/>
      <c r="CH1219" s="127"/>
      <c r="CI1219" s="127"/>
      <c r="CJ1219" s="127"/>
      <c r="CK1219" s="127"/>
      <c r="CL1219" s="127"/>
      <c r="CM1219" s="127"/>
      <c r="CN1219" s="127"/>
      <c r="CO1219" s="127"/>
      <c r="CP1219" s="127"/>
      <c r="CQ1219" s="127"/>
      <c r="CR1219" s="127"/>
      <c r="CS1219" s="127"/>
      <c r="CT1219" s="127"/>
      <c r="CU1219" s="127"/>
      <c r="CV1219" s="127"/>
      <c r="CW1219" s="127"/>
      <c r="CX1219" s="127"/>
      <c r="CY1219" s="127"/>
      <c r="CZ1219" s="127"/>
      <c r="DA1219" s="127"/>
      <c r="DB1219" s="127"/>
      <c r="DC1219" s="127"/>
      <c r="DD1219" s="127"/>
      <c r="DE1219" s="127"/>
      <c r="DF1219" s="127"/>
      <c r="DG1219" s="127"/>
      <c r="DH1219" s="127"/>
      <c r="DI1219" s="127"/>
      <c r="DJ1219" s="127"/>
      <c r="DK1219" s="127"/>
      <c r="DL1219" s="127"/>
      <c r="DM1219" s="127"/>
      <c r="DN1219" s="127"/>
      <c r="DO1219" s="127"/>
      <c r="DP1219" s="127"/>
      <c r="DQ1219" s="127"/>
      <c r="DR1219" s="127"/>
      <c r="DS1219" s="127"/>
      <c r="DT1219" s="127"/>
      <c r="DU1219" s="127"/>
      <c r="DV1219" s="127"/>
      <c r="DW1219" s="127"/>
      <c r="DX1219" s="127"/>
      <c r="DY1219" s="127"/>
      <c r="DZ1219" s="127"/>
      <c r="EA1219" s="127"/>
      <c r="EB1219" s="127"/>
      <c r="EC1219" s="127"/>
      <c r="ED1219" s="127"/>
      <c r="EE1219" s="127"/>
      <c r="EF1219" s="127"/>
      <c r="EG1219" s="127"/>
      <c r="EH1219" s="127"/>
      <c r="EI1219" s="127"/>
      <c r="EJ1219" s="127"/>
      <c r="EK1219" s="127"/>
      <c r="EL1219" s="127"/>
      <c r="EM1219" s="127"/>
      <c r="EN1219" s="127"/>
      <c r="EO1219" s="127"/>
      <c r="EP1219" s="127"/>
      <c r="EQ1219" s="127"/>
      <c r="ER1219" s="127"/>
      <c r="ES1219" s="127"/>
      <c r="ET1219" s="127"/>
      <c r="EU1219" s="127"/>
      <c r="EV1219" s="127"/>
      <c r="EW1219" s="127"/>
      <c r="EX1219" s="127"/>
      <c r="EY1219" s="127"/>
      <c r="EZ1219" s="127"/>
      <c r="FA1219" s="127"/>
      <c r="FB1219" s="127"/>
      <c r="FC1219" s="127"/>
      <c r="FD1219" s="127"/>
      <c r="FE1219" s="127"/>
      <c r="FF1219" s="127"/>
      <c r="FG1219" s="127"/>
      <c r="FH1219" s="127"/>
      <c r="FI1219" s="127"/>
      <c r="FJ1219" s="127"/>
      <c r="FK1219" s="127"/>
      <c r="FL1219" s="127"/>
      <c r="FM1219" s="127"/>
      <c r="FN1219" s="127"/>
      <c r="FO1219" s="127"/>
      <c r="FP1219" s="127"/>
      <c r="FQ1219" s="127"/>
      <c r="FR1219" s="127"/>
      <c r="FS1219" s="127"/>
      <c r="FT1219" s="127"/>
      <c r="FU1219" s="127"/>
      <c r="FV1219" s="127"/>
      <c r="FW1219" s="127"/>
      <c r="FX1219" s="127"/>
      <c r="FY1219" s="127"/>
      <c r="FZ1219" s="127"/>
      <c r="GA1219" s="127"/>
      <c r="GB1219" s="127"/>
      <c r="GC1219" s="127"/>
      <c r="GD1219" s="127"/>
      <c r="GE1219" s="127"/>
      <c r="GF1219" s="127"/>
      <c r="GG1219" s="127"/>
      <c r="GH1219" s="127"/>
      <c r="GI1219" s="127"/>
      <c r="GJ1219" s="127"/>
      <c r="GK1219" s="127"/>
      <c r="GL1219" s="127"/>
      <c r="GM1219" s="127"/>
      <c r="GN1219" s="127"/>
      <c r="GO1219" s="127"/>
      <c r="GP1219" s="127"/>
      <c r="GQ1219" s="127"/>
      <c r="GR1219" s="127"/>
      <c r="GS1219" s="127"/>
      <c r="GT1219" s="127"/>
      <c r="GU1219" s="127"/>
      <c r="GV1219" s="127"/>
      <c r="GW1219" s="127"/>
      <c r="GX1219" s="127"/>
      <c r="GY1219" s="127"/>
      <c r="GZ1219" s="127"/>
      <c r="HA1219" s="127"/>
      <c r="HB1219" s="127"/>
      <c r="HC1219" s="127"/>
      <c r="HD1219" s="127"/>
      <c r="HE1219" s="127"/>
      <c r="HF1219" s="127"/>
      <c r="HG1219" s="127"/>
      <c r="HH1219" s="127"/>
      <c r="HI1219" s="127"/>
      <c r="HJ1219" s="127"/>
      <c r="HK1219" s="127"/>
      <c r="HL1219" s="127"/>
      <c r="HM1219" s="127"/>
      <c r="HN1219" s="127"/>
      <c r="HO1219" s="127"/>
      <c r="HP1219" s="127"/>
      <c r="HQ1219" s="127"/>
      <c r="HR1219" s="127"/>
      <c r="HS1219" s="127"/>
      <c r="HT1219" s="127"/>
      <c r="HU1219" s="127"/>
      <c r="HV1219" s="127"/>
      <c r="HW1219" s="127"/>
    </row>
    <row r="1220" spans="1:231" ht="12.75" customHeight="1" x14ac:dyDescent="0.2">
      <c r="A1220" s="127"/>
      <c r="B1220" s="127"/>
      <c r="C1220" s="127"/>
      <c r="D1220" s="127"/>
      <c r="E1220" s="127"/>
      <c r="F1220" s="117"/>
      <c r="G1220" s="117"/>
      <c r="H1220" s="117"/>
      <c r="I1220" s="117"/>
      <c r="J1220" s="117"/>
      <c r="K1220" s="128"/>
      <c r="L1220" s="127"/>
      <c r="M1220" s="127"/>
      <c r="N1220" s="127"/>
      <c r="O1220" s="127"/>
      <c r="P1220" s="127"/>
      <c r="Q1220" s="127"/>
      <c r="R1220" s="127"/>
      <c r="S1220" s="127"/>
      <c r="T1220" s="127"/>
      <c r="U1220" s="127"/>
      <c r="V1220" s="127"/>
      <c r="W1220" s="127"/>
      <c r="X1220" s="127"/>
      <c r="Y1220" s="127"/>
      <c r="Z1220" s="127"/>
      <c r="AA1220" s="127"/>
      <c r="AB1220" s="127"/>
      <c r="AC1220" s="127"/>
      <c r="AD1220" s="127"/>
      <c r="AE1220" s="127"/>
      <c r="AF1220" s="127"/>
      <c r="AG1220" s="127"/>
      <c r="AH1220" s="127"/>
      <c r="AI1220" s="127"/>
      <c r="AJ1220" s="127"/>
      <c r="AK1220" s="127"/>
      <c r="AL1220" s="127"/>
      <c r="AM1220" s="127"/>
      <c r="AN1220" s="127"/>
      <c r="AO1220" s="127"/>
      <c r="AP1220" s="127"/>
      <c r="AQ1220" s="127"/>
      <c r="AR1220" s="127"/>
      <c r="AS1220" s="127"/>
      <c r="AT1220" s="127"/>
      <c r="AU1220" s="127"/>
      <c r="AV1220" s="127"/>
      <c r="AW1220" s="127"/>
      <c r="AX1220" s="127"/>
      <c r="AY1220" s="127"/>
      <c r="AZ1220" s="127"/>
      <c r="BA1220" s="127"/>
      <c r="BB1220" s="127"/>
      <c r="BC1220" s="127"/>
      <c r="BD1220" s="127"/>
      <c r="BE1220" s="127"/>
      <c r="BF1220" s="127"/>
      <c r="BG1220" s="127"/>
      <c r="BH1220" s="127"/>
      <c r="BI1220" s="127"/>
      <c r="BJ1220" s="127"/>
      <c r="BK1220" s="127"/>
      <c r="BL1220" s="127"/>
      <c r="BM1220" s="127"/>
      <c r="BN1220" s="127"/>
      <c r="BO1220" s="127"/>
      <c r="BP1220" s="127"/>
      <c r="BQ1220" s="127"/>
      <c r="BR1220" s="127"/>
      <c r="BS1220" s="127"/>
      <c r="BT1220" s="127"/>
      <c r="BU1220" s="127"/>
      <c r="BV1220" s="127"/>
      <c r="BW1220" s="127"/>
      <c r="BX1220" s="127"/>
      <c r="BY1220" s="127"/>
      <c r="BZ1220" s="127"/>
      <c r="CA1220" s="127"/>
      <c r="CB1220" s="127"/>
      <c r="CC1220" s="127"/>
      <c r="CD1220" s="127"/>
      <c r="CE1220" s="127"/>
      <c r="CF1220" s="127"/>
      <c r="CG1220" s="127"/>
      <c r="CH1220" s="127"/>
      <c r="CI1220" s="127"/>
      <c r="CJ1220" s="127"/>
      <c r="CK1220" s="127"/>
      <c r="CL1220" s="127"/>
      <c r="CM1220" s="127"/>
      <c r="CN1220" s="127"/>
      <c r="CO1220" s="127"/>
      <c r="CP1220" s="127"/>
      <c r="CQ1220" s="127"/>
      <c r="CR1220" s="127"/>
      <c r="CS1220" s="127"/>
      <c r="CT1220" s="127"/>
      <c r="CU1220" s="127"/>
      <c r="CV1220" s="127"/>
      <c r="CW1220" s="127"/>
      <c r="CX1220" s="127"/>
      <c r="CY1220" s="127"/>
      <c r="CZ1220" s="127"/>
      <c r="DA1220" s="127"/>
      <c r="DB1220" s="127"/>
      <c r="DC1220" s="127"/>
      <c r="DD1220" s="127"/>
      <c r="DE1220" s="127"/>
      <c r="DF1220" s="127"/>
      <c r="DG1220" s="127"/>
      <c r="DH1220" s="127"/>
      <c r="DI1220" s="127"/>
      <c r="DJ1220" s="127"/>
      <c r="DK1220" s="127"/>
      <c r="DL1220" s="127"/>
      <c r="DM1220" s="127"/>
      <c r="DN1220" s="127"/>
      <c r="DO1220" s="127"/>
      <c r="DP1220" s="127"/>
      <c r="DQ1220" s="127"/>
      <c r="DR1220" s="127"/>
      <c r="DS1220" s="127"/>
      <c r="DT1220" s="127"/>
      <c r="DU1220" s="127"/>
      <c r="DV1220" s="127"/>
      <c r="DW1220" s="127"/>
      <c r="DX1220" s="127"/>
      <c r="DY1220" s="127"/>
      <c r="DZ1220" s="127"/>
      <c r="EA1220" s="127"/>
      <c r="EB1220" s="127"/>
      <c r="EC1220" s="127"/>
      <c r="ED1220" s="127"/>
      <c r="EE1220" s="127"/>
      <c r="EF1220" s="127"/>
      <c r="EG1220" s="127"/>
      <c r="EH1220" s="127"/>
      <c r="EI1220" s="127"/>
      <c r="EJ1220" s="127"/>
      <c r="EK1220" s="127"/>
      <c r="EL1220" s="127"/>
      <c r="EM1220" s="127"/>
      <c r="EN1220" s="127"/>
      <c r="EO1220" s="127"/>
      <c r="EP1220" s="127"/>
      <c r="EQ1220" s="127"/>
      <c r="ER1220" s="127"/>
      <c r="ES1220" s="127"/>
      <c r="ET1220" s="127"/>
      <c r="EU1220" s="127"/>
      <c r="EV1220" s="127"/>
      <c r="EW1220" s="127"/>
      <c r="EX1220" s="127"/>
      <c r="EY1220" s="127"/>
      <c r="EZ1220" s="127"/>
      <c r="FA1220" s="127"/>
      <c r="FB1220" s="127"/>
      <c r="FC1220" s="127"/>
      <c r="FD1220" s="127"/>
      <c r="FE1220" s="127"/>
      <c r="FF1220" s="127"/>
      <c r="FG1220" s="127"/>
      <c r="FH1220" s="127"/>
      <c r="FI1220" s="127"/>
      <c r="FJ1220" s="127"/>
      <c r="FK1220" s="127"/>
      <c r="FL1220" s="127"/>
      <c r="FM1220" s="127"/>
      <c r="FN1220" s="127"/>
      <c r="FO1220" s="127"/>
      <c r="FP1220" s="127"/>
      <c r="FQ1220" s="127"/>
      <c r="FR1220" s="127"/>
      <c r="FS1220" s="127"/>
      <c r="FT1220" s="127"/>
      <c r="FU1220" s="127"/>
      <c r="FV1220" s="127"/>
      <c r="FW1220" s="127"/>
      <c r="FX1220" s="127"/>
      <c r="FY1220" s="127"/>
      <c r="FZ1220" s="127"/>
      <c r="GA1220" s="127"/>
      <c r="GB1220" s="127"/>
      <c r="GC1220" s="127"/>
      <c r="GD1220" s="127"/>
      <c r="GE1220" s="127"/>
      <c r="GF1220" s="127"/>
      <c r="GG1220" s="127"/>
      <c r="GH1220" s="127"/>
      <c r="GI1220" s="127"/>
      <c r="GJ1220" s="127"/>
      <c r="GK1220" s="127"/>
      <c r="GL1220" s="127"/>
      <c r="GM1220" s="127"/>
      <c r="GN1220" s="127"/>
      <c r="GO1220" s="127"/>
      <c r="GP1220" s="127"/>
      <c r="GQ1220" s="127"/>
      <c r="GR1220" s="127"/>
      <c r="GS1220" s="127"/>
      <c r="GT1220" s="127"/>
      <c r="GU1220" s="127"/>
      <c r="GV1220" s="127"/>
      <c r="GW1220" s="127"/>
      <c r="GX1220" s="127"/>
      <c r="GY1220" s="127"/>
      <c r="GZ1220" s="127"/>
      <c r="HA1220" s="127"/>
      <c r="HB1220" s="127"/>
      <c r="HC1220" s="127"/>
      <c r="HD1220" s="127"/>
      <c r="HE1220" s="127"/>
      <c r="HF1220" s="127"/>
      <c r="HG1220" s="127"/>
      <c r="HH1220" s="127"/>
      <c r="HI1220" s="127"/>
      <c r="HJ1220" s="127"/>
      <c r="HK1220" s="127"/>
      <c r="HL1220" s="127"/>
      <c r="HM1220" s="127"/>
      <c r="HN1220" s="127"/>
      <c r="HO1220" s="127"/>
      <c r="HP1220" s="127"/>
      <c r="HQ1220" s="127"/>
      <c r="HR1220" s="127"/>
      <c r="HS1220" s="127"/>
      <c r="HT1220" s="127"/>
      <c r="HU1220" s="127"/>
      <c r="HV1220" s="127"/>
      <c r="HW1220" s="127"/>
    </row>
    <row r="1221" spans="1:231" ht="12.75" customHeight="1" x14ac:dyDescent="0.2">
      <c r="A1221" s="127"/>
      <c r="B1221" s="127"/>
      <c r="C1221" s="127"/>
      <c r="D1221" s="127"/>
      <c r="E1221" s="127"/>
      <c r="F1221" s="117"/>
      <c r="G1221" s="117"/>
      <c r="H1221" s="117"/>
      <c r="I1221" s="117"/>
      <c r="J1221" s="117"/>
      <c r="K1221" s="128"/>
      <c r="L1221" s="127"/>
      <c r="M1221" s="127"/>
      <c r="N1221" s="127"/>
      <c r="O1221" s="127"/>
      <c r="P1221" s="127"/>
      <c r="Q1221" s="127"/>
      <c r="R1221" s="127"/>
      <c r="S1221" s="127"/>
      <c r="T1221" s="127"/>
      <c r="U1221" s="127"/>
      <c r="V1221" s="127"/>
      <c r="W1221" s="127"/>
      <c r="X1221" s="127"/>
      <c r="Y1221" s="127"/>
      <c r="Z1221" s="127"/>
      <c r="AA1221" s="127"/>
      <c r="AB1221" s="127"/>
      <c r="AC1221" s="127"/>
      <c r="AD1221" s="127"/>
      <c r="AE1221" s="127"/>
      <c r="AF1221" s="127"/>
      <c r="AG1221" s="127"/>
      <c r="AH1221" s="127"/>
      <c r="AI1221" s="127"/>
      <c r="AJ1221" s="127"/>
      <c r="AK1221" s="127"/>
      <c r="AL1221" s="127"/>
      <c r="AM1221" s="127"/>
      <c r="AN1221" s="127"/>
      <c r="AO1221" s="127"/>
      <c r="AP1221" s="127"/>
      <c r="AQ1221" s="127"/>
      <c r="AR1221" s="127"/>
      <c r="AS1221" s="127"/>
      <c r="AT1221" s="127"/>
      <c r="AU1221" s="127"/>
      <c r="AV1221" s="127"/>
      <c r="AW1221" s="127"/>
      <c r="AX1221" s="127"/>
      <c r="AY1221" s="127"/>
      <c r="AZ1221" s="127"/>
      <c r="BA1221" s="127"/>
      <c r="BB1221" s="127"/>
      <c r="BC1221" s="127"/>
      <c r="BD1221" s="127"/>
      <c r="BE1221" s="127"/>
      <c r="BF1221" s="127"/>
      <c r="BG1221" s="127"/>
      <c r="BH1221" s="127"/>
      <c r="BI1221" s="127"/>
      <c r="BJ1221" s="127"/>
      <c r="BK1221" s="127"/>
      <c r="BL1221" s="127"/>
      <c r="BM1221" s="127"/>
      <c r="BN1221" s="127"/>
      <c r="BO1221" s="127"/>
      <c r="BP1221" s="127"/>
      <c r="BQ1221" s="127"/>
      <c r="BR1221" s="127"/>
      <c r="BS1221" s="127"/>
      <c r="BT1221" s="127"/>
      <c r="BU1221" s="127"/>
      <c r="BV1221" s="127"/>
      <c r="BW1221" s="127"/>
      <c r="BX1221" s="127"/>
      <c r="BY1221" s="127"/>
      <c r="BZ1221" s="127"/>
      <c r="CA1221" s="127"/>
      <c r="CB1221" s="127"/>
      <c r="CC1221" s="127"/>
      <c r="CD1221" s="127"/>
      <c r="CE1221" s="127"/>
      <c r="CF1221" s="127"/>
      <c r="CG1221" s="127"/>
      <c r="CH1221" s="127"/>
      <c r="CI1221" s="127"/>
      <c r="CJ1221" s="127"/>
      <c r="CK1221" s="127"/>
      <c r="CL1221" s="127"/>
      <c r="CM1221" s="127"/>
      <c r="CN1221" s="127"/>
      <c r="CO1221" s="127"/>
      <c r="CP1221" s="127"/>
      <c r="CQ1221" s="127"/>
      <c r="CR1221" s="127"/>
      <c r="CS1221" s="127"/>
      <c r="CT1221" s="127"/>
      <c r="CU1221" s="127"/>
      <c r="CV1221" s="127"/>
      <c r="CW1221" s="127"/>
      <c r="CX1221" s="127"/>
      <c r="CY1221" s="127"/>
      <c r="CZ1221" s="127"/>
      <c r="DA1221" s="127"/>
      <c r="DB1221" s="127"/>
      <c r="DC1221" s="127"/>
      <c r="DD1221" s="127"/>
      <c r="DE1221" s="127"/>
      <c r="DF1221" s="127"/>
      <c r="DG1221" s="127"/>
      <c r="DH1221" s="127"/>
      <c r="DI1221" s="127"/>
      <c r="DJ1221" s="127"/>
      <c r="DK1221" s="127"/>
      <c r="DL1221" s="127"/>
      <c r="DM1221" s="127"/>
      <c r="DN1221" s="127"/>
      <c r="DO1221" s="127"/>
      <c r="DP1221" s="127"/>
      <c r="DQ1221" s="127"/>
      <c r="DR1221" s="127"/>
      <c r="DS1221" s="127"/>
      <c r="DT1221" s="127"/>
      <c r="DU1221" s="127"/>
      <c r="DV1221" s="127"/>
      <c r="DW1221" s="127"/>
      <c r="DX1221" s="127"/>
      <c r="DY1221" s="127"/>
      <c r="DZ1221" s="127"/>
      <c r="EA1221" s="127"/>
      <c r="EB1221" s="127"/>
      <c r="EC1221" s="127"/>
      <c r="ED1221" s="127"/>
      <c r="EE1221" s="127"/>
      <c r="EF1221" s="127"/>
      <c r="EG1221" s="127"/>
      <c r="EH1221" s="127"/>
      <c r="EI1221" s="127"/>
      <c r="EJ1221" s="127"/>
      <c r="EK1221" s="127"/>
      <c r="EL1221" s="127"/>
      <c r="EM1221" s="127"/>
      <c r="EN1221" s="127"/>
      <c r="EO1221" s="127"/>
      <c r="EP1221" s="127"/>
      <c r="EQ1221" s="127"/>
      <c r="ER1221" s="127"/>
      <c r="ES1221" s="127"/>
      <c r="ET1221" s="127"/>
      <c r="EU1221" s="127"/>
      <c r="EV1221" s="127"/>
      <c r="EW1221" s="127"/>
      <c r="EX1221" s="127"/>
      <c r="EY1221" s="127"/>
      <c r="EZ1221" s="127"/>
      <c r="FA1221" s="127"/>
      <c r="FB1221" s="127"/>
      <c r="FC1221" s="127"/>
      <c r="FD1221" s="127"/>
      <c r="FE1221" s="127"/>
      <c r="FF1221" s="127"/>
      <c r="FG1221" s="127"/>
      <c r="FH1221" s="127"/>
      <c r="FI1221" s="127"/>
      <c r="FJ1221" s="127"/>
      <c r="FK1221" s="127"/>
      <c r="FL1221" s="127"/>
      <c r="FM1221" s="127"/>
      <c r="FN1221" s="127"/>
      <c r="FO1221" s="127"/>
      <c r="FP1221" s="127"/>
      <c r="FQ1221" s="127"/>
      <c r="FR1221" s="127"/>
      <c r="FS1221" s="127"/>
      <c r="FT1221" s="127"/>
      <c r="FU1221" s="127"/>
      <c r="FV1221" s="127"/>
      <c r="FW1221" s="127"/>
      <c r="FX1221" s="127"/>
      <c r="FY1221" s="127"/>
      <c r="FZ1221" s="127"/>
      <c r="GA1221" s="127"/>
      <c r="GB1221" s="127"/>
      <c r="GC1221" s="127"/>
      <c r="GD1221" s="127"/>
      <c r="GE1221" s="127"/>
      <c r="GF1221" s="127"/>
      <c r="GG1221" s="127"/>
      <c r="GH1221" s="127"/>
      <c r="GI1221" s="127"/>
      <c r="GJ1221" s="127"/>
      <c r="GK1221" s="127"/>
      <c r="GL1221" s="127"/>
      <c r="GM1221" s="127"/>
      <c r="GN1221" s="127"/>
      <c r="GO1221" s="127"/>
      <c r="GP1221" s="127"/>
      <c r="GQ1221" s="127"/>
      <c r="GR1221" s="127"/>
      <c r="GS1221" s="127"/>
      <c r="GT1221" s="127"/>
      <c r="GU1221" s="127"/>
      <c r="GV1221" s="127"/>
      <c r="GW1221" s="127"/>
      <c r="GX1221" s="127"/>
      <c r="GY1221" s="127"/>
      <c r="GZ1221" s="127"/>
      <c r="HA1221" s="127"/>
      <c r="HB1221" s="127"/>
      <c r="HC1221" s="127"/>
      <c r="HD1221" s="127"/>
      <c r="HE1221" s="127"/>
      <c r="HF1221" s="127"/>
      <c r="HG1221" s="127"/>
      <c r="HH1221" s="127"/>
      <c r="HI1221" s="127"/>
      <c r="HJ1221" s="127"/>
      <c r="HK1221" s="127"/>
      <c r="HL1221" s="127"/>
      <c r="HM1221" s="127"/>
      <c r="HN1221" s="127"/>
      <c r="HO1221" s="127"/>
      <c r="HP1221" s="127"/>
      <c r="HQ1221" s="127"/>
      <c r="HR1221" s="127"/>
      <c r="HS1221" s="127"/>
      <c r="HT1221" s="127"/>
      <c r="HU1221" s="127"/>
      <c r="HV1221" s="127"/>
      <c r="HW1221" s="127"/>
    </row>
    <row r="1222" spans="1:231" ht="12.75" customHeight="1" x14ac:dyDescent="0.2">
      <c r="A1222" s="127"/>
      <c r="B1222" s="127"/>
      <c r="C1222" s="127"/>
      <c r="D1222" s="127"/>
      <c r="E1222" s="127"/>
      <c r="F1222" s="117"/>
      <c r="G1222" s="117"/>
      <c r="H1222" s="117"/>
      <c r="I1222" s="117"/>
      <c r="J1222" s="117"/>
      <c r="K1222" s="128"/>
      <c r="L1222" s="127"/>
      <c r="M1222" s="127"/>
      <c r="N1222" s="127"/>
      <c r="O1222" s="127"/>
      <c r="P1222" s="127"/>
      <c r="Q1222" s="127"/>
      <c r="R1222" s="127"/>
      <c r="S1222" s="127"/>
      <c r="T1222" s="127"/>
      <c r="U1222" s="127"/>
      <c r="V1222" s="127"/>
      <c r="W1222" s="127"/>
      <c r="X1222" s="127"/>
      <c r="Y1222" s="127"/>
      <c r="Z1222" s="127"/>
      <c r="AA1222" s="127"/>
      <c r="AB1222" s="127"/>
      <c r="AC1222" s="127"/>
      <c r="AD1222" s="127"/>
      <c r="AE1222" s="127"/>
      <c r="AF1222" s="127"/>
      <c r="AG1222" s="127"/>
      <c r="AH1222" s="127"/>
      <c r="AI1222" s="127"/>
      <c r="AJ1222" s="127"/>
      <c r="AK1222" s="127"/>
      <c r="AL1222" s="127"/>
      <c r="AM1222" s="127"/>
      <c r="AN1222" s="127"/>
      <c r="AO1222" s="127"/>
      <c r="AP1222" s="127"/>
      <c r="AQ1222" s="127"/>
      <c r="AR1222" s="127"/>
      <c r="AS1222" s="127"/>
      <c r="AT1222" s="127"/>
      <c r="AU1222" s="127"/>
      <c r="AV1222" s="127"/>
      <c r="AW1222" s="127"/>
      <c r="AX1222" s="127"/>
      <c r="AY1222" s="127"/>
      <c r="AZ1222" s="127"/>
      <c r="BA1222" s="127"/>
      <c r="BB1222" s="127"/>
      <c r="BC1222" s="127"/>
      <c r="BD1222" s="127"/>
      <c r="BE1222" s="127"/>
      <c r="BF1222" s="127"/>
      <c r="BG1222" s="127"/>
      <c r="BH1222" s="127"/>
      <c r="BI1222" s="127"/>
      <c r="BJ1222" s="127"/>
      <c r="BK1222" s="127"/>
      <c r="BL1222" s="127"/>
      <c r="BM1222" s="127"/>
      <c r="BN1222" s="127"/>
      <c r="BO1222" s="127"/>
      <c r="BP1222" s="127"/>
      <c r="BQ1222" s="127"/>
      <c r="BR1222" s="127"/>
      <c r="BS1222" s="127"/>
      <c r="BT1222" s="127"/>
      <c r="BU1222" s="127"/>
      <c r="BV1222" s="127"/>
      <c r="BW1222" s="127"/>
      <c r="BX1222" s="127"/>
      <c r="BY1222" s="127"/>
      <c r="BZ1222" s="127"/>
      <c r="CA1222" s="127"/>
      <c r="CB1222" s="127"/>
      <c r="CC1222" s="127"/>
      <c r="CD1222" s="127"/>
      <c r="CE1222" s="127"/>
      <c r="CF1222" s="127"/>
      <c r="CG1222" s="127"/>
      <c r="CH1222" s="127"/>
      <c r="CI1222" s="127"/>
      <c r="CJ1222" s="127"/>
      <c r="CK1222" s="127"/>
      <c r="CL1222" s="127"/>
      <c r="CM1222" s="127"/>
      <c r="CN1222" s="127"/>
      <c r="CO1222" s="127"/>
      <c r="CP1222" s="127"/>
      <c r="CQ1222" s="127"/>
      <c r="CR1222" s="127"/>
      <c r="CS1222" s="127"/>
      <c r="CT1222" s="127"/>
      <c r="CU1222" s="127"/>
      <c r="CV1222" s="127"/>
      <c r="CW1222" s="127"/>
      <c r="CX1222" s="127"/>
      <c r="CY1222" s="127"/>
      <c r="CZ1222" s="127"/>
      <c r="DA1222" s="127"/>
      <c r="DB1222" s="127"/>
      <c r="DC1222" s="127"/>
      <c r="DD1222" s="127"/>
      <c r="DE1222" s="127"/>
      <c r="DF1222" s="127"/>
      <c r="DG1222" s="127"/>
      <c r="DH1222" s="127"/>
      <c r="DI1222" s="127"/>
      <c r="DJ1222" s="127"/>
      <c r="DK1222" s="127"/>
      <c r="DL1222" s="127"/>
      <c r="DM1222" s="127"/>
      <c r="DN1222" s="127"/>
      <c r="DO1222" s="127"/>
      <c r="DP1222" s="127"/>
      <c r="DQ1222" s="127"/>
      <c r="DR1222" s="127"/>
      <c r="DS1222" s="127"/>
      <c r="DT1222" s="127"/>
      <c r="DU1222" s="127"/>
      <c r="DV1222" s="127"/>
      <c r="DW1222" s="127"/>
      <c r="DX1222" s="127"/>
      <c r="DY1222" s="127"/>
      <c r="DZ1222" s="127"/>
      <c r="EA1222" s="127"/>
      <c r="EB1222" s="127"/>
      <c r="EC1222" s="127"/>
      <c r="ED1222" s="127"/>
      <c r="EE1222" s="127"/>
      <c r="EF1222" s="127"/>
      <c r="EG1222" s="127"/>
      <c r="EH1222" s="127"/>
      <c r="EI1222" s="127"/>
      <c r="EJ1222" s="127"/>
      <c r="EK1222" s="127"/>
      <c r="EL1222" s="127"/>
      <c r="EM1222" s="127"/>
      <c r="EN1222" s="127"/>
      <c r="EO1222" s="127"/>
      <c r="EP1222" s="127"/>
      <c r="EQ1222" s="127"/>
      <c r="ER1222" s="127"/>
      <c r="ES1222" s="127"/>
      <c r="ET1222" s="127"/>
      <c r="EU1222" s="127"/>
      <c r="EV1222" s="127"/>
      <c r="EW1222" s="127"/>
      <c r="EX1222" s="127"/>
      <c r="EY1222" s="127"/>
      <c r="EZ1222" s="127"/>
      <c r="FA1222" s="127"/>
      <c r="FB1222" s="127"/>
      <c r="FC1222" s="127"/>
      <c r="FD1222" s="127"/>
      <c r="FE1222" s="127"/>
      <c r="FF1222" s="127"/>
      <c r="FG1222" s="127"/>
      <c r="FH1222" s="127"/>
      <c r="FI1222" s="127"/>
      <c r="FJ1222" s="127"/>
      <c r="FK1222" s="127"/>
      <c r="FL1222" s="127"/>
      <c r="FM1222" s="127"/>
      <c r="FN1222" s="127"/>
      <c r="FO1222" s="127"/>
      <c r="FP1222" s="127"/>
      <c r="FQ1222" s="127"/>
      <c r="FR1222" s="127"/>
      <c r="FS1222" s="127"/>
      <c r="FT1222" s="127"/>
      <c r="FU1222" s="127"/>
      <c r="FV1222" s="127"/>
      <c r="FW1222" s="127"/>
      <c r="FX1222" s="127"/>
      <c r="FY1222" s="127"/>
      <c r="FZ1222" s="127"/>
      <c r="GA1222" s="127"/>
      <c r="GB1222" s="127"/>
      <c r="GC1222" s="127"/>
      <c r="GD1222" s="127"/>
      <c r="GE1222" s="127"/>
      <c r="GF1222" s="127"/>
      <c r="GG1222" s="127"/>
      <c r="GH1222" s="127"/>
      <c r="GI1222" s="127"/>
      <c r="GJ1222" s="127"/>
      <c r="GK1222" s="127"/>
      <c r="GL1222" s="127"/>
      <c r="GM1222" s="127"/>
      <c r="GN1222" s="127"/>
      <c r="GO1222" s="127"/>
      <c r="GP1222" s="127"/>
      <c r="GQ1222" s="127"/>
      <c r="GR1222" s="127"/>
      <c r="GS1222" s="127"/>
      <c r="GT1222" s="127"/>
      <c r="GU1222" s="127"/>
      <c r="GV1222" s="127"/>
      <c r="GW1222" s="127"/>
      <c r="GX1222" s="127"/>
      <c r="GY1222" s="127"/>
      <c r="GZ1222" s="127"/>
      <c r="HA1222" s="127"/>
      <c r="HB1222" s="127"/>
      <c r="HC1222" s="127"/>
      <c r="HD1222" s="127"/>
      <c r="HE1222" s="127"/>
      <c r="HF1222" s="127"/>
      <c r="HG1222" s="127"/>
      <c r="HH1222" s="127"/>
      <c r="HI1222" s="127"/>
      <c r="HJ1222" s="127"/>
      <c r="HK1222" s="127"/>
      <c r="HL1222" s="127"/>
      <c r="HM1222" s="127"/>
      <c r="HN1222" s="127"/>
      <c r="HO1222" s="127"/>
      <c r="HP1222" s="127"/>
      <c r="HQ1222" s="127"/>
      <c r="HR1222" s="127"/>
      <c r="HS1222" s="127"/>
      <c r="HT1222" s="127"/>
      <c r="HU1222" s="127"/>
      <c r="HV1222" s="127"/>
      <c r="HW1222" s="127"/>
    </row>
    <row r="1223" spans="1:231" ht="12.75" customHeight="1" x14ac:dyDescent="0.2">
      <c r="A1223" s="127"/>
      <c r="B1223" s="127"/>
      <c r="C1223" s="127"/>
      <c r="D1223" s="127"/>
      <c r="E1223" s="127"/>
      <c r="F1223" s="117"/>
      <c r="G1223" s="117"/>
      <c r="H1223" s="117"/>
      <c r="I1223" s="117"/>
      <c r="J1223" s="117"/>
      <c r="K1223" s="128"/>
      <c r="L1223" s="127"/>
      <c r="M1223" s="127"/>
      <c r="N1223" s="127"/>
      <c r="O1223" s="127"/>
      <c r="P1223" s="127"/>
      <c r="Q1223" s="127"/>
      <c r="R1223" s="127"/>
      <c r="S1223" s="127"/>
      <c r="T1223" s="127"/>
      <c r="U1223" s="127"/>
      <c r="V1223" s="127"/>
      <c r="W1223" s="127"/>
      <c r="X1223" s="127"/>
      <c r="Y1223" s="127"/>
      <c r="Z1223" s="127"/>
      <c r="AA1223" s="127"/>
      <c r="AB1223" s="127"/>
      <c r="AC1223" s="127"/>
      <c r="AD1223" s="127"/>
      <c r="AE1223" s="127"/>
      <c r="AF1223" s="127"/>
      <c r="AG1223" s="127"/>
      <c r="AH1223" s="127"/>
      <c r="AI1223" s="127"/>
      <c r="AJ1223" s="127"/>
      <c r="AK1223" s="127"/>
      <c r="AL1223" s="127"/>
      <c r="AM1223" s="127"/>
      <c r="AN1223" s="127"/>
      <c r="AO1223" s="127"/>
      <c r="AP1223" s="127"/>
      <c r="AQ1223" s="127"/>
      <c r="AR1223" s="127"/>
      <c r="AS1223" s="127"/>
      <c r="AT1223" s="127"/>
      <c r="AU1223" s="127"/>
      <c r="AV1223" s="127"/>
      <c r="AW1223" s="127"/>
      <c r="AX1223" s="127"/>
      <c r="AY1223" s="127"/>
      <c r="AZ1223" s="127"/>
      <c r="BA1223" s="127"/>
      <c r="BB1223" s="127"/>
      <c r="BC1223" s="127"/>
      <c r="BD1223" s="127"/>
      <c r="BE1223" s="127"/>
      <c r="BF1223" s="127"/>
      <c r="BG1223" s="127"/>
      <c r="BH1223" s="127"/>
      <c r="BI1223" s="127"/>
      <c r="BJ1223" s="127"/>
      <c r="BK1223" s="127"/>
      <c r="BL1223" s="127"/>
      <c r="BM1223" s="127"/>
      <c r="BN1223" s="127"/>
      <c r="BO1223" s="127"/>
      <c r="BP1223" s="127"/>
      <c r="BQ1223" s="127"/>
      <c r="BR1223" s="127"/>
      <c r="BS1223" s="127"/>
      <c r="BT1223" s="127"/>
      <c r="BU1223" s="127"/>
      <c r="BV1223" s="127"/>
      <c r="BW1223" s="127"/>
      <c r="BX1223" s="127"/>
      <c r="BY1223" s="127"/>
      <c r="BZ1223" s="127"/>
      <c r="CA1223" s="127"/>
      <c r="CB1223" s="127"/>
      <c r="CC1223" s="127"/>
      <c r="CD1223" s="127"/>
      <c r="CE1223" s="127"/>
      <c r="CF1223" s="127"/>
      <c r="CG1223" s="127"/>
      <c r="CH1223" s="127"/>
      <c r="CI1223" s="127"/>
      <c r="CJ1223" s="127"/>
      <c r="CK1223" s="127"/>
      <c r="CL1223" s="127"/>
      <c r="CM1223" s="127"/>
      <c r="CN1223" s="127"/>
      <c r="CO1223" s="127"/>
      <c r="CP1223" s="127"/>
      <c r="CQ1223" s="127"/>
      <c r="CR1223" s="127"/>
      <c r="CS1223" s="127"/>
      <c r="CT1223" s="127"/>
      <c r="CU1223" s="127"/>
      <c r="CV1223" s="127"/>
      <c r="CW1223" s="127"/>
      <c r="CX1223" s="127"/>
      <c r="CY1223" s="127"/>
      <c r="CZ1223" s="127"/>
      <c r="DA1223" s="127"/>
      <c r="DB1223" s="127"/>
      <c r="DC1223" s="127"/>
      <c r="DD1223" s="127"/>
      <c r="DE1223" s="127"/>
      <c r="DF1223" s="127"/>
      <c r="DG1223" s="127"/>
      <c r="DH1223" s="127"/>
      <c r="DI1223" s="127"/>
      <c r="DJ1223" s="127"/>
      <c r="DK1223" s="127"/>
      <c r="DL1223" s="127"/>
      <c r="DM1223" s="127"/>
      <c r="DN1223" s="127"/>
      <c r="DO1223" s="127"/>
      <c r="DP1223" s="127"/>
      <c r="DQ1223" s="127"/>
      <c r="DR1223" s="127"/>
      <c r="DS1223" s="127"/>
      <c r="DT1223" s="127"/>
      <c r="DU1223" s="127"/>
      <c r="DV1223" s="127"/>
      <c r="DW1223" s="127"/>
      <c r="DX1223" s="127"/>
      <c r="DY1223" s="127"/>
      <c r="DZ1223" s="127"/>
      <c r="EA1223" s="127"/>
      <c r="EB1223" s="127"/>
      <c r="EC1223" s="127"/>
      <c r="ED1223" s="127"/>
      <c r="EE1223" s="127"/>
      <c r="EF1223" s="127"/>
      <c r="EG1223" s="127"/>
      <c r="EH1223" s="127"/>
      <c r="EI1223" s="127"/>
      <c r="EJ1223" s="127"/>
      <c r="EK1223" s="127"/>
      <c r="EL1223" s="127"/>
      <c r="EM1223" s="127"/>
      <c r="EN1223" s="127"/>
      <c r="EO1223" s="127"/>
      <c r="EP1223" s="127"/>
      <c r="EQ1223" s="127"/>
      <c r="ER1223" s="127"/>
      <c r="ES1223" s="127"/>
      <c r="ET1223" s="127"/>
      <c r="EU1223" s="127"/>
      <c r="EV1223" s="127"/>
      <c r="EW1223" s="127"/>
      <c r="EX1223" s="127"/>
      <c r="EY1223" s="127"/>
      <c r="EZ1223" s="127"/>
      <c r="FA1223" s="127"/>
      <c r="FB1223" s="127"/>
      <c r="FC1223" s="127"/>
      <c r="FD1223" s="127"/>
      <c r="FE1223" s="127"/>
      <c r="FF1223" s="127"/>
      <c r="FG1223" s="127"/>
      <c r="FH1223" s="127"/>
      <c r="FI1223" s="127"/>
      <c r="FJ1223" s="127"/>
      <c r="FK1223" s="127"/>
      <c r="FL1223" s="127"/>
      <c r="FM1223" s="127"/>
      <c r="FN1223" s="127"/>
      <c r="FO1223" s="127"/>
      <c r="FP1223" s="127"/>
      <c r="FQ1223" s="127"/>
      <c r="FR1223" s="127"/>
      <c r="FS1223" s="127"/>
      <c r="FT1223" s="127"/>
      <c r="FU1223" s="127"/>
      <c r="FV1223" s="127"/>
      <c r="FW1223" s="127"/>
      <c r="FX1223" s="127"/>
      <c r="FY1223" s="127"/>
      <c r="FZ1223" s="127"/>
      <c r="GA1223" s="127"/>
      <c r="GB1223" s="127"/>
      <c r="GC1223" s="127"/>
      <c r="GD1223" s="127"/>
      <c r="GE1223" s="127"/>
      <c r="GF1223" s="127"/>
      <c r="GG1223" s="127"/>
      <c r="GH1223" s="127"/>
      <c r="GI1223" s="127"/>
      <c r="GJ1223" s="127"/>
      <c r="GK1223" s="127"/>
      <c r="GL1223" s="127"/>
      <c r="GM1223" s="127"/>
      <c r="GN1223" s="127"/>
      <c r="GO1223" s="127"/>
      <c r="GP1223" s="127"/>
      <c r="GQ1223" s="127"/>
      <c r="GR1223" s="127"/>
      <c r="GS1223" s="127"/>
      <c r="GT1223" s="127"/>
      <c r="GU1223" s="127"/>
      <c r="GV1223" s="127"/>
      <c r="GW1223" s="127"/>
      <c r="GX1223" s="127"/>
      <c r="GY1223" s="127"/>
      <c r="GZ1223" s="127"/>
      <c r="HA1223" s="127"/>
      <c r="HB1223" s="127"/>
      <c r="HC1223" s="127"/>
      <c r="HD1223" s="127"/>
      <c r="HE1223" s="127"/>
      <c r="HF1223" s="127"/>
      <c r="HG1223" s="127"/>
      <c r="HH1223" s="127"/>
      <c r="HI1223" s="127"/>
      <c r="HJ1223" s="127"/>
      <c r="HK1223" s="127"/>
      <c r="HL1223" s="127"/>
      <c r="HM1223" s="127"/>
      <c r="HN1223" s="127"/>
      <c r="HO1223" s="127"/>
      <c r="HP1223" s="127"/>
      <c r="HQ1223" s="127"/>
      <c r="HR1223" s="127"/>
      <c r="HS1223" s="127"/>
      <c r="HT1223" s="127"/>
      <c r="HU1223" s="127"/>
      <c r="HV1223" s="127"/>
      <c r="HW1223" s="127"/>
    </row>
    <row r="1224" spans="1:231" ht="12.75" customHeight="1" x14ac:dyDescent="0.2">
      <c r="A1224" s="127"/>
      <c r="B1224" s="127"/>
      <c r="C1224" s="127"/>
      <c r="D1224" s="127"/>
      <c r="E1224" s="125"/>
      <c r="F1224" s="117"/>
      <c r="G1224" s="117"/>
      <c r="H1224" s="117"/>
      <c r="I1224" s="117"/>
      <c r="J1224" s="117"/>
      <c r="K1224" s="128"/>
      <c r="L1224" s="127"/>
      <c r="M1224" s="127"/>
      <c r="N1224" s="127"/>
      <c r="O1224" s="127"/>
      <c r="P1224" s="127"/>
      <c r="Q1224" s="127"/>
      <c r="R1224" s="127"/>
      <c r="S1224" s="127"/>
      <c r="T1224" s="127"/>
      <c r="U1224" s="127"/>
      <c r="V1224" s="127"/>
      <c r="W1224" s="127"/>
      <c r="X1224" s="127"/>
      <c r="Y1224" s="127"/>
      <c r="Z1224" s="127"/>
      <c r="AA1224" s="127"/>
      <c r="AB1224" s="127"/>
      <c r="AC1224" s="127"/>
      <c r="AD1224" s="127"/>
      <c r="AE1224" s="127"/>
      <c r="AF1224" s="127"/>
      <c r="AG1224" s="127"/>
      <c r="AH1224" s="127"/>
      <c r="AI1224" s="127"/>
      <c r="AJ1224" s="127"/>
      <c r="AK1224" s="127"/>
      <c r="AL1224" s="127"/>
      <c r="AM1224" s="127"/>
      <c r="AN1224" s="127"/>
      <c r="AO1224" s="127"/>
      <c r="AP1224" s="127"/>
      <c r="AQ1224" s="127"/>
      <c r="AR1224" s="127"/>
      <c r="AS1224" s="127"/>
      <c r="AT1224" s="127"/>
      <c r="AU1224" s="127"/>
      <c r="AV1224" s="127"/>
      <c r="AW1224" s="127"/>
      <c r="AX1224" s="127"/>
      <c r="AY1224" s="127"/>
      <c r="AZ1224" s="127"/>
      <c r="BA1224" s="127"/>
      <c r="BB1224" s="127"/>
      <c r="BC1224" s="127"/>
      <c r="BD1224" s="127"/>
      <c r="BE1224" s="127"/>
      <c r="BF1224" s="127"/>
      <c r="BG1224" s="127"/>
      <c r="BH1224" s="127"/>
      <c r="BI1224" s="127"/>
      <c r="BJ1224" s="127"/>
      <c r="BK1224" s="127"/>
      <c r="BL1224" s="127"/>
      <c r="BM1224" s="127"/>
      <c r="BN1224" s="127"/>
      <c r="BO1224" s="127"/>
      <c r="BP1224" s="127"/>
      <c r="BQ1224" s="127"/>
      <c r="BR1224" s="127"/>
      <c r="BS1224" s="127"/>
      <c r="BT1224" s="127"/>
      <c r="BU1224" s="127"/>
      <c r="BV1224" s="127"/>
      <c r="BW1224" s="127"/>
      <c r="BX1224" s="127"/>
      <c r="BY1224" s="127"/>
      <c r="BZ1224" s="127"/>
      <c r="CA1224" s="127"/>
      <c r="CB1224" s="127"/>
      <c r="CC1224" s="127"/>
      <c r="CD1224" s="127"/>
      <c r="CE1224" s="127"/>
      <c r="CF1224" s="127"/>
      <c r="CG1224" s="127"/>
      <c r="CH1224" s="127"/>
      <c r="CI1224" s="127"/>
      <c r="CJ1224" s="127"/>
      <c r="CK1224" s="127"/>
      <c r="CL1224" s="127"/>
      <c r="CM1224" s="127"/>
      <c r="CN1224" s="127"/>
      <c r="CO1224" s="127"/>
      <c r="CP1224" s="127"/>
      <c r="CQ1224" s="127"/>
      <c r="CR1224" s="127"/>
      <c r="CS1224" s="127"/>
      <c r="CT1224" s="127"/>
      <c r="CU1224" s="127"/>
      <c r="CV1224" s="127"/>
      <c r="CW1224" s="127"/>
      <c r="CX1224" s="127"/>
      <c r="CY1224" s="127"/>
      <c r="CZ1224" s="127"/>
      <c r="DA1224" s="127"/>
      <c r="DB1224" s="127"/>
      <c r="DC1224" s="127"/>
      <c r="DD1224" s="127"/>
      <c r="DE1224" s="127"/>
      <c r="DF1224" s="127"/>
      <c r="DG1224" s="127"/>
      <c r="DH1224" s="127"/>
      <c r="DI1224" s="127"/>
      <c r="DJ1224" s="127"/>
      <c r="DK1224" s="127"/>
      <c r="DL1224" s="127"/>
      <c r="DM1224" s="127"/>
      <c r="DN1224" s="127"/>
      <c r="DO1224" s="127"/>
      <c r="DP1224" s="127"/>
      <c r="DQ1224" s="127"/>
      <c r="DR1224" s="127"/>
      <c r="DS1224" s="127"/>
      <c r="DT1224" s="127"/>
      <c r="DU1224" s="127"/>
      <c r="DV1224" s="127"/>
      <c r="DW1224" s="127"/>
      <c r="DX1224" s="127"/>
      <c r="DY1224" s="127"/>
      <c r="DZ1224" s="127"/>
      <c r="EA1224" s="127"/>
      <c r="EB1224" s="127"/>
      <c r="EC1224" s="127"/>
      <c r="ED1224" s="127"/>
      <c r="EE1224" s="127"/>
      <c r="EF1224" s="127"/>
      <c r="EG1224" s="127"/>
      <c r="EH1224" s="127"/>
      <c r="EI1224" s="127"/>
      <c r="EJ1224" s="127"/>
      <c r="EK1224" s="127"/>
      <c r="EL1224" s="127"/>
      <c r="EM1224" s="127"/>
      <c r="EN1224" s="127"/>
      <c r="EO1224" s="127"/>
      <c r="EP1224" s="127"/>
      <c r="EQ1224" s="127"/>
      <c r="ER1224" s="127"/>
      <c r="ES1224" s="127"/>
      <c r="ET1224" s="127"/>
      <c r="EU1224" s="127"/>
      <c r="EV1224" s="127"/>
      <c r="EW1224" s="127"/>
      <c r="EX1224" s="127"/>
      <c r="EY1224" s="127"/>
      <c r="EZ1224" s="127"/>
      <c r="FA1224" s="127"/>
      <c r="FB1224" s="127"/>
      <c r="FC1224" s="127"/>
      <c r="FD1224" s="127"/>
      <c r="FE1224" s="127"/>
      <c r="FF1224" s="127"/>
      <c r="FG1224" s="127"/>
      <c r="FH1224" s="127"/>
      <c r="FI1224" s="127"/>
      <c r="FJ1224" s="127"/>
      <c r="FK1224" s="127"/>
      <c r="FL1224" s="127"/>
      <c r="FM1224" s="127"/>
      <c r="FN1224" s="127"/>
      <c r="FO1224" s="127"/>
      <c r="FP1224" s="127"/>
      <c r="FQ1224" s="127"/>
      <c r="FR1224" s="127"/>
      <c r="FS1224" s="127"/>
      <c r="FT1224" s="127"/>
      <c r="FU1224" s="127"/>
      <c r="FV1224" s="127"/>
      <c r="FW1224" s="127"/>
      <c r="FX1224" s="127"/>
      <c r="FY1224" s="127"/>
      <c r="FZ1224" s="127"/>
      <c r="GA1224" s="127"/>
      <c r="GB1224" s="127"/>
      <c r="GC1224" s="127"/>
      <c r="GD1224" s="127"/>
      <c r="GE1224" s="127"/>
      <c r="GF1224" s="127"/>
      <c r="GG1224" s="127"/>
      <c r="GH1224" s="127"/>
      <c r="GI1224" s="127"/>
      <c r="GJ1224" s="127"/>
      <c r="GK1224" s="127"/>
      <c r="GL1224" s="127"/>
      <c r="GM1224" s="127"/>
      <c r="GN1224" s="127"/>
      <c r="GO1224" s="127"/>
      <c r="GP1224" s="127"/>
      <c r="GQ1224" s="127"/>
      <c r="GR1224" s="127"/>
      <c r="GS1224" s="127"/>
      <c r="GT1224" s="127"/>
      <c r="GU1224" s="127"/>
      <c r="GV1224" s="127"/>
      <c r="GW1224" s="127"/>
      <c r="GX1224" s="127"/>
      <c r="GY1224" s="127"/>
      <c r="GZ1224" s="127"/>
      <c r="HA1224" s="127"/>
      <c r="HB1224" s="127"/>
      <c r="HC1224" s="127"/>
      <c r="HD1224" s="127"/>
      <c r="HE1224" s="127"/>
      <c r="HF1224" s="127"/>
      <c r="HG1224" s="127"/>
      <c r="HH1224" s="127"/>
      <c r="HI1224" s="127"/>
      <c r="HJ1224" s="127"/>
      <c r="HK1224" s="127"/>
      <c r="HL1224" s="127"/>
      <c r="HM1224" s="127"/>
      <c r="HN1224" s="127"/>
      <c r="HO1224" s="127"/>
      <c r="HP1224" s="127"/>
      <c r="HQ1224" s="127"/>
      <c r="HR1224" s="127"/>
      <c r="HS1224" s="127"/>
      <c r="HT1224" s="127"/>
      <c r="HU1224" s="127"/>
      <c r="HV1224" s="127"/>
      <c r="HW1224" s="127"/>
    </row>
    <row r="1225" spans="1:231" ht="12.75" customHeight="1" x14ac:dyDescent="0.2">
      <c r="A1225" s="127"/>
      <c r="B1225" s="127"/>
      <c r="C1225" s="127"/>
      <c r="D1225" s="127"/>
      <c r="E1225" s="125"/>
      <c r="F1225" s="117"/>
      <c r="G1225" s="117"/>
      <c r="H1225" s="117"/>
      <c r="I1225" s="117"/>
      <c r="J1225" s="117"/>
      <c r="K1225" s="128"/>
      <c r="L1225" s="127"/>
      <c r="M1225" s="127"/>
      <c r="N1225" s="127"/>
      <c r="O1225" s="127"/>
      <c r="P1225" s="127"/>
      <c r="Q1225" s="127"/>
      <c r="R1225" s="127"/>
      <c r="S1225" s="127"/>
      <c r="T1225" s="127"/>
      <c r="U1225" s="127"/>
      <c r="V1225" s="127"/>
      <c r="W1225" s="127"/>
      <c r="X1225" s="127"/>
      <c r="Y1225" s="127"/>
      <c r="Z1225" s="127"/>
      <c r="AA1225" s="127"/>
      <c r="AB1225" s="127"/>
      <c r="AC1225" s="127"/>
      <c r="AD1225" s="127"/>
      <c r="AE1225" s="127"/>
      <c r="AF1225" s="127"/>
      <c r="AG1225" s="127"/>
      <c r="AH1225" s="127"/>
      <c r="AI1225" s="127"/>
      <c r="AJ1225" s="127"/>
      <c r="AK1225" s="127"/>
      <c r="AL1225" s="127"/>
      <c r="AM1225" s="127"/>
      <c r="AN1225" s="127"/>
      <c r="AO1225" s="127"/>
      <c r="AP1225" s="127"/>
      <c r="AQ1225" s="127"/>
      <c r="AR1225" s="127"/>
      <c r="AS1225" s="127"/>
      <c r="AT1225" s="127"/>
      <c r="AU1225" s="127"/>
      <c r="AV1225" s="127"/>
      <c r="AW1225" s="127"/>
      <c r="AX1225" s="127"/>
      <c r="AY1225" s="127"/>
      <c r="AZ1225" s="127"/>
      <c r="BA1225" s="127"/>
      <c r="BB1225" s="127"/>
      <c r="BC1225" s="127"/>
      <c r="BD1225" s="127"/>
      <c r="BE1225" s="127"/>
      <c r="BF1225" s="127"/>
      <c r="BG1225" s="127"/>
      <c r="BH1225" s="127"/>
      <c r="BI1225" s="127"/>
      <c r="BJ1225" s="127"/>
      <c r="BK1225" s="127"/>
      <c r="BL1225" s="127"/>
      <c r="BM1225" s="127"/>
      <c r="BN1225" s="127"/>
      <c r="BO1225" s="127"/>
      <c r="BP1225" s="127"/>
      <c r="BQ1225" s="127"/>
      <c r="BR1225" s="127"/>
      <c r="BS1225" s="127"/>
      <c r="BT1225" s="127"/>
      <c r="BU1225" s="127"/>
      <c r="BV1225" s="127"/>
      <c r="BW1225" s="127"/>
      <c r="BX1225" s="127"/>
      <c r="BY1225" s="127"/>
      <c r="BZ1225" s="127"/>
      <c r="CA1225" s="127"/>
      <c r="CB1225" s="127"/>
      <c r="CC1225" s="127"/>
      <c r="CD1225" s="127"/>
      <c r="CE1225" s="127"/>
      <c r="CF1225" s="127"/>
      <c r="CG1225" s="127"/>
      <c r="CH1225" s="127"/>
      <c r="CI1225" s="127"/>
      <c r="CJ1225" s="127"/>
      <c r="CK1225" s="127"/>
      <c r="CL1225" s="127"/>
      <c r="CM1225" s="127"/>
      <c r="CN1225" s="127"/>
      <c r="CO1225" s="127"/>
      <c r="CP1225" s="127"/>
      <c r="CQ1225" s="127"/>
      <c r="CR1225" s="127"/>
      <c r="CS1225" s="127"/>
      <c r="CT1225" s="127"/>
      <c r="CU1225" s="127"/>
      <c r="CV1225" s="127"/>
      <c r="CW1225" s="127"/>
      <c r="CX1225" s="127"/>
      <c r="CY1225" s="127"/>
      <c r="CZ1225" s="127"/>
      <c r="DA1225" s="127"/>
      <c r="DB1225" s="127"/>
      <c r="DC1225" s="127"/>
      <c r="DD1225" s="127"/>
      <c r="DE1225" s="127"/>
      <c r="DF1225" s="127"/>
      <c r="DG1225" s="127"/>
      <c r="DH1225" s="127"/>
      <c r="DI1225" s="127"/>
      <c r="DJ1225" s="127"/>
      <c r="DK1225" s="127"/>
      <c r="DL1225" s="127"/>
      <c r="DM1225" s="127"/>
      <c r="DN1225" s="127"/>
      <c r="DO1225" s="127"/>
      <c r="DP1225" s="127"/>
      <c r="DQ1225" s="127"/>
      <c r="DR1225" s="127"/>
      <c r="DS1225" s="127"/>
      <c r="DT1225" s="127"/>
      <c r="DU1225" s="127"/>
      <c r="DV1225" s="127"/>
      <c r="DW1225" s="127"/>
      <c r="DX1225" s="127"/>
      <c r="DY1225" s="127"/>
      <c r="DZ1225" s="127"/>
      <c r="EA1225" s="127"/>
      <c r="EB1225" s="127"/>
      <c r="EC1225" s="127"/>
      <c r="ED1225" s="127"/>
      <c r="EE1225" s="127"/>
      <c r="EF1225" s="127"/>
      <c r="EG1225" s="127"/>
      <c r="EH1225" s="127"/>
      <c r="EI1225" s="127"/>
      <c r="EJ1225" s="127"/>
      <c r="EK1225" s="127"/>
      <c r="EL1225" s="127"/>
      <c r="EM1225" s="127"/>
      <c r="EN1225" s="127"/>
      <c r="EO1225" s="127"/>
      <c r="EP1225" s="127"/>
      <c r="EQ1225" s="127"/>
      <c r="ER1225" s="127"/>
      <c r="ES1225" s="127"/>
      <c r="ET1225" s="127"/>
      <c r="EU1225" s="127"/>
      <c r="EV1225" s="127"/>
      <c r="EW1225" s="127"/>
      <c r="EX1225" s="127"/>
      <c r="EY1225" s="127"/>
      <c r="EZ1225" s="127"/>
      <c r="FA1225" s="127"/>
      <c r="FB1225" s="127"/>
      <c r="FC1225" s="127"/>
      <c r="FD1225" s="127"/>
      <c r="FE1225" s="127"/>
      <c r="FF1225" s="127"/>
      <c r="FG1225" s="127"/>
      <c r="FH1225" s="127"/>
      <c r="FI1225" s="127"/>
      <c r="FJ1225" s="127"/>
      <c r="FK1225" s="127"/>
      <c r="FL1225" s="127"/>
      <c r="FM1225" s="127"/>
      <c r="FN1225" s="127"/>
      <c r="FO1225" s="127"/>
      <c r="FP1225" s="127"/>
      <c r="FQ1225" s="127"/>
      <c r="FR1225" s="127"/>
      <c r="FS1225" s="127"/>
      <c r="FT1225" s="127"/>
      <c r="FU1225" s="127"/>
      <c r="FV1225" s="127"/>
      <c r="FW1225" s="127"/>
      <c r="FX1225" s="127"/>
      <c r="FY1225" s="127"/>
      <c r="FZ1225" s="127"/>
      <c r="GA1225" s="127"/>
      <c r="GB1225" s="127"/>
      <c r="GC1225" s="127"/>
      <c r="GD1225" s="127"/>
      <c r="GE1225" s="127"/>
      <c r="GF1225" s="127"/>
      <c r="GG1225" s="127"/>
      <c r="GH1225" s="127"/>
      <c r="GI1225" s="127"/>
      <c r="GJ1225" s="127"/>
      <c r="GK1225" s="127"/>
      <c r="GL1225" s="127"/>
      <c r="GM1225" s="127"/>
      <c r="GN1225" s="127"/>
      <c r="GO1225" s="127"/>
      <c r="GP1225" s="127"/>
      <c r="GQ1225" s="127"/>
      <c r="GR1225" s="127"/>
      <c r="GS1225" s="127"/>
      <c r="GT1225" s="127"/>
      <c r="GU1225" s="127"/>
      <c r="GV1225" s="127"/>
      <c r="GW1225" s="127"/>
      <c r="GX1225" s="127"/>
      <c r="GY1225" s="127"/>
      <c r="GZ1225" s="127"/>
      <c r="HA1225" s="127"/>
      <c r="HB1225" s="127"/>
      <c r="HC1225" s="127"/>
      <c r="HD1225" s="127"/>
      <c r="HE1225" s="127"/>
      <c r="HF1225" s="127"/>
      <c r="HG1225" s="127"/>
      <c r="HH1225" s="127"/>
      <c r="HI1225" s="127"/>
      <c r="HJ1225" s="127"/>
      <c r="HK1225" s="127"/>
      <c r="HL1225" s="127"/>
      <c r="HM1225" s="127"/>
      <c r="HN1225" s="127"/>
      <c r="HO1225" s="127"/>
      <c r="HP1225" s="127"/>
      <c r="HQ1225" s="127"/>
      <c r="HR1225" s="127"/>
      <c r="HS1225" s="127"/>
      <c r="HT1225" s="127"/>
      <c r="HU1225" s="127"/>
      <c r="HV1225" s="127"/>
      <c r="HW1225" s="127"/>
    </row>
    <row r="1226" spans="1:231" ht="12.75" customHeight="1" x14ac:dyDescent="0.2">
      <c r="A1226" s="127"/>
      <c r="B1226" s="127"/>
      <c r="C1226" s="127"/>
      <c r="D1226" s="127"/>
      <c r="E1226" s="125"/>
      <c r="F1226" s="117"/>
      <c r="G1226" s="117"/>
      <c r="H1226" s="117"/>
      <c r="I1226" s="117"/>
      <c r="J1226" s="117"/>
      <c r="K1226" s="128"/>
      <c r="L1226" s="127"/>
      <c r="M1226" s="127"/>
      <c r="N1226" s="127"/>
      <c r="O1226" s="127"/>
      <c r="P1226" s="127"/>
      <c r="Q1226" s="127"/>
      <c r="R1226" s="127"/>
      <c r="S1226" s="127"/>
      <c r="T1226" s="127"/>
      <c r="U1226" s="127"/>
      <c r="V1226" s="127"/>
      <c r="W1226" s="127"/>
      <c r="X1226" s="127"/>
      <c r="Y1226" s="127"/>
      <c r="Z1226" s="127"/>
      <c r="AA1226" s="127"/>
      <c r="AB1226" s="127"/>
      <c r="AC1226" s="127"/>
      <c r="AD1226" s="127"/>
      <c r="AE1226" s="127"/>
      <c r="AF1226" s="127"/>
      <c r="AG1226" s="127"/>
      <c r="AH1226" s="127"/>
      <c r="AI1226" s="127"/>
      <c r="AJ1226" s="127"/>
      <c r="AK1226" s="127"/>
      <c r="AL1226" s="127"/>
      <c r="AM1226" s="127"/>
      <c r="AN1226" s="127"/>
      <c r="AO1226" s="127"/>
      <c r="AP1226" s="127"/>
      <c r="AQ1226" s="127"/>
      <c r="AR1226" s="127"/>
      <c r="AS1226" s="127"/>
      <c r="AT1226" s="127"/>
      <c r="AU1226" s="127"/>
      <c r="AV1226" s="127"/>
      <c r="AW1226" s="127"/>
      <c r="AX1226" s="127"/>
      <c r="AY1226" s="127"/>
      <c r="AZ1226" s="127"/>
      <c r="BA1226" s="127"/>
      <c r="BB1226" s="127"/>
      <c r="BC1226" s="127"/>
      <c r="BD1226" s="127"/>
      <c r="BE1226" s="127"/>
      <c r="BF1226" s="127"/>
      <c r="BG1226" s="127"/>
      <c r="BH1226" s="127"/>
      <c r="BI1226" s="127"/>
      <c r="BJ1226" s="127"/>
      <c r="BK1226" s="127"/>
      <c r="BL1226" s="127"/>
      <c r="BM1226" s="127"/>
      <c r="BN1226" s="127"/>
      <c r="BO1226" s="127"/>
      <c r="BP1226" s="127"/>
      <c r="BQ1226" s="127"/>
      <c r="BR1226" s="127"/>
      <c r="BS1226" s="127"/>
      <c r="BT1226" s="127"/>
      <c r="BU1226" s="127"/>
      <c r="BV1226" s="127"/>
      <c r="BW1226" s="127"/>
      <c r="BX1226" s="127"/>
      <c r="BY1226" s="127"/>
      <c r="BZ1226" s="127"/>
      <c r="CA1226" s="127"/>
      <c r="CB1226" s="127"/>
      <c r="CC1226" s="127"/>
      <c r="CD1226" s="127"/>
      <c r="CE1226" s="127"/>
      <c r="CF1226" s="127"/>
      <c r="CG1226" s="127"/>
      <c r="CH1226" s="127"/>
      <c r="CI1226" s="127"/>
      <c r="CJ1226" s="127"/>
      <c r="CK1226" s="127"/>
      <c r="CL1226" s="127"/>
      <c r="CM1226" s="127"/>
      <c r="CN1226" s="127"/>
      <c r="CO1226" s="127"/>
      <c r="CP1226" s="127"/>
      <c r="CQ1226" s="127"/>
      <c r="CR1226" s="127"/>
      <c r="CS1226" s="127"/>
      <c r="CT1226" s="127"/>
      <c r="CU1226" s="127"/>
      <c r="CV1226" s="127"/>
      <c r="CW1226" s="127"/>
      <c r="CX1226" s="127"/>
      <c r="CY1226" s="127"/>
      <c r="CZ1226" s="127"/>
      <c r="DA1226" s="127"/>
      <c r="DB1226" s="127"/>
      <c r="DC1226" s="127"/>
      <c r="DD1226" s="127"/>
      <c r="DE1226" s="127"/>
      <c r="DF1226" s="127"/>
      <c r="DG1226" s="127"/>
      <c r="DH1226" s="127"/>
      <c r="DI1226" s="127"/>
      <c r="DJ1226" s="127"/>
      <c r="DK1226" s="127"/>
      <c r="DL1226" s="127"/>
      <c r="DM1226" s="127"/>
      <c r="DN1226" s="127"/>
      <c r="DO1226" s="127"/>
      <c r="DP1226" s="127"/>
      <c r="DQ1226" s="127"/>
      <c r="DR1226" s="127"/>
      <c r="DS1226" s="127"/>
      <c r="DT1226" s="127"/>
      <c r="DU1226" s="127"/>
      <c r="DV1226" s="127"/>
      <c r="DW1226" s="127"/>
      <c r="DX1226" s="127"/>
      <c r="DY1226" s="127"/>
      <c r="DZ1226" s="127"/>
      <c r="EA1226" s="127"/>
      <c r="EB1226" s="127"/>
      <c r="EC1226" s="127"/>
      <c r="ED1226" s="127"/>
      <c r="EE1226" s="127"/>
      <c r="EF1226" s="127"/>
      <c r="EG1226" s="127"/>
      <c r="EH1226" s="127"/>
      <c r="EI1226" s="127"/>
      <c r="EJ1226" s="127"/>
      <c r="EK1226" s="127"/>
      <c r="EL1226" s="127"/>
      <c r="EM1226" s="127"/>
      <c r="EN1226" s="127"/>
      <c r="EO1226" s="127"/>
      <c r="EP1226" s="127"/>
      <c r="EQ1226" s="127"/>
      <c r="ER1226" s="127"/>
      <c r="ES1226" s="127"/>
      <c r="ET1226" s="127"/>
      <c r="EU1226" s="127"/>
      <c r="EV1226" s="127"/>
      <c r="EW1226" s="127"/>
      <c r="EX1226" s="127"/>
      <c r="EY1226" s="127"/>
      <c r="EZ1226" s="127"/>
      <c r="FA1226" s="127"/>
      <c r="FB1226" s="127"/>
      <c r="FC1226" s="127"/>
      <c r="FD1226" s="127"/>
      <c r="FE1226" s="127"/>
      <c r="FF1226" s="127"/>
      <c r="FG1226" s="127"/>
      <c r="FH1226" s="127"/>
      <c r="FI1226" s="127"/>
      <c r="FJ1226" s="127"/>
      <c r="FK1226" s="127"/>
      <c r="FL1226" s="127"/>
      <c r="FM1226" s="127"/>
      <c r="FN1226" s="127"/>
      <c r="FO1226" s="127"/>
      <c r="FP1226" s="127"/>
      <c r="FQ1226" s="127"/>
      <c r="FR1226" s="127"/>
      <c r="FS1226" s="127"/>
      <c r="FT1226" s="127"/>
      <c r="FU1226" s="127"/>
      <c r="FV1226" s="127"/>
      <c r="FW1226" s="127"/>
      <c r="FX1226" s="127"/>
      <c r="FY1226" s="127"/>
      <c r="FZ1226" s="127"/>
      <c r="GA1226" s="127"/>
      <c r="GB1226" s="127"/>
      <c r="GC1226" s="127"/>
      <c r="GD1226" s="127"/>
      <c r="GE1226" s="127"/>
      <c r="GF1226" s="127"/>
      <c r="GG1226" s="127"/>
      <c r="GH1226" s="127"/>
      <c r="GI1226" s="127"/>
      <c r="GJ1226" s="127"/>
      <c r="GK1226" s="127"/>
      <c r="GL1226" s="127"/>
      <c r="GM1226" s="127"/>
      <c r="GN1226" s="127"/>
      <c r="GO1226" s="127"/>
      <c r="GP1226" s="127"/>
      <c r="GQ1226" s="127"/>
      <c r="GR1226" s="127"/>
      <c r="GS1226" s="127"/>
      <c r="GT1226" s="127"/>
      <c r="GU1226" s="127"/>
      <c r="GV1226" s="127"/>
      <c r="GW1226" s="127"/>
      <c r="GX1226" s="127"/>
      <c r="GY1226" s="127"/>
      <c r="GZ1226" s="127"/>
      <c r="HA1226" s="127"/>
      <c r="HB1226" s="127"/>
      <c r="HC1226" s="127"/>
      <c r="HD1226" s="127"/>
      <c r="HE1226" s="127"/>
      <c r="HF1226" s="127"/>
      <c r="HG1226" s="127"/>
      <c r="HH1226" s="127"/>
      <c r="HI1226" s="127"/>
      <c r="HJ1226" s="127"/>
      <c r="HK1226" s="127"/>
      <c r="HL1226" s="127"/>
      <c r="HM1226" s="127"/>
      <c r="HN1226" s="127"/>
      <c r="HO1226" s="127"/>
      <c r="HP1226" s="127"/>
      <c r="HQ1226" s="127"/>
      <c r="HR1226" s="127"/>
      <c r="HS1226" s="127"/>
      <c r="HT1226" s="127"/>
      <c r="HU1226" s="127"/>
      <c r="HV1226" s="127"/>
      <c r="HW1226" s="127"/>
    </row>
    <row r="1227" spans="1:231" ht="12.75" customHeight="1" x14ac:dyDescent="0.2">
      <c r="A1227" s="127"/>
      <c r="B1227" s="127"/>
      <c r="C1227" s="127"/>
      <c r="D1227" s="127"/>
      <c r="E1227" s="125"/>
      <c r="F1227" s="117"/>
      <c r="G1227" s="117"/>
      <c r="H1227" s="117"/>
      <c r="I1227" s="117"/>
      <c r="J1227" s="117"/>
      <c r="K1227" s="128"/>
      <c r="L1227" s="127"/>
      <c r="M1227" s="127"/>
      <c r="N1227" s="127"/>
      <c r="O1227" s="127"/>
      <c r="P1227" s="127"/>
      <c r="Q1227" s="127"/>
      <c r="R1227" s="127"/>
      <c r="S1227" s="127"/>
      <c r="T1227" s="127"/>
      <c r="U1227" s="127"/>
      <c r="V1227" s="127"/>
      <c r="W1227" s="127"/>
      <c r="X1227" s="127"/>
      <c r="Y1227" s="127"/>
      <c r="Z1227" s="127"/>
      <c r="AA1227" s="127"/>
      <c r="AB1227" s="127"/>
      <c r="AC1227" s="127"/>
      <c r="AD1227" s="127"/>
      <c r="AE1227" s="127"/>
      <c r="AF1227" s="127"/>
      <c r="AG1227" s="127"/>
      <c r="AH1227" s="127"/>
      <c r="AI1227" s="127"/>
      <c r="AJ1227" s="127"/>
      <c r="AK1227" s="127"/>
      <c r="AL1227" s="127"/>
      <c r="AM1227" s="127"/>
      <c r="AN1227" s="127"/>
      <c r="AO1227" s="127"/>
      <c r="AP1227" s="127"/>
      <c r="AQ1227" s="127"/>
      <c r="AR1227" s="127"/>
      <c r="AS1227" s="127"/>
      <c r="AT1227" s="127"/>
      <c r="AU1227" s="127"/>
      <c r="AV1227" s="127"/>
      <c r="AW1227" s="127"/>
      <c r="AX1227" s="127"/>
      <c r="AY1227" s="127"/>
      <c r="AZ1227" s="127"/>
      <c r="BA1227" s="127"/>
      <c r="BB1227" s="127"/>
      <c r="BC1227" s="127"/>
      <c r="BD1227" s="127"/>
      <c r="BE1227" s="127"/>
      <c r="BF1227" s="127"/>
      <c r="BG1227" s="127"/>
      <c r="BH1227" s="127"/>
      <c r="BI1227" s="127"/>
      <c r="BJ1227" s="127"/>
      <c r="BK1227" s="127"/>
      <c r="BL1227" s="127"/>
      <c r="BM1227" s="127"/>
      <c r="BN1227" s="127"/>
      <c r="BO1227" s="127"/>
      <c r="BP1227" s="127"/>
      <c r="BQ1227" s="127"/>
      <c r="BR1227" s="127"/>
      <c r="BS1227" s="127"/>
      <c r="BT1227" s="127"/>
      <c r="BU1227" s="127"/>
      <c r="BV1227" s="127"/>
      <c r="BW1227" s="127"/>
      <c r="BX1227" s="127"/>
      <c r="BY1227" s="127"/>
      <c r="BZ1227" s="127"/>
      <c r="CA1227" s="127"/>
      <c r="CB1227" s="127"/>
      <c r="CC1227" s="127"/>
      <c r="CD1227" s="127"/>
      <c r="CE1227" s="127"/>
      <c r="CF1227" s="127"/>
      <c r="CG1227" s="127"/>
      <c r="CH1227" s="127"/>
      <c r="CI1227" s="127"/>
      <c r="CJ1227" s="127"/>
      <c r="CK1227" s="127"/>
      <c r="CL1227" s="127"/>
      <c r="CM1227" s="127"/>
      <c r="CN1227" s="127"/>
      <c r="CO1227" s="127"/>
      <c r="CP1227" s="127"/>
      <c r="CQ1227" s="127"/>
      <c r="CR1227" s="127"/>
      <c r="CS1227" s="127"/>
      <c r="CT1227" s="127"/>
      <c r="CU1227" s="127"/>
      <c r="CV1227" s="127"/>
      <c r="CW1227" s="127"/>
      <c r="CX1227" s="127"/>
      <c r="CY1227" s="127"/>
      <c r="CZ1227" s="127"/>
      <c r="DA1227" s="127"/>
      <c r="DB1227" s="127"/>
      <c r="DC1227" s="127"/>
      <c r="DD1227" s="127"/>
      <c r="DE1227" s="127"/>
      <c r="DF1227" s="127"/>
      <c r="DG1227" s="127"/>
      <c r="DH1227" s="127"/>
      <c r="DI1227" s="127"/>
      <c r="DJ1227" s="127"/>
      <c r="DK1227" s="127"/>
      <c r="DL1227" s="127"/>
      <c r="DM1227" s="127"/>
      <c r="DN1227" s="127"/>
      <c r="DO1227" s="127"/>
      <c r="DP1227" s="127"/>
      <c r="DQ1227" s="127"/>
      <c r="DR1227" s="127"/>
      <c r="DS1227" s="127"/>
      <c r="DT1227" s="127"/>
      <c r="DU1227" s="127"/>
      <c r="DV1227" s="127"/>
      <c r="DW1227" s="127"/>
      <c r="DX1227" s="127"/>
      <c r="DY1227" s="127"/>
      <c r="DZ1227" s="127"/>
      <c r="EA1227" s="127"/>
      <c r="EB1227" s="127"/>
      <c r="EC1227" s="127"/>
      <c r="ED1227" s="127"/>
      <c r="EE1227" s="127"/>
      <c r="EF1227" s="127"/>
      <c r="EG1227" s="127"/>
      <c r="EH1227" s="127"/>
      <c r="EI1227" s="127"/>
      <c r="EJ1227" s="127"/>
      <c r="EK1227" s="127"/>
      <c r="EL1227" s="127"/>
      <c r="EM1227" s="127"/>
      <c r="EN1227" s="127"/>
      <c r="EO1227" s="127"/>
      <c r="EP1227" s="127"/>
      <c r="EQ1227" s="127"/>
      <c r="ER1227" s="127"/>
      <c r="ES1227" s="127"/>
      <c r="ET1227" s="127"/>
      <c r="EU1227" s="127"/>
      <c r="EV1227" s="127"/>
      <c r="EW1227" s="127"/>
      <c r="EX1227" s="127"/>
      <c r="EY1227" s="127"/>
      <c r="EZ1227" s="127"/>
      <c r="FA1227" s="127"/>
      <c r="FB1227" s="127"/>
      <c r="FC1227" s="127"/>
      <c r="FD1227" s="127"/>
      <c r="FE1227" s="127"/>
      <c r="FF1227" s="127"/>
      <c r="FG1227" s="127"/>
      <c r="FH1227" s="127"/>
      <c r="FI1227" s="127"/>
      <c r="FJ1227" s="127"/>
      <c r="FK1227" s="127"/>
      <c r="FL1227" s="127"/>
      <c r="FM1227" s="127"/>
      <c r="FN1227" s="127"/>
      <c r="FO1227" s="127"/>
      <c r="FP1227" s="127"/>
      <c r="FQ1227" s="127"/>
      <c r="FR1227" s="127"/>
      <c r="FS1227" s="127"/>
      <c r="FT1227" s="127"/>
      <c r="FU1227" s="127"/>
      <c r="FV1227" s="127"/>
      <c r="FW1227" s="127"/>
      <c r="FX1227" s="127"/>
      <c r="FY1227" s="127"/>
      <c r="FZ1227" s="127"/>
      <c r="GA1227" s="127"/>
      <c r="GB1227" s="127"/>
      <c r="GC1227" s="127"/>
      <c r="GD1227" s="127"/>
      <c r="GE1227" s="127"/>
      <c r="GF1227" s="127"/>
      <c r="GG1227" s="127"/>
      <c r="GH1227" s="127"/>
      <c r="GI1227" s="127"/>
      <c r="GJ1227" s="127"/>
      <c r="GK1227" s="127"/>
      <c r="GL1227" s="127"/>
      <c r="GM1227" s="127"/>
      <c r="GN1227" s="127"/>
      <c r="GO1227" s="127"/>
      <c r="GP1227" s="127"/>
      <c r="GQ1227" s="127"/>
      <c r="GR1227" s="127"/>
      <c r="GS1227" s="127"/>
      <c r="GT1227" s="127"/>
      <c r="GU1227" s="127"/>
      <c r="GV1227" s="127"/>
      <c r="GW1227" s="127"/>
      <c r="GX1227" s="127"/>
      <c r="GY1227" s="127"/>
      <c r="GZ1227" s="127"/>
      <c r="HA1227" s="127"/>
      <c r="HB1227" s="127"/>
      <c r="HC1227" s="127"/>
      <c r="HD1227" s="127"/>
      <c r="HE1227" s="127"/>
      <c r="HF1227" s="127"/>
      <c r="HG1227" s="127"/>
      <c r="HH1227" s="127"/>
      <c r="HI1227" s="127"/>
      <c r="HJ1227" s="127"/>
      <c r="HK1227" s="127"/>
      <c r="HL1227" s="127"/>
      <c r="HM1227" s="127"/>
      <c r="HN1227" s="127"/>
      <c r="HO1227" s="127"/>
      <c r="HP1227" s="127"/>
      <c r="HQ1227" s="124"/>
      <c r="HR1227" s="124"/>
      <c r="HS1227" s="124"/>
      <c r="HT1227" s="124"/>
      <c r="HU1227" s="124"/>
      <c r="HV1227" s="124"/>
      <c r="HW1227" s="124"/>
    </row>
    <row r="1228" spans="1:231" ht="12.75" customHeight="1" x14ac:dyDescent="0.2">
      <c r="A1228" s="127"/>
      <c r="B1228" s="127"/>
      <c r="C1228" s="127"/>
      <c r="D1228" s="127"/>
      <c r="E1228" s="125"/>
      <c r="F1228" s="117"/>
      <c r="G1228" s="117"/>
      <c r="H1228" s="117"/>
      <c r="I1228" s="117"/>
      <c r="J1228" s="117"/>
      <c r="K1228" s="128"/>
      <c r="L1228" s="127"/>
      <c r="M1228" s="127"/>
      <c r="N1228" s="127"/>
      <c r="O1228" s="127"/>
      <c r="P1228" s="127"/>
      <c r="Q1228" s="127"/>
      <c r="R1228" s="127"/>
      <c r="S1228" s="127"/>
      <c r="T1228" s="127"/>
      <c r="U1228" s="127"/>
      <c r="V1228" s="127"/>
      <c r="W1228" s="127"/>
      <c r="X1228" s="127"/>
      <c r="Y1228" s="127"/>
      <c r="Z1228" s="127"/>
      <c r="AA1228" s="127"/>
      <c r="AB1228" s="127"/>
      <c r="AC1228" s="127"/>
      <c r="AD1228" s="127"/>
      <c r="AE1228" s="127"/>
      <c r="AF1228" s="127"/>
      <c r="AG1228" s="127"/>
      <c r="AH1228" s="127"/>
      <c r="AI1228" s="127"/>
      <c r="AJ1228" s="127"/>
      <c r="AK1228" s="127"/>
      <c r="AL1228" s="127"/>
      <c r="AM1228" s="127"/>
      <c r="AN1228" s="127"/>
      <c r="AO1228" s="127"/>
      <c r="AP1228" s="127"/>
      <c r="AQ1228" s="127"/>
      <c r="AR1228" s="127"/>
      <c r="AS1228" s="127"/>
      <c r="AT1228" s="127"/>
      <c r="AU1228" s="127"/>
      <c r="AV1228" s="127"/>
      <c r="AW1228" s="127"/>
      <c r="AX1228" s="127"/>
      <c r="AY1228" s="127"/>
      <c r="AZ1228" s="127"/>
      <c r="BA1228" s="127"/>
      <c r="BB1228" s="127"/>
      <c r="BC1228" s="127"/>
      <c r="BD1228" s="127"/>
      <c r="BE1228" s="127"/>
      <c r="BF1228" s="127"/>
      <c r="BG1228" s="127"/>
      <c r="BH1228" s="127"/>
      <c r="BI1228" s="127"/>
      <c r="BJ1228" s="127"/>
      <c r="BK1228" s="127"/>
      <c r="BL1228" s="127"/>
      <c r="BM1228" s="127"/>
      <c r="BN1228" s="127"/>
      <c r="BO1228" s="127"/>
      <c r="BP1228" s="127"/>
      <c r="BQ1228" s="127"/>
      <c r="BR1228" s="127"/>
      <c r="BS1228" s="127"/>
      <c r="BT1228" s="127"/>
      <c r="BU1228" s="127"/>
      <c r="BV1228" s="127"/>
      <c r="BW1228" s="127"/>
      <c r="BX1228" s="127"/>
      <c r="BY1228" s="127"/>
      <c r="BZ1228" s="127"/>
      <c r="CA1228" s="127"/>
      <c r="CB1228" s="127"/>
      <c r="CC1228" s="127"/>
      <c r="CD1228" s="127"/>
      <c r="CE1228" s="127"/>
      <c r="CF1228" s="127"/>
      <c r="CG1228" s="127"/>
      <c r="CH1228" s="127"/>
      <c r="CI1228" s="127"/>
      <c r="CJ1228" s="127"/>
      <c r="CK1228" s="127"/>
      <c r="CL1228" s="127"/>
      <c r="CM1228" s="127"/>
      <c r="CN1228" s="127"/>
      <c r="CO1228" s="127"/>
      <c r="CP1228" s="127"/>
      <c r="CQ1228" s="127"/>
      <c r="CR1228" s="127"/>
      <c r="CS1228" s="127"/>
      <c r="CT1228" s="127"/>
      <c r="CU1228" s="127"/>
      <c r="CV1228" s="127"/>
      <c r="CW1228" s="127"/>
      <c r="CX1228" s="127"/>
      <c r="CY1228" s="127"/>
      <c r="CZ1228" s="127"/>
      <c r="DA1228" s="127"/>
      <c r="DB1228" s="127"/>
      <c r="DC1228" s="127"/>
      <c r="DD1228" s="127"/>
      <c r="DE1228" s="127"/>
      <c r="DF1228" s="127"/>
      <c r="DG1228" s="127"/>
      <c r="DH1228" s="127"/>
      <c r="DI1228" s="127"/>
      <c r="DJ1228" s="127"/>
      <c r="DK1228" s="127"/>
      <c r="DL1228" s="127"/>
      <c r="DM1228" s="127"/>
      <c r="DN1228" s="127"/>
      <c r="DO1228" s="127"/>
      <c r="DP1228" s="127"/>
      <c r="DQ1228" s="127"/>
      <c r="DR1228" s="127"/>
      <c r="DS1228" s="127"/>
      <c r="DT1228" s="127"/>
      <c r="DU1228" s="127"/>
      <c r="DV1228" s="127"/>
      <c r="DW1228" s="127"/>
      <c r="DX1228" s="127"/>
      <c r="DY1228" s="127"/>
      <c r="DZ1228" s="127"/>
      <c r="EA1228" s="127"/>
      <c r="EB1228" s="127"/>
      <c r="EC1228" s="127"/>
      <c r="ED1228" s="127"/>
      <c r="EE1228" s="127"/>
      <c r="EF1228" s="127"/>
      <c r="EG1228" s="127"/>
      <c r="EH1228" s="127"/>
      <c r="EI1228" s="127"/>
      <c r="EJ1228" s="127"/>
      <c r="EK1228" s="127"/>
      <c r="EL1228" s="127"/>
      <c r="EM1228" s="127"/>
      <c r="EN1228" s="127"/>
      <c r="EO1228" s="127"/>
      <c r="EP1228" s="127"/>
      <c r="EQ1228" s="127"/>
      <c r="ER1228" s="127"/>
      <c r="ES1228" s="127"/>
      <c r="ET1228" s="127"/>
      <c r="EU1228" s="127"/>
      <c r="EV1228" s="127"/>
      <c r="EW1228" s="127"/>
      <c r="EX1228" s="127"/>
      <c r="EY1228" s="127"/>
      <c r="EZ1228" s="127"/>
      <c r="FA1228" s="127"/>
      <c r="FB1228" s="127"/>
      <c r="FC1228" s="127"/>
      <c r="FD1228" s="127"/>
      <c r="FE1228" s="127"/>
      <c r="FF1228" s="127"/>
      <c r="FG1228" s="127"/>
      <c r="FH1228" s="127"/>
      <c r="FI1228" s="127"/>
      <c r="FJ1228" s="127"/>
      <c r="FK1228" s="127"/>
      <c r="FL1228" s="127"/>
      <c r="FM1228" s="127"/>
      <c r="FN1228" s="127"/>
      <c r="FO1228" s="127"/>
      <c r="FP1228" s="127"/>
      <c r="FQ1228" s="127"/>
      <c r="FR1228" s="127"/>
      <c r="FS1228" s="127"/>
      <c r="FT1228" s="127"/>
      <c r="FU1228" s="127"/>
      <c r="FV1228" s="127"/>
      <c r="FW1228" s="127"/>
      <c r="FX1228" s="127"/>
      <c r="FY1228" s="127"/>
      <c r="FZ1228" s="127"/>
      <c r="GA1228" s="127"/>
      <c r="GB1228" s="127"/>
      <c r="GC1228" s="127"/>
      <c r="GD1228" s="127"/>
      <c r="GE1228" s="127"/>
      <c r="GF1228" s="127"/>
      <c r="GG1228" s="127"/>
      <c r="GH1228" s="127"/>
      <c r="GI1228" s="127"/>
      <c r="GJ1228" s="127"/>
      <c r="GK1228" s="127"/>
      <c r="GL1228" s="127"/>
      <c r="GM1228" s="127"/>
      <c r="GN1228" s="127"/>
      <c r="GO1228" s="127"/>
      <c r="GP1228" s="127"/>
      <c r="GQ1228" s="127"/>
      <c r="GR1228" s="127"/>
      <c r="GS1228" s="127"/>
      <c r="GT1228" s="127"/>
      <c r="GU1228" s="127"/>
      <c r="GV1228" s="127"/>
      <c r="GW1228" s="127"/>
      <c r="GX1228" s="127"/>
      <c r="GY1228" s="127"/>
      <c r="GZ1228" s="127"/>
      <c r="HA1228" s="127"/>
      <c r="HB1228" s="127"/>
      <c r="HC1228" s="127"/>
      <c r="HD1228" s="127"/>
      <c r="HE1228" s="127"/>
      <c r="HF1228" s="127"/>
      <c r="HG1228" s="127"/>
      <c r="HH1228" s="127"/>
      <c r="HI1228" s="127"/>
      <c r="HJ1228" s="127"/>
      <c r="HK1228" s="127"/>
      <c r="HL1228" s="127"/>
      <c r="HM1228" s="127"/>
      <c r="HN1228" s="127"/>
      <c r="HO1228" s="127"/>
      <c r="HP1228" s="127"/>
    </row>
    <row r="1229" spans="1:231" ht="12.75" customHeight="1" x14ac:dyDescent="0.2">
      <c r="A1229" s="127"/>
      <c r="B1229" s="127"/>
      <c r="C1229" s="127"/>
      <c r="D1229" s="127"/>
      <c r="E1229" s="125"/>
      <c r="F1229" s="117"/>
      <c r="G1229" s="117"/>
      <c r="H1229" s="117"/>
      <c r="I1229" s="117"/>
      <c r="J1229" s="117"/>
      <c r="K1229" s="128"/>
      <c r="L1229" s="127"/>
      <c r="M1229" s="127"/>
      <c r="N1229" s="127"/>
      <c r="O1229" s="127"/>
      <c r="P1229" s="127"/>
      <c r="Q1229" s="127"/>
      <c r="R1229" s="127"/>
      <c r="S1229" s="127"/>
      <c r="T1229" s="127"/>
      <c r="U1229" s="127"/>
      <c r="V1229" s="127"/>
      <c r="W1229" s="127"/>
      <c r="X1229" s="127"/>
      <c r="Y1229" s="127"/>
      <c r="Z1229" s="127"/>
      <c r="AA1229" s="127"/>
      <c r="AB1229" s="127"/>
      <c r="AC1229" s="127"/>
      <c r="AD1229" s="127"/>
      <c r="AE1229" s="127"/>
      <c r="AF1229" s="127"/>
      <c r="AG1229" s="127"/>
      <c r="AH1229" s="127"/>
      <c r="AI1229" s="127"/>
      <c r="AJ1229" s="127"/>
      <c r="AK1229" s="127"/>
      <c r="AL1229" s="127"/>
      <c r="AM1229" s="127"/>
      <c r="AN1229" s="127"/>
      <c r="AO1229" s="127"/>
      <c r="AP1229" s="127"/>
      <c r="AQ1229" s="127"/>
      <c r="AR1229" s="127"/>
      <c r="AS1229" s="127"/>
      <c r="AT1229" s="127"/>
      <c r="AU1229" s="127"/>
      <c r="AV1229" s="127"/>
      <c r="AW1229" s="127"/>
      <c r="AX1229" s="127"/>
      <c r="AY1229" s="127"/>
      <c r="AZ1229" s="127"/>
      <c r="BA1229" s="127"/>
      <c r="BB1229" s="127"/>
      <c r="BC1229" s="127"/>
      <c r="BD1229" s="127"/>
      <c r="BE1229" s="127"/>
      <c r="BF1229" s="127"/>
      <c r="BG1229" s="127"/>
      <c r="BH1229" s="127"/>
      <c r="BI1229" s="127"/>
      <c r="BJ1229" s="127"/>
      <c r="BK1229" s="127"/>
      <c r="BL1229" s="127"/>
      <c r="BM1229" s="127"/>
      <c r="BN1229" s="127"/>
      <c r="BO1229" s="127"/>
      <c r="BP1229" s="127"/>
      <c r="BQ1229" s="127"/>
      <c r="BR1229" s="127"/>
      <c r="BS1229" s="127"/>
      <c r="BT1229" s="127"/>
      <c r="BU1229" s="127"/>
      <c r="BV1229" s="127"/>
      <c r="BW1229" s="127"/>
      <c r="BX1229" s="127"/>
      <c r="BY1229" s="127"/>
      <c r="BZ1229" s="127"/>
      <c r="CA1229" s="127"/>
      <c r="CB1229" s="127"/>
      <c r="CC1229" s="127"/>
      <c r="CD1229" s="127"/>
      <c r="CE1229" s="127"/>
      <c r="CF1229" s="127"/>
      <c r="CG1229" s="127"/>
      <c r="CH1229" s="127"/>
      <c r="CI1229" s="127"/>
      <c r="CJ1229" s="127"/>
      <c r="CK1229" s="127"/>
      <c r="CL1229" s="127"/>
      <c r="CM1229" s="127"/>
      <c r="CN1229" s="127"/>
      <c r="CO1229" s="127"/>
      <c r="CP1229" s="127"/>
      <c r="CQ1229" s="127"/>
      <c r="CR1229" s="127"/>
      <c r="CS1229" s="127"/>
      <c r="CT1229" s="127"/>
      <c r="CU1229" s="127"/>
      <c r="CV1229" s="127"/>
      <c r="CW1229" s="127"/>
      <c r="CX1229" s="127"/>
      <c r="CY1229" s="127"/>
      <c r="CZ1229" s="127"/>
      <c r="DA1229" s="127"/>
      <c r="DB1229" s="127"/>
      <c r="DC1229" s="127"/>
      <c r="DD1229" s="127"/>
      <c r="DE1229" s="127"/>
      <c r="DF1229" s="127"/>
      <c r="DG1229" s="127"/>
      <c r="DH1229" s="127"/>
      <c r="DI1229" s="127"/>
      <c r="DJ1229" s="127"/>
      <c r="DK1229" s="127"/>
      <c r="DL1229" s="127"/>
      <c r="DM1229" s="127"/>
      <c r="DN1229" s="127"/>
      <c r="DO1229" s="127"/>
      <c r="DP1229" s="127"/>
      <c r="DQ1229" s="127"/>
      <c r="DR1229" s="127"/>
      <c r="DS1229" s="127"/>
      <c r="DT1229" s="127"/>
      <c r="DU1229" s="127"/>
      <c r="DV1229" s="127"/>
      <c r="DW1229" s="127"/>
      <c r="DX1229" s="127"/>
      <c r="DY1229" s="127"/>
      <c r="DZ1229" s="127"/>
      <c r="EA1229" s="127"/>
      <c r="EB1229" s="127"/>
      <c r="EC1229" s="127"/>
      <c r="ED1229" s="127"/>
      <c r="EE1229" s="127"/>
      <c r="EF1229" s="127"/>
      <c r="EG1229" s="127"/>
      <c r="EH1229" s="127"/>
      <c r="EI1229" s="127"/>
      <c r="EJ1229" s="127"/>
      <c r="EK1229" s="127"/>
      <c r="EL1229" s="127"/>
      <c r="EM1229" s="127"/>
      <c r="EN1229" s="127"/>
      <c r="EO1229" s="127"/>
      <c r="EP1229" s="127"/>
      <c r="EQ1229" s="127"/>
      <c r="ER1229" s="127"/>
      <c r="ES1229" s="127"/>
      <c r="ET1229" s="127"/>
      <c r="EU1229" s="127"/>
      <c r="EV1229" s="127"/>
      <c r="EW1229" s="127"/>
      <c r="EX1229" s="127"/>
      <c r="EY1229" s="127"/>
      <c r="EZ1229" s="127"/>
      <c r="FA1229" s="127"/>
      <c r="FB1229" s="127"/>
      <c r="FC1229" s="127"/>
      <c r="FD1229" s="127"/>
      <c r="FE1229" s="127"/>
      <c r="FF1229" s="127"/>
      <c r="FG1229" s="127"/>
      <c r="FH1229" s="127"/>
      <c r="FI1229" s="127"/>
      <c r="FJ1229" s="127"/>
      <c r="FK1229" s="127"/>
      <c r="FL1229" s="127"/>
      <c r="FM1229" s="127"/>
      <c r="FN1229" s="127"/>
      <c r="FO1229" s="127"/>
      <c r="FP1229" s="127"/>
      <c r="FQ1229" s="127"/>
      <c r="FR1229" s="127"/>
      <c r="FS1229" s="127"/>
      <c r="FT1229" s="127"/>
      <c r="FU1229" s="127"/>
      <c r="FV1229" s="127"/>
      <c r="FW1229" s="127"/>
      <c r="FX1229" s="127"/>
      <c r="FY1229" s="127"/>
      <c r="FZ1229" s="127"/>
      <c r="GA1229" s="127"/>
      <c r="GB1229" s="127"/>
      <c r="GC1229" s="127"/>
      <c r="GD1229" s="127"/>
      <c r="GE1229" s="127"/>
      <c r="GF1229" s="127"/>
      <c r="GG1229" s="127"/>
      <c r="GH1229" s="127"/>
      <c r="GI1229" s="127"/>
      <c r="GJ1229" s="127"/>
      <c r="GK1229" s="127"/>
      <c r="GL1229" s="127"/>
      <c r="GM1229" s="127"/>
      <c r="GN1229" s="127"/>
      <c r="GO1229" s="127"/>
      <c r="GP1229" s="127"/>
      <c r="GQ1229" s="127"/>
      <c r="GR1229" s="127"/>
      <c r="GS1229" s="127"/>
      <c r="GT1229" s="127"/>
      <c r="GU1229" s="127"/>
      <c r="GV1229" s="127"/>
      <c r="GW1229" s="127"/>
      <c r="GX1229" s="127"/>
      <c r="GY1229" s="127"/>
      <c r="GZ1229" s="127"/>
      <c r="HA1229" s="127"/>
      <c r="HB1229" s="127"/>
      <c r="HC1229" s="127"/>
      <c r="HD1229" s="127"/>
      <c r="HE1229" s="127"/>
      <c r="HF1229" s="127"/>
      <c r="HG1229" s="127"/>
      <c r="HH1229" s="127"/>
      <c r="HI1229" s="127"/>
      <c r="HJ1229" s="127"/>
      <c r="HK1229" s="127"/>
      <c r="HL1229" s="127"/>
      <c r="HM1229" s="127"/>
      <c r="HN1229" s="127"/>
      <c r="HO1229" s="127"/>
      <c r="HP1229" s="127"/>
    </row>
    <row r="1230" spans="1:231" ht="12.75" customHeight="1" x14ac:dyDescent="0.2">
      <c r="A1230" s="127"/>
      <c r="B1230" s="127"/>
      <c r="C1230" s="127"/>
      <c r="D1230" s="127"/>
      <c r="E1230" s="125"/>
      <c r="F1230" s="117"/>
      <c r="G1230" s="117"/>
      <c r="H1230" s="117"/>
      <c r="I1230" s="117"/>
      <c r="J1230" s="117"/>
      <c r="K1230" s="128"/>
      <c r="L1230" s="127"/>
      <c r="M1230" s="127"/>
      <c r="N1230" s="127"/>
      <c r="O1230" s="127"/>
      <c r="P1230" s="127"/>
      <c r="Q1230" s="127"/>
      <c r="R1230" s="127"/>
      <c r="S1230" s="127"/>
      <c r="T1230" s="127"/>
      <c r="U1230" s="127"/>
      <c r="V1230" s="127"/>
      <c r="W1230" s="127"/>
      <c r="X1230" s="127"/>
      <c r="Y1230" s="127"/>
      <c r="Z1230" s="127"/>
      <c r="AA1230" s="127"/>
      <c r="AB1230" s="127"/>
      <c r="AC1230" s="127"/>
      <c r="AD1230" s="127"/>
      <c r="AE1230" s="127"/>
      <c r="AF1230" s="127"/>
      <c r="AG1230" s="127"/>
      <c r="AH1230" s="127"/>
      <c r="AI1230" s="127"/>
      <c r="AJ1230" s="127"/>
      <c r="AK1230" s="127"/>
      <c r="AL1230" s="127"/>
      <c r="AM1230" s="127"/>
      <c r="AN1230" s="127"/>
      <c r="AO1230" s="127"/>
      <c r="AP1230" s="127"/>
      <c r="AQ1230" s="127"/>
      <c r="AR1230" s="127"/>
      <c r="AS1230" s="127"/>
      <c r="AT1230" s="127"/>
      <c r="AU1230" s="127"/>
      <c r="AV1230" s="127"/>
      <c r="AW1230" s="127"/>
      <c r="AX1230" s="127"/>
      <c r="AY1230" s="127"/>
      <c r="AZ1230" s="127"/>
      <c r="BA1230" s="127"/>
      <c r="BB1230" s="127"/>
      <c r="BC1230" s="127"/>
      <c r="BD1230" s="127"/>
      <c r="BE1230" s="127"/>
      <c r="BF1230" s="127"/>
      <c r="BG1230" s="127"/>
      <c r="BH1230" s="127"/>
      <c r="BI1230" s="127"/>
      <c r="BJ1230" s="127"/>
      <c r="BK1230" s="127"/>
      <c r="BL1230" s="127"/>
      <c r="BM1230" s="127"/>
      <c r="BN1230" s="127"/>
      <c r="BO1230" s="127"/>
      <c r="BP1230" s="127"/>
      <c r="BQ1230" s="127"/>
      <c r="BR1230" s="127"/>
      <c r="BS1230" s="127"/>
      <c r="BT1230" s="127"/>
      <c r="BU1230" s="127"/>
      <c r="BV1230" s="127"/>
      <c r="BW1230" s="127"/>
      <c r="BX1230" s="127"/>
      <c r="BY1230" s="127"/>
      <c r="BZ1230" s="127"/>
      <c r="CA1230" s="127"/>
      <c r="CB1230" s="127"/>
      <c r="CC1230" s="127"/>
      <c r="CD1230" s="127"/>
      <c r="CE1230" s="127"/>
      <c r="CF1230" s="127"/>
      <c r="CG1230" s="127"/>
      <c r="CH1230" s="127"/>
      <c r="CI1230" s="127"/>
      <c r="CJ1230" s="127"/>
      <c r="CK1230" s="127"/>
      <c r="CL1230" s="127"/>
      <c r="CM1230" s="127"/>
      <c r="CN1230" s="127"/>
      <c r="CO1230" s="127"/>
      <c r="CP1230" s="127"/>
      <c r="CQ1230" s="127"/>
      <c r="CR1230" s="127"/>
      <c r="CS1230" s="127"/>
      <c r="CT1230" s="127"/>
      <c r="CU1230" s="127"/>
      <c r="CV1230" s="127"/>
      <c r="CW1230" s="127"/>
      <c r="CX1230" s="127"/>
      <c r="CY1230" s="127"/>
      <c r="CZ1230" s="127"/>
      <c r="DA1230" s="127"/>
      <c r="DB1230" s="127"/>
      <c r="DC1230" s="127"/>
      <c r="DD1230" s="127"/>
      <c r="DE1230" s="127"/>
      <c r="DF1230" s="127"/>
      <c r="DG1230" s="127"/>
      <c r="DH1230" s="127"/>
      <c r="DI1230" s="127"/>
      <c r="DJ1230" s="127"/>
      <c r="DK1230" s="127"/>
      <c r="DL1230" s="127"/>
      <c r="DM1230" s="127"/>
      <c r="DN1230" s="127"/>
      <c r="DO1230" s="127"/>
      <c r="DP1230" s="127"/>
      <c r="DQ1230" s="127"/>
      <c r="DR1230" s="127"/>
      <c r="DS1230" s="127"/>
      <c r="DT1230" s="127"/>
      <c r="DU1230" s="127"/>
      <c r="DV1230" s="127"/>
      <c r="DW1230" s="127"/>
      <c r="DX1230" s="127"/>
      <c r="DY1230" s="127"/>
      <c r="DZ1230" s="127"/>
      <c r="EA1230" s="127"/>
      <c r="EB1230" s="127"/>
      <c r="EC1230" s="127"/>
      <c r="ED1230" s="127"/>
      <c r="EE1230" s="127"/>
      <c r="EF1230" s="127"/>
      <c r="EG1230" s="127"/>
      <c r="EH1230" s="127"/>
      <c r="EI1230" s="127"/>
      <c r="EJ1230" s="127"/>
      <c r="EK1230" s="127"/>
      <c r="EL1230" s="127"/>
      <c r="EM1230" s="127"/>
      <c r="EN1230" s="127"/>
      <c r="EO1230" s="127"/>
      <c r="EP1230" s="127"/>
      <c r="EQ1230" s="127"/>
      <c r="ER1230" s="127"/>
      <c r="ES1230" s="127"/>
      <c r="ET1230" s="127"/>
      <c r="EU1230" s="127"/>
      <c r="EV1230" s="127"/>
      <c r="EW1230" s="127"/>
      <c r="EX1230" s="127"/>
      <c r="EY1230" s="127"/>
      <c r="EZ1230" s="127"/>
      <c r="FA1230" s="127"/>
      <c r="FB1230" s="127"/>
      <c r="FC1230" s="127"/>
      <c r="FD1230" s="127"/>
      <c r="FE1230" s="127"/>
      <c r="FF1230" s="127"/>
      <c r="FG1230" s="127"/>
      <c r="FH1230" s="127"/>
      <c r="FI1230" s="127"/>
      <c r="FJ1230" s="127"/>
      <c r="FK1230" s="127"/>
      <c r="FL1230" s="127"/>
      <c r="FM1230" s="127"/>
      <c r="FN1230" s="127"/>
      <c r="FO1230" s="127"/>
      <c r="FP1230" s="127"/>
      <c r="FQ1230" s="127"/>
      <c r="FR1230" s="127"/>
      <c r="FS1230" s="127"/>
      <c r="FT1230" s="127"/>
      <c r="FU1230" s="127"/>
      <c r="FV1230" s="127"/>
      <c r="FW1230" s="127"/>
      <c r="FX1230" s="127"/>
      <c r="FY1230" s="127"/>
      <c r="FZ1230" s="127"/>
      <c r="GA1230" s="127"/>
      <c r="GB1230" s="127"/>
      <c r="GC1230" s="127"/>
      <c r="GD1230" s="127"/>
      <c r="GE1230" s="127"/>
      <c r="GF1230" s="127"/>
      <c r="GG1230" s="127"/>
      <c r="GH1230" s="127"/>
      <c r="GI1230" s="127"/>
      <c r="GJ1230" s="127"/>
      <c r="GK1230" s="127"/>
      <c r="GL1230" s="127"/>
      <c r="GM1230" s="127"/>
      <c r="GN1230" s="127"/>
      <c r="GO1230" s="127"/>
      <c r="GP1230" s="127"/>
      <c r="GQ1230" s="127"/>
      <c r="GR1230" s="127"/>
      <c r="GS1230" s="127"/>
      <c r="GT1230" s="127"/>
      <c r="GU1230" s="127"/>
      <c r="GV1230" s="127"/>
      <c r="GW1230" s="127"/>
      <c r="GX1230" s="127"/>
      <c r="GY1230" s="127"/>
      <c r="GZ1230" s="127"/>
      <c r="HA1230" s="127"/>
      <c r="HB1230" s="127"/>
      <c r="HC1230" s="127"/>
      <c r="HD1230" s="127"/>
      <c r="HE1230" s="127"/>
      <c r="HF1230" s="127"/>
      <c r="HG1230" s="127"/>
      <c r="HH1230" s="127"/>
      <c r="HI1230" s="127"/>
      <c r="HJ1230" s="127"/>
      <c r="HK1230" s="127"/>
      <c r="HL1230" s="127"/>
      <c r="HM1230" s="127"/>
      <c r="HN1230" s="127"/>
      <c r="HO1230" s="127"/>
      <c r="HP1230" s="127"/>
    </row>
    <row r="1231" spans="1:231" ht="12.75" customHeight="1" x14ac:dyDescent="0.2">
      <c r="A1231" s="127"/>
      <c r="B1231" s="127"/>
      <c r="C1231" s="127"/>
      <c r="D1231" s="127"/>
      <c r="E1231" s="125"/>
      <c r="F1231" s="117"/>
      <c r="G1231" s="117"/>
      <c r="H1231" s="117"/>
      <c r="I1231" s="117"/>
      <c r="J1231" s="117"/>
      <c r="K1231" s="128"/>
      <c r="L1231" s="127"/>
      <c r="M1231" s="127"/>
      <c r="N1231" s="127"/>
      <c r="O1231" s="127"/>
      <c r="P1231" s="127"/>
      <c r="Q1231" s="127"/>
      <c r="R1231" s="127"/>
      <c r="S1231" s="127"/>
      <c r="T1231" s="127"/>
      <c r="U1231" s="127"/>
      <c r="V1231" s="127"/>
      <c r="W1231" s="127"/>
      <c r="X1231" s="127"/>
      <c r="Y1231" s="127"/>
      <c r="Z1231" s="127"/>
      <c r="AA1231" s="127"/>
      <c r="AB1231" s="127"/>
      <c r="AC1231" s="127"/>
      <c r="AD1231" s="127"/>
      <c r="AE1231" s="127"/>
      <c r="AF1231" s="127"/>
      <c r="AG1231" s="127"/>
      <c r="AH1231" s="127"/>
      <c r="AI1231" s="127"/>
      <c r="AJ1231" s="127"/>
      <c r="AK1231" s="127"/>
      <c r="AL1231" s="127"/>
      <c r="AM1231" s="127"/>
      <c r="AN1231" s="127"/>
      <c r="AO1231" s="127"/>
      <c r="AP1231" s="127"/>
      <c r="AQ1231" s="127"/>
      <c r="AR1231" s="127"/>
      <c r="AS1231" s="127"/>
      <c r="AT1231" s="127"/>
      <c r="AU1231" s="127"/>
      <c r="AV1231" s="127"/>
      <c r="AW1231" s="127"/>
      <c r="AX1231" s="127"/>
      <c r="AY1231" s="127"/>
      <c r="AZ1231" s="127"/>
      <c r="BA1231" s="127"/>
      <c r="BB1231" s="127"/>
      <c r="BC1231" s="127"/>
      <c r="BD1231" s="127"/>
      <c r="BE1231" s="127"/>
      <c r="BF1231" s="127"/>
      <c r="BG1231" s="127"/>
      <c r="BH1231" s="127"/>
      <c r="BI1231" s="127"/>
      <c r="BJ1231" s="127"/>
      <c r="BK1231" s="127"/>
      <c r="BL1231" s="127"/>
      <c r="BM1231" s="127"/>
      <c r="BN1231" s="127"/>
      <c r="BO1231" s="127"/>
      <c r="BP1231" s="127"/>
      <c r="BQ1231" s="127"/>
      <c r="BR1231" s="127"/>
      <c r="BS1231" s="127"/>
      <c r="BT1231" s="127"/>
      <c r="BU1231" s="127"/>
      <c r="BV1231" s="127"/>
      <c r="BW1231" s="127"/>
      <c r="BX1231" s="127"/>
      <c r="BY1231" s="127"/>
      <c r="BZ1231" s="127"/>
      <c r="CA1231" s="127"/>
      <c r="CB1231" s="127"/>
      <c r="CC1231" s="127"/>
      <c r="CD1231" s="127"/>
      <c r="CE1231" s="127"/>
      <c r="CF1231" s="127"/>
      <c r="CG1231" s="127"/>
      <c r="CH1231" s="127"/>
      <c r="CI1231" s="127"/>
      <c r="CJ1231" s="127"/>
      <c r="CK1231" s="127"/>
      <c r="CL1231" s="127"/>
      <c r="CM1231" s="127"/>
      <c r="CN1231" s="127"/>
      <c r="CO1231" s="127"/>
      <c r="CP1231" s="127"/>
      <c r="CQ1231" s="127"/>
      <c r="CR1231" s="127"/>
      <c r="CS1231" s="127"/>
      <c r="CT1231" s="127"/>
      <c r="CU1231" s="127"/>
      <c r="CV1231" s="127"/>
      <c r="CW1231" s="127"/>
      <c r="CX1231" s="127"/>
      <c r="CY1231" s="127"/>
      <c r="CZ1231" s="127"/>
      <c r="DA1231" s="127"/>
      <c r="DB1231" s="127"/>
      <c r="DC1231" s="127"/>
      <c r="DD1231" s="127"/>
      <c r="DE1231" s="127"/>
      <c r="DF1231" s="127"/>
      <c r="DG1231" s="127"/>
      <c r="DH1231" s="127"/>
      <c r="DI1231" s="127"/>
      <c r="DJ1231" s="127"/>
      <c r="DK1231" s="127"/>
      <c r="DL1231" s="127"/>
      <c r="DM1231" s="127"/>
      <c r="DN1231" s="127"/>
      <c r="DO1231" s="127"/>
      <c r="DP1231" s="127"/>
      <c r="DQ1231" s="127"/>
      <c r="DR1231" s="127"/>
      <c r="DS1231" s="127"/>
      <c r="DT1231" s="127"/>
      <c r="DU1231" s="127"/>
      <c r="DV1231" s="127"/>
      <c r="DW1231" s="127"/>
      <c r="DX1231" s="127"/>
      <c r="DY1231" s="127"/>
      <c r="DZ1231" s="127"/>
      <c r="EA1231" s="127"/>
      <c r="EB1231" s="127"/>
      <c r="EC1231" s="127"/>
      <c r="ED1231" s="127"/>
      <c r="EE1231" s="127"/>
      <c r="EF1231" s="127"/>
      <c r="EG1231" s="127"/>
      <c r="EH1231" s="127"/>
      <c r="EI1231" s="127"/>
      <c r="EJ1231" s="127"/>
      <c r="EK1231" s="127"/>
      <c r="EL1231" s="127"/>
      <c r="EM1231" s="127"/>
      <c r="EN1231" s="127"/>
      <c r="EO1231" s="127"/>
      <c r="EP1231" s="127"/>
      <c r="EQ1231" s="127"/>
      <c r="ER1231" s="127"/>
      <c r="ES1231" s="127"/>
      <c r="ET1231" s="127"/>
      <c r="EU1231" s="127"/>
      <c r="EV1231" s="127"/>
      <c r="EW1231" s="127"/>
      <c r="EX1231" s="127"/>
      <c r="EY1231" s="127"/>
      <c r="EZ1231" s="127"/>
      <c r="FA1231" s="127"/>
      <c r="FB1231" s="127"/>
      <c r="FC1231" s="127"/>
      <c r="FD1231" s="127"/>
      <c r="FE1231" s="127"/>
      <c r="FF1231" s="127"/>
      <c r="FG1231" s="127"/>
      <c r="FH1231" s="127"/>
      <c r="FI1231" s="127"/>
      <c r="FJ1231" s="127"/>
      <c r="FK1231" s="127"/>
      <c r="FL1231" s="127"/>
      <c r="FM1231" s="127"/>
      <c r="FN1231" s="127"/>
      <c r="FO1231" s="127"/>
      <c r="FP1231" s="127"/>
      <c r="FQ1231" s="127"/>
      <c r="FR1231" s="127"/>
      <c r="FS1231" s="127"/>
      <c r="FT1231" s="127"/>
      <c r="FU1231" s="127"/>
      <c r="FV1231" s="127"/>
      <c r="FW1231" s="127"/>
      <c r="FX1231" s="127"/>
      <c r="FY1231" s="127"/>
      <c r="FZ1231" s="127"/>
      <c r="GA1231" s="127"/>
      <c r="GB1231" s="127"/>
      <c r="GC1231" s="127"/>
      <c r="GD1231" s="127"/>
      <c r="GE1231" s="127"/>
      <c r="GF1231" s="127"/>
      <c r="GG1231" s="127"/>
      <c r="GH1231" s="127"/>
      <c r="GI1231" s="127"/>
      <c r="GJ1231" s="127"/>
      <c r="GK1231" s="127"/>
      <c r="GL1231" s="127"/>
      <c r="GM1231" s="127"/>
      <c r="GN1231" s="127"/>
      <c r="GO1231" s="127"/>
      <c r="GP1231" s="127"/>
      <c r="GQ1231" s="127"/>
      <c r="GR1231" s="127"/>
      <c r="GS1231" s="127"/>
      <c r="GT1231" s="127"/>
      <c r="GU1231" s="127"/>
      <c r="GV1231" s="127"/>
      <c r="GW1231" s="127"/>
      <c r="GX1231" s="127"/>
      <c r="GY1231" s="127"/>
      <c r="GZ1231" s="127"/>
      <c r="HA1231" s="127"/>
      <c r="HB1231" s="127"/>
      <c r="HC1231" s="127"/>
      <c r="HD1231" s="127"/>
      <c r="HE1231" s="127"/>
      <c r="HF1231" s="127"/>
      <c r="HG1231" s="127"/>
      <c r="HH1231" s="127"/>
      <c r="HI1231" s="127"/>
      <c r="HJ1231" s="127"/>
      <c r="HK1231" s="127"/>
      <c r="HL1231" s="127"/>
      <c r="HM1231" s="127"/>
      <c r="HN1231" s="127"/>
      <c r="HO1231" s="127"/>
      <c r="HP1231" s="127"/>
    </row>
    <row r="1232" spans="1:231" ht="12.75" customHeight="1" x14ac:dyDescent="0.2">
      <c r="A1232" s="127"/>
      <c r="B1232" s="127"/>
      <c r="C1232" s="127"/>
      <c r="D1232" s="127"/>
      <c r="E1232" s="125"/>
      <c r="F1232" s="117"/>
      <c r="G1232" s="117"/>
      <c r="H1232" s="117"/>
      <c r="I1232" s="117"/>
      <c r="J1232" s="117"/>
      <c r="K1232" s="128"/>
      <c r="L1232" s="127"/>
      <c r="M1232" s="127"/>
      <c r="N1232" s="127"/>
      <c r="O1232" s="127"/>
      <c r="P1232" s="127"/>
      <c r="Q1232" s="127"/>
      <c r="R1232" s="127"/>
      <c r="S1232" s="127"/>
      <c r="T1232" s="127"/>
      <c r="U1232" s="127"/>
      <c r="V1232" s="127"/>
      <c r="W1232" s="127"/>
      <c r="X1232" s="127"/>
      <c r="Y1232" s="127"/>
      <c r="Z1232" s="127"/>
      <c r="AA1232" s="127"/>
      <c r="AB1232" s="127"/>
      <c r="AC1232" s="127"/>
      <c r="AD1232" s="127"/>
      <c r="AE1232" s="127"/>
      <c r="AF1232" s="127"/>
      <c r="AG1232" s="127"/>
      <c r="AH1232" s="127"/>
      <c r="AI1232" s="127"/>
      <c r="AJ1232" s="127"/>
      <c r="AK1232" s="127"/>
      <c r="AL1232" s="127"/>
      <c r="AM1232" s="127"/>
      <c r="AN1232" s="127"/>
      <c r="AO1232" s="127"/>
      <c r="AP1232" s="127"/>
      <c r="AQ1232" s="127"/>
      <c r="AR1232" s="127"/>
      <c r="AS1232" s="127"/>
      <c r="AT1232" s="127"/>
      <c r="AU1232" s="127"/>
      <c r="AV1232" s="127"/>
      <c r="AW1232" s="127"/>
      <c r="AX1232" s="127"/>
      <c r="AY1232" s="127"/>
      <c r="AZ1232" s="127"/>
      <c r="BA1232" s="127"/>
      <c r="BB1232" s="127"/>
      <c r="BC1232" s="127"/>
      <c r="BD1232" s="127"/>
      <c r="BE1232" s="127"/>
      <c r="BF1232" s="127"/>
      <c r="BG1232" s="127"/>
      <c r="BH1232" s="127"/>
      <c r="BI1232" s="127"/>
      <c r="BJ1232" s="127"/>
      <c r="BK1232" s="127"/>
      <c r="BL1232" s="127"/>
      <c r="BM1232" s="127"/>
      <c r="BN1232" s="127"/>
      <c r="BO1232" s="127"/>
      <c r="BP1232" s="127"/>
      <c r="BQ1232" s="127"/>
      <c r="BR1232" s="127"/>
      <c r="BS1232" s="127"/>
      <c r="BT1232" s="127"/>
      <c r="BU1232" s="127"/>
      <c r="BV1232" s="127"/>
      <c r="BW1232" s="127"/>
      <c r="BX1232" s="127"/>
      <c r="BY1232" s="127"/>
      <c r="BZ1232" s="127"/>
      <c r="CA1232" s="127"/>
      <c r="CB1232" s="127"/>
      <c r="CC1232" s="127"/>
      <c r="CD1232" s="127"/>
      <c r="CE1232" s="127"/>
      <c r="CF1232" s="127"/>
      <c r="CG1232" s="127"/>
      <c r="CH1232" s="127"/>
      <c r="CI1232" s="127"/>
      <c r="CJ1232" s="127"/>
      <c r="CK1232" s="127"/>
      <c r="CL1232" s="127"/>
      <c r="CM1232" s="127"/>
      <c r="CN1232" s="127"/>
      <c r="CO1232" s="127"/>
      <c r="CP1232" s="127"/>
      <c r="CQ1232" s="127"/>
      <c r="CR1232" s="127"/>
      <c r="CS1232" s="127"/>
      <c r="CT1232" s="127"/>
      <c r="CU1232" s="127"/>
      <c r="CV1232" s="127"/>
      <c r="CW1232" s="127"/>
      <c r="CX1232" s="127"/>
      <c r="CY1232" s="127"/>
      <c r="CZ1232" s="127"/>
      <c r="DA1232" s="127"/>
      <c r="DB1232" s="127"/>
      <c r="DC1232" s="127"/>
      <c r="DD1232" s="127"/>
      <c r="DE1232" s="127"/>
      <c r="DF1232" s="127"/>
      <c r="DG1232" s="127"/>
      <c r="DH1232" s="127"/>
      <c r="DI1232" s="127"/>
      <c r="DJ1232" s="127"/>
      <c r="DK1232" s="127"/>
      <c r="DL1232" s="127"/>
      <c r="DM1232" s="127"/>
      <c r="DN1232" s="127"/>
      <c r="DO1232" s="127"/>
      <c r="DP1232" s="127"/>
      <c r="DQ1232" s="127"/>
      <c r="DR1232" s="127"/>
      <c r="DS1232" s="127"/>
      <c r="DT1232" s="127"/>
      <c r="DU1232" s="127"/>
      <c r="DV1232" s="127"/>
      <c r="DW1232" s="127"/>
      <c r="DX1232" s="127"/>
      <c r="DY1232" s="127"/>
      <c r="DZ1232" s="127"/>
      <c r="EA1232" s="127"/>
      <c r="EB1232" s="127"/>
      <c r="EC1232" s="127"/>
      <c r="ED1232" s="127"/>
      <c r="EE1232" s="127"/>
      <c r="EF1232" s="127"/>
      <c r="EG1232" s="127"/>
      <c r="EH1232" s="127"/>
      <c r="EI1232" s="127"/>
      <c r="EJ1232" s="127"/>
      <c r="EK1232" s="127"/>
      <c r="EL1232" s="127"/>
      <c r="EM1232" s="127"/>
      <c r="EN1232" s="127"/>
      <c r="EO1232" s="127"/>
      <c r="EP1232" s="127"/>
      <c r="EQ1232" s="127"/>
      <c r="ER1232" s="127"/>
      <c r="ES1232" s="127"/>
      <c r="ET1232" s="127"/>
      <c r="EU1232" s="127"/>
      <c r="EV1232" s="127"/>
      <c r="EW1232" s="127"/>
      <c r="EX1232" s="127"/>
      <c r="EY1232" s="127"/>
      <c r="EZ1232" s="127"/>
      <c r="FA1232" s="127"/>
      <c r="FB1232" s="127"/>
      <c r="FC1232" s="127"/>
      <c r="FD1232" s="127"/>
      <c r="FE1232" s="127"/>
      <c r="FF1232" s="127"/>
      <c r="FG1232" s="127"/>
      <c r="FH1232" s="127"/>
      <c r="FI1232" s="127"/>
      <c r="FJ1232" s="127"/>
      <c r="FK1232" s="127"/>
      <c r="FL1232" s="127"/>
      <c r="FM1232" s="127"/>
      <c r="FN1232" s="127"/>
      <c r="FO1232" s="127"/>
      <c r="FP1232" s="127"/>
      <c r="FQ1232" s="127"/>
      <c r="FR1232" s="127"/>
      <c r="FS1232" s="127"/>
      <c r="FT1232" s="127"/>
      <c r="FU1232" s="127"/>
      <c r="FV1232" s="127"/>
      <c r="FW1232" s="127"/>
      <c r="FX1232" s="127"/>
      <c r="FY1232" s="127"/>
      <c r="FZ1232" s="127"/>
      <c r="GA1232" s="127"/>
      <c r="GB1232" s="127"/>
      <c r="GC1232" s="127"/>
      <c r="GD1232" s="127"/>
      <c r="GE1232" s="127"/>
      <c r="GF1232" s="127"/>
      <c r="GG1232" s="127"/>
      <c r="GH1232" s="127"/>
      <c r="GI1232" s="127"/>
      <c r="GJ1232" s="127"/>
      <c r="GK1232" s="127"/>
      <c r="GL1232" s="127"/>
      <c r="GM1232" s="127"/>
      <c r="GN1232" s="127"/>
      <c r="GO1232" s="127"/>
      <c r="GP1232" s="127"/>
      <c r="GQ1232" s="127"/>
      <c r="GR1232" s="127"/>
      <c r="GS1232" s="127"/>
      <c r="GT1232" s="127"/>
      <c r="GU1232" s="127"/>
      <c r="GV1232" s="127"/>
      <c r="GW1232" s="127"/>
      <c r="GX1232" s="127"/>
      <c r="GY1232" s="127"/>
      <c r="GZ1232" s="127"/>
      <c r="HA1232" s="127"/>
      <c r="HB1232" s="127"/>
      <c r="HC1232" s="127"/>
      <c r="HD1232" s="127"/>
      <c r="HE1232" s="127"/>
      <c r="HF1232" s="127"/>
      <c r="HG1232" s="127"/>
      <c r="HH1232" s="127"/>
      <c r="HI1232" s="127"/>
      <c r="HJ1232" s="127"/>
      <c r="HK1232" s="127"/>
      <c r="HL1232" s="127"/>
      <c r="HM1232" s="127"/>
      <c r="HN1232" s="127"/>
      <c r="HO1232" s="127"/>
      <c r="HP1232" s="127"/>
    </row>
    <row r="1233" spans="1:224" ht="12.75" customHeight="1" x14ac:dyDescent="0.2">
      <c r="A1233" s="127"/>
      <c r="B1233" s="127"/>
      <c r="C1233" s="127"/>
      <c r="D1233" s="127"/>
      <c r="E1233" s="125"/>
      <c r="F1233" s="117"/>
      <c r="G1233" s="117"/>
      <c r="H1233" s="117"/>
      <c r="I1233" s="117"/>
      <c r="J1233" s="117"/>
      <c r="K1233" s="128"/>
      <c r="L1233" s="127"/>
      <c r="M1233" s="127"/>
      <c r="N1233" s="127"/>
      <c r="O1233" s="127"/>
      <c r="P1233" s="127"/>
      <c r="Q1233" s="127"/>
      <c r="R1233" s="127"/>
      <c r="S1233" s="127"/>
      <c r="T1233" s="127"/>
      <c r="U1233" s="127"/>
      <c r="V1233" s="127"/>
      <c r="W1233" s="127"/>
      <c r="X1233" s="127"/>
      <c r="Y1233" s="127"/>
      <c r="Z1233" s="127"/>
      <c r="AA1233" s="127"/>
      <c r="AB1233" s="127"/>
      <c r="AC1233" s="127"/>
      <c r="AD1233" s="127"/>
      <c r="AE1233" s="127"/>
      <c r="AF1233" s="127"/>
      <c r="AG1233" s="127"/>
      <c r="AH1233" s="127"/>
      <c r="AI1233" s="127"/>
      <c r="AJ1233" s="127"/>
      <c r="AK1233" s="127"/>
      <c r="AL1233" s="127"/>
      <c r="AM1233" s="127"/>
      <c r="AN1233" s="127"/>
      <c r="AO1233" s="127"/>
      <c r="AP1233" s="127"/>
      <c r="AQ1233" s="127"/>
      <c r="AR1233" s="127"/>
      <c r="AS1233" s="127"/>
      <c r="AT1233" s="127"/>
      <c r="AU1233" s="127"/>
      <c r="AV1233" s="127"/>
      <c r="AW1233" s="127"/>
      <c r="AX1233" s="127"/>
      <c r="AY1233" s="127"/>
      <c r="AZ1233" s="127"/>
      <c r="BA1233" s="127"/>
      <c r="BB1233" s="127"/>
      <c r="BC1233" s="127"/>
      <c r="BD1233" s="127"/>
      <c r="BE1233" s="127"/>
      <c r="BF1233" s="127"/>
      <c r="BG1233" s="127"/>
      <c r="BH1233" s="127"/>
      <c r="BI1233" s="127"/>
      <c r="BJ1233" s="127"/>
      <c r="BK1233" s="127"/>
      <c r="BL1233" s="127"/>
      <c r="BM1233" s="127"/>
      <c r="BN1233" s="127"/>
      <c r="BO1233" s="127"/>
      <c r="BP1233" s="127"/>
      <c r="BQ1233" s="127"/>
      <c r="BR1233" s="127"/>
      <c r="BS1233" s="127"/>
      <c r="BT1233" s="127"/>
      <c r="BU1233" s="127"/>
      <c r="BV1233" s="127"/>
      <c r="BW1233" s="127"/>
      <c r="BX1233" s="127"/>
      <c r="BY1233" s="127"/>
      <c r="BZ1233" s="127"/>
      <c r="CA1233" s="127"/>
      <c r="CB1233" s="127"/>
      <c r="CC1233" s="127"/>
      <c r="CD1233" s="127"/>
      <c r="CE1233" s="127"/>
      <c r="CF1233" s="127"/>
      <c r="CG1233" s="127"/>
      <c r="CH1233" s="127"/>
      <c r="CI1233" s="127"/>
      <c r="CJ1233" s="127"/>
      <c r="CK1233" s="127"/>
      <c r="CL1233" s="127"/>
      <c r="CM1233" s="127"/>
      <c r="CN1233" s="127"/>
      <c r="CO1233" s="127"/>
      <c r="CP1233" s="127"/>
      <c r="CQ1233" s="127"/>
      <c r="CR1233" s="127"/>
      <c r="CS1233" s="127"/>
      <c r="CT1233" s="127"/>
      <c r="CU1233" s="127"/>
      <c r="CV1233" s="127"/>
      <c r="CW1233" s="127"/>
      <c r="CX1233" s="127"/>
      <c r="CY1233" s="127"/>
      <c r="CZ1233" s="127"/>
      <c r="DA1233" s="127"/>
      <c r="DB1233" s="127"/>
      <c r="DC1233" s="127"/>
      <c r="DD1233" s="127"/>
      <c r="DE1233" s="127"/>
      <c r="DF1233" s="127"/>
      <c r="DG1233" s="127"/>
      <c r="DH1233" s="127"/>
      <c r="DI1233" s="127"/>
      <c r="DJ1233" s="127"/>
      <c r="DK1233" s="127"/>
      <c r="DL1233" s="127"/>
      <c r="DM1233" s="127"/>
      <c r="DN1233" s="127"/>
      <c r="DO1233" s="127"/>
      <c r="DP1233" s="127"/>
      <c r="DQ1233" s="127"/>
      <c r="DR1233" s="127"/>
      <c r="DS1233" s="127"/>
      <c r="DT1233" s="127"/>
      <c r="DU1233" s="127"/>
      <c r="DV1233" s="127"/>
      <c r="DW1233" s="127"/>
      <c r="DX1233" s="127"/>
      <c r="DY1233" s="127"/>
      <c r="DZ1233" s="127"/>
      <c r="EA1233" s="127"/>
      <c r="EB1233" s="127"/>
      <c r="EC1233" s="127"/>
      <c r="ED1233" s="127"/>
      <c r="EE1233" s="127"/>
      <c r="EF1233" s="127"/>
      <c r="EG1233" s="127"/>
      <c r="EH1233" s="127"/>
      <c r="EI1233" s="127"/>
      <c r="EJ1233" s="127"/>
      <c r="EK1233" s="127"/>
      <c r="EL1233" s="127"/>
      <c r="EM1233" s="127"/>
      <c r="EN1233" s="127"/>
      <c r="EO1233" s="127"/>
      <c r="EP1233" s="127"/>
      <c r="EQ1233" s="127"/>
      <c r="ER1233" s="127"/>
      <c r="ES1233" s="127"/>
      <c r="ET1233" s="127"/>
      <c r="EU1233" s="127"/>
      <c r="EV1233" s="127"/>
      <c r="EW1233" s="127"/>
      <c r="EX1233" s="127"/>
      <c r="EY1233" s="127"/>
      <c r="EZ1233" s="127"/>
      <c r="FA1233" s="127"/>
      <c r="FB1233" s="127"/>
      <c r="FC1233" s="127"/>
      <c r="FD1233" s="127"/>
      <c r="FE1233" s="127"/>
      <c r="FF1233" s="127"/>
      <c r="FG1233" s="127"/>
      <c r="FH1233" s="127"/>
      <c r="FI1233" s="127"/>
      <c r="FJ1233" s="127"/>
      <c r="FK1233" s="127"/>
      <c r="FL1233" s="127"/>
      <c r="FM1233" s="127"/>
      <c r="FN1233" s="127"/>
      <c r="FO1233" s="127"/>
      <c r="FP1233" s="127"/>
      <c r="FQ1233" s="127"/>
      <c r="FR1233" s="127"/>
      <c r="FS1233" s="127"/>
      <c r="FT1233" s="127"/>
      <c r="FU1233" s="127"/>
      <c r="FV1233" s="127"/>
      <c r="FW1233" s="127"/>
      <c r="FX1233" s="127"/>
      <c r="FY1233" s="127"/>
      <c r="FZ1233" s="127"/>
      <c r="GA1233" s="127"/>
      <c r="GB1233" s="127"/>
      <c r="GC1233" s="127"/>
      <c r="GD1233" s="127"/>
      <c r="GE1233" s="127"/>
      <c r="GF1233" s="127"/>
      <c r="GG1233" s="127"/>
      <c r="GH1233" s="127"/>
      <c r="GI1233" s="127"/>
      <c r="GJ1233" s="127"/>
      <c r="GK1233" s="127"/>
      <c r="GL1233" s="127"/>
      <c r="GM1233" s="127"/>
      <c r="GN1233" s="127"/>
      <c r="GO1233" s="127"/>
      <c r="GP1233" s="127"/>
      <c r="GQ1233" s="127"/>
      <c r="GR1233" s="127"/>
      <c r="GS1233" s="127"/>
      <c r="GT1233" s="127"/>
      <c r="GU1233" s="127"/>
      <c r="GV1233" s="127"/>
      <c r="GW1233" s="127"/>
      <c r="GX1233" s="127"/>
      <c r="GY1233" s="127"/>
      <c r="GZ1233" s="127"/>
      <c r="HA1233" s="127"/>
      <c r="HB1233" s="127"/>
      <c r="HC1233" s="127"/>
      <c r="HD1233" s="127"/>
      <c r="HE1233" s="127"/>
      <c r="HF1233" s="127"/>
      <c r="HG1233" s="127"/>
      <c r="HH1233" s="127"/>
      <c r="HI1233" s="127"/>
      <c r="HJ1233" s="127"/>
      <c r="HK1233" s="127"/>
      <c r="HL1233" s="127"/>
      <c r="HM1233" s="127"/>
      <c r="HN1233" s="127"/>
      <c r="HO1233" s="127"/>
      <c r="HP1233" s="127"/>
    </row>
    <row r="1234" spans="1:224" ht="12.75" customHeight="1" x14ac:dyDescent="0.2">
      <c r="A1234" s="127"/>
      <c r="B1234" s="127"/>
      <c r="C1234" s="127"/>
      <c r="D1234" s="127"/>
      <c r="E1234" s="125"/>
      <c r="F1234" s="117"/>
      <c r="G1234" s="117"/>
      <c r="H1234" s="117"/>
      <c r="I1234" s="117"/>
      <c r="J1234" s="117"/>
      <c r="K1234" s="128"/>
      <c r="L1234" s="127"/>
      <c r="M1234" s="127"/>
      <c r="N1234" s="127"/>
      <c r="O1234" s="127"/>
      <c r="P1234" s="127"/>
      <c r="Q1234" s="127"/>
      <c r="R1234" s="127"/>
      <c r="S1234" s="127"/>
      <c r="T1234" s="127"/>
      <c r="U1234" s="127"/>
      <c r="V1234" s="127"/>
      <c r="W1234" s="127"/>
      <c r="X1234" s="127"/>
      <c r="Y1234" s="127"/>
      <c r="Z1234" s="127"/>
      <c r="AA1234" s="127"/>
      <c r="AB1234" s="127"/>
      <c r="AC1234" s="127"/>
      <c r="AD1234" s="127"/>
      <c r="AE1234" s="127"/>
      <c r="AF1234" s="127"/>
      <c r="AG1234" s="127"/>
      <c r="AH1234" s="127"/>
      <c r="AI1234" s="127"/>
      <c r="AJ1234" s="127"/>
      <c r="AK1234" s="127"/>
      <c r="AL1234" s="127"/>
      <c r="AM1234" s="127"/>
      <c r="AN1234" s="127"/>
      <c r="AO1234" s="127"/>
      <c r="AP1234" s="127"/>
      <c r="AQ1234" s="127"/>
      <c r="AR1234" s="127"/>
      <c r="AS1234" s="127"/>
      <c r="AT1234" s="127"/>
      <c r="AU1234" s="127"/>
      <c r="AV1234" s="127"/>
      <c r="AW1234" s="127"/>
      <c r="AX1234" s="127"/>
      <c r="AY1234" s="127"/>
      <c r="AZ1234" s="127"/>
      <c r="BA1234" s="127"/>
      <c r="BB1234" s="127"/>
      <c r="BC1234" s="127"/>
      <c r="BD1234" s="127"/>
      <c r="BE1234" s="127"/>
      <c r="BF1234" s="127"/>
      <c r="BG1234" s="127"/>
      <c r="BH1234" s="127"/>
      <c r="BI1234" s="127"/>
      <c r="BJ1234" s="127"/>
      <c r="BK1234" s="127"/>
      <c r="BL1234" s="127"/>
      <c r="BM1234" s="127"/>
      <c r="BN1234" s="127"/>
      <c r="BO1234" s="127"/>
      <c r="BP1234" s="127"/>
      <c r="BQ1234" s="127"/>
      <c r="BR1234" s="127"/>
      <c r="BS1234" s="127"/>
      <c r="BT1234" s="127"/>
      <c r="BU1234" s="127"/>
      <c r="BV1234" s="127"/>
      <c r="BW1234" s="127"/>
      <c r="BX1234" s="127"/>
      <c r="BY1234" s="127"/>
      <c r="BZ1234" s="127"/>
      <c r="CA1234" s="127"/>
      <c r="CB1234" s="127"/>
      <c r="CC1234" s="127"/>
      <c r="CD1234" s="127"/>
      <c r="CE1234" s="127"/>
      <c r="CF1234" s="127"/>
      <c r="CG1234" s="127"/>
      <c r="CH1234" s="127"/>
      <c r="CI1234" s="127"/>
      <c r="CJ1234" s="127"/>
      <c r="CK1234" s="127"/>
      <c r="CL1234" s="127"/>
      <c r="CM1234" s="127"/>
      <c r="CN1234" s="127"/>
      <c r="CO1234" s="127"/>
      <c r="CP1234" s="127"/>
      <c r="CQ1234" s="127"/>
      <c r="CR1234" s="127"/>
      <c r="CS1234" s="127"/>
      <c r="CT1234" s="127"/>
      <c r="CU1234" s="127"/>
      <c r="CV1234" s="127"/>
      <c r="CW1234" s="127"/>
      <c r="CX1234" s="127"/>
      <c r="CY1234" s="127"/>
      <c r="CZ1234" s="127"/>
      <c r="DA1234" s="127"/>
      <c r="DB1234" s="127"/>
      <c r="DC1234" s="127"/>
      <c r="DD1234" s="127"/>
      <c r="DE1234" s="127"/>
      <c r="DF1234" s="127"/>
      <c r="DG1234" s="127"/>
      <c r="DH1234" s="127"/>
      <c r="DI1234" s="127"/>
      <c r="DJ1234" s="127"/>
      <c r="DK1234" s="127"/>
      <c r="DL1234" s="127"/>
      <c r="DM1234" s="127"/>
      <c r="DN1234" s="127"/>
      <c r="DO1234" s="127"/>
      <c r="DP1234" s="127"/>
      <c r="DQ1234" s="127"/>
      <c r="DR1234" s="127"/>
      <c r="DS1234" s="127"/>
      <c r="DT1234" s="127"/>
      <c r="DU1234" s="127"/>
      <c r="DV1234" s="127"/>
      <c r="DW1234" s="127"/>
      <c r="DX1234" s="127"/>
      <c r="DY1234" s="127"/>
      <c r="DZ1234" s="127"/>
      <c r="EA1234" s="127"/>
      <c r="EB1234" s="127"/>
      <c r="EC1234" s="127"/>
      <c r="ED1234" s="127"/>
      <c r="EE1234" s="127"/>
      <c r="EF1234" s="127"/>
      <c r="EG1234" s="127"/>
      <c r="EH1234" s="127"/>
      <c r="EI1234" s="127"/>
      <c r="EJ1234" s="127"/>
      <c r="EK1234" s="127"/>
      <c r="EL1234" s="127"/>
      <c r="EM1234" s="127"/>
      <c r="EN1234" s="127"/>
      <c r="EO1234" s="127"/>
      <c r="EP1234" s="127"/>
      <c r="EQ1234" s="127"/>
      <c r="ER1234" s="127"/>
      <c r="ES1234" s="127"/>
      <c r="ET1234" s="127"/>
      <c r="EU1234" s="127"/>
      <c r="EV1234" s="127"/>
      <c r="EW1234" s="127"/>
      <c r="EX1234" s="127"/>
      <c r="EY1234" s="127"/>
      <c r="EZ1234" s="127"/>
      <c r="FA1234" s="127"/>
      <c r="FB1234" s="127"/>
      <c r="FC1234" s="127"/>
      <c r="FD1234" s="127"/>
      <c r="FE1234" s="127"/>
      <c r="FF1234" s="127"/>
      <c r="FG1234" s="127"/>
      <c r="FH1234" s="127"/>
      <c r="FI1234" s="127"/>
      <c r="FJ1234" s="127"/>
      <c r="FK1234" s="127"/>
      <c r="FL1234" s="127"/>
      <c r="FM1234" s="127"/>
      <c r="FN1234" s="127"/>
      <c r="FO1234" s="127"/>
      <c r="FP1234" s="127"/>
      <c r="FQ1234" s="127"/>
      <c r="FR1234" s="127"/>
      <c r="FS1234" s="127"/>
      <c r="FT1234" s="127"/>
      <c r="FU1234" s="127"/>
      <c r="FV1234" s="127"/>
      <c r="FW1234" s="127"/>
      <c r="FX1234" s="127"/>
      <c r="FY1234" s="127"/>
      <c r="FZ1234" s="127"/>
      <c r="GA1234" s="127"/>
      <c r="GB1234" s="127"/>
      <c r="GC1234" s="127"/>
      <c r="GD1234" s="127"/>
      <c r="GE1234" s="127"/>
      <c r="GF1234" s="127"/>
      <c r="GG1234" s="127"/>
      <c r="GH1234" s="127"/>
      <c r="GI1234" s="127"/>
      <c r="GJ1234" s="127"/>
      <c r="GK1234" s="127"/>
      <c r="GL1234" s="127"/>
      <c r="GM1234" s="127"/>
      <c r="GN1234" s="127"/>
      <c r="GO1234" s="127"/>
      <c r="GP1234" s="127"/>
      <c r="GQ1234" s="127"/>
      <c r="GR1234" s="127"/>
      <c r="GS1234" s="127"/>
      <c r="GT1234" s="127"/>
      <c r="GU1234" s="127"/>
      <c r="GV1234" s="127"/>
      <c r="GW1234" s="127"/>
      <c r="GX1234" s="127"/>
      <c r="GY1234" s="127"/>
      <c r="GZ1234" s="127"/>
      <c r="HA1234" s="127"/>
      <c r="HB1234" s="127"/>
      <c r="HC1234" s="127"/>
      <c r="HD1234" s="127"/>
      <c r="HE1234" s="127"/>
      <c r="HF1234" s="127"/>
      <c r="HG1234" s="127"/>
      <c r="HH1234" s="127"/>
      <c r="HI1234" s="127"/>
      <c r="HJ1234" s="127"/>
      <c r="HK1234" s="127"/>
      <c r="HL1234" s="127"/>
      <c r="HM1234" s="127"/>
      <c r="HN1234" s="127"/>
      <c r="HO1234" s="127"/>
      <c r="HP1234" s="127"/>
    </row>
    <row r="1235" spans="1:224" ht="12.75" customHeight="1" x14ac:dyDescent="0.2">
      <c r="A1235" s="127"/>
      <c r="B1235" s="127"/>
      <c r="C1235" s="127"/>
      <c r="D1235" s="127"/>
      <c r="E1235" s="125"/>
      <c r="F1235" s="117"/>
      <c r="G1235" s="117"/>
      <c r="H1235" s="117"/>
      <c r="I1235" s="117"/>
      <c r="J1235" s="117"/>
      <c r="K1235" s="128"/>
      <c r="L1235" s="127"/>
      <c r="M1235" s="127"/>
      <c r="N1235" s="127"/>
      <c r="O1235" s="127"/>
      <c r="P1235" s="127"/>
      <c r="Q1235" s="127"/>
      <c r="R1235" s="127"/>
      <c r="S1235" s="127"/>
      <c r="T1235" s="127"/>
      <c r="U1235" s="127"/>
      <c r="V1235" s="127"/>
      <c r="W1235" s="127"/>
      <c r="X1235" s="127"/>
      <c r="Y1235" s="127"/>
      <c r="Z1235" s="127"/>
      <c r="AA1235" s="127"/>
      <c r="AB1235" s="127"/>
      <c r="AC1235" s="127"/>
      <c r="AD1235" s="127"/>
      <c r="AE1235" s="127"/>
      <c r="AF1235" s="127"/>
      <c r="AG1235" s="127"/>
      <c r="AH1235" s="127"/>
      <c r="AI1235" s="127"/>
      <c r="AJ1235" s="127"/>
      <c r="AK1235" s="127"/>
      <c r="AL1235" s="127"/>
      <c r="AM1235" s="127"/>
      <c r="AN1235" s="127"/>
      <c r="AO1235" s="127"/>
      <c r="AP1235" s="127"/>
      <c r="AQ1235" s="127"/>
      <c r="AR1235" s="127"/>
      <c r="AS1235" s="127"/>
      <c r="AT1235" s="127"/>
      <c r="AU1235" s="127"/>
      <c r="AV1235" s="127"/>
      <c r="AW1235" s="127"/>
      <c r="AX1235" s="127"/>
      <c r="AY1235" s="127"/>
      <c r="AZ1235" s="127"/>
      <c r="BA1235" s="127"/>
      <c r="BB1235" s="127"/>
      <c r="BC1235" s="127"/>
      <c r="BD1235" s="127"/>
      <c r="BE1235" s="127"/>
      <c r="BF1235" s="127"/>
      <c r="BG1235" s="127"/>
      <c r="BH1235" s="127"/>
      <c r="BI1235" s="127"/>
      <c r="BJ1235" s="127"/>
      <c r="BK1235" s="127"/>
      <c r="BL1235" s="127"/>
      <c r="BM1235" s="127"/>
      <c r="BN1235" s="127"/>
      <c r="BO1235" s="127"/>
      <c r="BP1235" s="127"/>
      <c r="BQ1235" s="127"/>
      <c r="BR1235" s="127"/>
      <c r="BS1235" s="127"/>
      <c r="BT1235" s="127"/>
      <c r="BU1235" s="127"/>
      <c r="BV1235" s="127"/>
      <c r="BW1235" s="127"/>
      <c r="BX1235" s="127"/>
      <c r="BY1235" s="127"/>
      <c r="BZ1235" s="127"/>
      <c r="CA1235" s="127"/>
      <c r="CB1235" s="127"/>
      <c r="CC1235" s="127"/>
      <c r="CD1235" s="127"/>
      <c r="CE1235" s="127"/>
      <c r="CF1235" s="127"/>
      <c r="CG1235" s="127"/>
      <c r="CH1235" s="127"/>
      <c r="CI1235" s="127"/>
      <c r="CJ1235" s="127"/>
      <c r="CK1235" s="127"/>
      <c r="CL1235" s="127"/>
      <c r="CM1235" s="127"/>
      <c r="CN1235" s="127"/>
      <c r="CO1235" s="127"/>
      <c r="CP1235" s="127"/>
      <c r="CQ1235" s="127"/>
      <c r="CR1235" s="127"/>
      <c r="CS1235" s="127"/>
      <c r="CT1235" s="127"/>
      <c r="CU1235" s="127"/>
      <c r="CV1235" s="127"/>
      <c r="CW1235" s="127"/>
      <c r="CX1235" s="127"/>
      <c r="CY1235" s="127"/>
      <c r="CZ1235" s="127"/>
      <c r="DA1235" s="127"/>
      <c r="DB1235" s="127"/>
      <c r="DC1235" s="127"/>
      <c r="DD1235" s="127"/>
      <c r="DE1235" s="127"/>
      <c r="DF1235" s="127"/>
      <c r="DG1235" s="127"/>
      <c r="DH1235" s="127"/>
      <c r="DI1235" s="127"/>
      <c r="DJ1235" s="127"/>
      <c r="DK1235" s="127"/>
      <c r="DL1235" s="127"/>
      <c r="DM1235" s="127"/>
      <c r="DN1235" s="127"/>
      <c r="DO1235" s="127"/>
      <c r="DP1235" s="127"/>
      <c r="DQ1235" s="127"/>
      <c r="DR1235" s="127"/>
      <c r="DS1235" s="127"/>
      <c r="DT1235" s="127"/>
      <c r="DU1235" s="127"/>
      <c r="DV1235" s="127"/>
      <c r="DW1235" s="127"/>
      <c r="DX1235" s="127"/>
      <c r="DY1235" s="127"/>
      <c r="DZ1235" s="127"/>
      <c r="EA1235" s="127"/>
      <c r="EB1235" s="127"/>
      <c r="EC1235" s="127"/>
      <c r="ED1235" s="127"/>
      <c r="EE1235" s="127"/>
      <c r="EF1235" s="127"/>
      <c r="EG1235" s="127"/>
      <c r="EH1235" s="127"/>
      <c r="EI1235" s="127"/>
      <c r="EJ1235" s="127"/>
      <c r="EK1235" s="127"/>
      <c r="EL1235" s="127"/>
      <c r="EM1235" s="127"/>
      <c r="EN1235" s="127"/>
      <c r="EO1235" s="127"/>
      <c r="EP1235" s="127"/>
      <c r="EQ1235" s="127"/>
      <c r="ER1235" s="127"/>
      <c r="ES1235" s="127"/>
      <c r="ET1235" s="127"/>
      <c r="EU1235" s="127"/>
      <c r="EV1235" s="127"/>
      <c r="EW1235" s="127"/>
      <c r="EX1235" s="127"/>
      <c r="EY1235" s="127"/>
      <c r="EZ1235" s="127"/>
      <c r="FA1235" s="127"/>
      <c r="FB1235" s="127"/>
      <c r="FC1235" s="127"/>
      <c r="FD1235" s="127"/>
      <c r="FE1235" s="127"/>
      <c r="FF1235" s="127"/>
      <c r="FG1235" s="127"/>
      <c r="FH1235" s="127"/>
      <c r="FI1235" s="127"/>
      <c r="FJ1235" s="127"/>
      <c r="FK1235" s="127"/>
      <c r="FL1235" s="127"/>
      <c r="FM1235" s="127"/>
      <c r="FN1235" s="127"/>
      <c r="FO1235" s="127"/>
      <c r="FP1235" s="127"/>
      <c r="FQ1235" s="127"/>
      <c r="FR1235" s="127"/>
      <c r="FS1235" s="127"/>
      <c r="FT1235" s="127"/>
      <c r="FU1235" s="127"/>
      <c r="FV1235" s="127"/>
      <c r="FW1235" s="127"/>
      <c r="FX1235" s="127"/>
      <c r="FY1235" s="127"/>
      <c r="FZ1235" s="127"/>
      <c r="GA1235" s="127"/>
      <c r="GB1235" s="127"/>
      <c r="GC1235" s="127"/>
      <c r="GD1235" s="127"/>
      <c r="GE1235" s="127"/>
      <c r="GF1235" s="127"/>
      <c r="GG1235" s="127"/>
      <c r="GH1235" s="127"/>
      <c r="GI1235" s="127"/>
      <c r="GJ1235" s="127"/>
      <c r="GK1235" s="127"/>
      <c r="GL1235" s="127"/>
      <c r="GM1235" s="127"/>
      <c r="GN1235" s="127"/>
      <c r="GO1235" s="127"/>
      <c r="GP1235" s="127"/>
      <c r="GQ1235" s="127"/>
      <c r="GR1235" s="127"/>
      <c r="GS1235" s="127"/>
      <c r="GT1235" s="127"/>
      <c r="GU1235" s="127"/>
      <c r="GV1235" s="127"/>
      <c r="GW1235" s="127"/>
      <c r="GX1235" s="127"/>
      <c r="GY1235" s="127"/>
      <c r="GZ1235" s="127"/>
      <c r="HA1235" s="127"/>
      <c r="HB1235" s="127"/>
      <c r="HC1235" s="127"/>
      <c r="HD1235" s="127"/>
      <c r="HE1235" s="127"/>
      <c r="HF1235" s="127"/>
      <c r="HG1235" s="127"/>
      <c r="HH1235" s="127"/>
      <c r="HI1235" s="127"/>
      <c r="HJ1235" s="127"/>
      <c r="HK1235" s="127"/>
      <c r="HL1235" s="127"/>
      <c r="HM1235" s="127"/>
      <c r="HN1235" s="127"/>
      <c r="HO1235" s="127"/>
      <c r="HP1235" s="127"/>
    </row>
    <row r="1236" spans="1:224" ht="12.75" customHeight="1" x14ac:dyDescent="0.2">
      <c r="A1236" s="127"/>
      <c r="B1236" s="127"/>
      <c r="C1236" s="127"/>
      <c r="D1236" s="127"/>
      <c r="E1236" s="125"/>
      <c r="F1236" s="117"/>
      <c r="G1236" s="117"/>
      <c r="H1236" s="117"/>
      <c r="I1236" s="117"/>
      <c r="J1236" s="117"/>
      <c r="K1236" s="128"/>
      <c r="L1236" s="127"/>
      <c r="M1236" s="127"/>
      <c r="N1236" s="127"/>
      <c r="O1236" s="127"/>
      <c r="P1236" s="127"/>
      <c r="Q1236" s="127"/>
      <c r="R1236" s="127"/>
      <c r="S1236" s="127"/>
      <c r="T1236" s="127"/>
      <c r="U1236" s="127"/>
      <c r="V1236" s="127"/>
      <c r="W1236" s="127"/>
      <c r="X1236" s="127"/>
      <c r="Y1236" s="127"/>
      <c r="Z1236" s="127"/>
      <c r="AA1236" s="127"/>
      <c r="AB1236" s="127"/>
      <c r="AC1236" s="127"/>
      <c r="AD1236" s="127"/>
      <c r="AE1236" s="127"/>
      <c r="AF1236" s="127"/>
      <c r="AG1236" s="127"/>
      <c r="AH1236" s="127"/>
      <c r="AI1236" s="127"/>
      <c r="AJ1236" s="127"/>
      <c r="AK1236" s="127"/>
      <c r="AL1236" s="127"/>
      <c r="AM1236" s="127"/>
      <c r="AN1236" s="127"/>
      <c r="AO1236" s="127"/>
      <c r="AP1236" s="127"/>
      <c r="AQ1236" s="127"/>
      <c r="AR1236" s="127"/>
      <c r="AS1236" s="127"/>
      <c r="AT1236" s="127"/>
      <c r="AU1236" s="127"/>
      <c r="AV1236" s="127"/>
      <c r="AW1236" s="127"/>
      <c r="AX1236" s="127"/>
      <c r="AY1236" s="127"/>
      <c r="AZ1236" s="127"/>
      <c r="BA1236" s="127"/>
      <c r="BB1236" s="127"/>
      <c r="BC1236" s="127"/>
      <c r="BD1236" s="127"/>
      <c r="BE1236" s="127"/>
      <c r="BF1236" s="127"/>
      <c r="BG1236" s="127"/>
      <c r="BH1236" s="127"/>
      <c r="BI1236" s="127"/>
      <c r="BJ1236" s="127"/>
      <c r="BK1236" s="127"/>
      <c r="BL1236" s="127"/>
      <c r="BM1236" s="127"/>
      <c r="BN1236" s="127"/>
      <c r="BO1236" s="127"/>
      <c r="BP1236" s="127"/>
      <c r="BQ1236" s="127"/>
      <c r="BR1236" s="127"/>
      <c r="BS1236" s="127"/>
      <c r="BT1236" s="127"/>
      <c r="BU1236" s="127"/>
      <c r="BV1236" s="127"/>
      <c r="BW1236" s="127"/>
      <c r="BX1236" s="127"/>
      <c r="BY1236" s="127"/>
      <c r="BZ1236" s="127"/>
      <c r="CA1236" s="127"/>
      <c r="CB1236" s="127"/>
      <c r="CC1236" s="127"/>
      <c r="CD1236" s="127"/>
      <c r="CE1236" s="127"/>
      <c r="CF1236" s="127"/>
      <c r="CG1236" s="127"/>
      <c r="CH1236" s="127"/>
      <c r="CI1236" s="127"/>
      <c r="CJ1236" s="127"/>
      <c r="CK1236" s="127"/>
      <c r="CL1236" s="127"/>
      <c r="CM1236" s="127"/>
      <c r="CN1236" s="127"/>
      <c r="CO1236" s="127"/>
      <c r="CP1236" s="127"/>
      <c r="CQ1236" s="127"/>
      <c r="CR1236" s="127"/>
      <c r="CS1236" s="127"/>
      <c r="CT1236" s="127"/>
      <c r="CU1236" s="127"/>
      <c r="CV1236" s="127"/>
      <c r="CW1236" s="127"/>
      <c r="CX1236" s="127"/>
      <c r="CY1236" s="127"/>
      <c r="CZ1236" s="127"/>
      <c r="DA1236" s="127"/>
      <c r="DB1236" s="127"/>
      <c r="DC1236" s="127"/>
      <c r="DD1236" s="127"/>
      <c r="DE1236" s="127"/>
      <c r="DF1236" s="127"/>
      <c r="DG1236" s="127"/>
      <c r="DH1236" s="127"/>
      <c r="DI1236" s="127"/>
      <c r="DJ1236" s="127"/>
      <c r="DK1236" s="127"/>
      <c r="DL1236" s="127"/>
      <c r="DM1236" s="127"/>
      <c r="DN1236" s="127"/>
      <c r="DO1236" s="127"/>
      <c r="DP1236" s="127"/>
      <c r="DQ1236" s="127"/>
      <c r="DR1236" s="127"/>
      <c r="DS1236" s="127"/>
      <c r="DT1236" s="127"/>
      <c r="DU1236" s="127"/>
      <c r="DV1236" s="127"/>
      <c r="DW1236" s="127"/>
      <c r="DX1236" s="127"/>
      <c r="DY1236" s="127"/>
      <c r="DZ1236" s="127"/>
      <c r="EA1236" s="127"/>
      <c r="EB1236" s="127"/>
      <c r="EC1236" s="127"/>
      <c r="ED1236" s="127"/>
      <c r="EE1236" s="127"/>
      <c r="EF1236" s="127"/>
      <c r="EG1236" s="127"/>
      <c r="EH1236" s="127"/>
      <c r="EI1236" s="127"/>
      <c r="EJ1236" s="127"/>
      <c r="EK1236" s="127"/>
      <c r="EL1236" s="127"/>
      <c r="EM1236" s="127"/>
      <c r="EN1236" s="127"/>
      <c r="EO1236" s="127"/>
      <c r="EP1236" s="127"/>
      <c r="EQ1236" s="127"/>
      <c r="ER1236" s="127"/>
      <c r="ES1236" s="127"/>
      <c r="ET1236" s="127"/>
      <c r="EU1236" s="127"/>
      <c r="EV1236" s="127"/>
      <c r="EW1236" s="127"/>
      <c r="EX1236" s="127"/>
      <c r="EY1236" s="127"/>
      <c r="EZ1236" s="127"/>
      <c r="FA1236" s="127"/>
      <c r="FB1236" s="127"/>
      <c r="FC1236" s="127"/>
      <c r="FD1236" s="127"/>
      <c r="FE1236" s="127"/>
      <c r="FF1236" s="127"/>
      <c r="FG1236" s="127"/>
      <c r="FH1236" s="127"/>
      <c r="FI1236" s="127"/>
      <c r="FJ1236" s="127"/>
      <c r="FK1236" s="127"/>
      <c r="FL1236" s="127"/>
      <c r="FM1236" s="127"/>
      <c r="FN1236" s="127"/>
      <c r="FO1236" s="127"/>
      <c r="FP1236" s="127"/>
      <c r="FQ1236" s="127"/>
      <c r="FR1236" s="127"/>
      <c r="FS1236" s="127"/>
      <c r="FT1236" s="127"/>
      <c r="FU1236" s="127"/>
      <c r="FV1236" s="127"/>
      <c r="FW1236" s="127"/>
      <c r="FX1236" s="127"/>
      <c r="FY1236" s="127"/>
      <c r="FZ1236" s="127"/>
      <c r="GA1236" s="127"/>
      <c r="GB1236" s="127"/>
      <c r="GC1236" s="127"/>
      <c r="GD1236" s="127"/>
      <c r="GE1236" s="127"/>
      <c r="GF1236" s="127"/>
      <c r="GG1236" s="127"/>
      <c r="GH1236" s="127"/>
      <c r="GI1236" s="127"/>
      <c r="GJ1236" s="127"/>
      <c r="GK1236" s="127"/>
      <c r="GL1236" s="127"/>
      <c r="GM1236" s="127"/>
      <c r="GN1236" s="127"/>
      <c r="GO1236" s="127"/>
      <c r="GP1236" s="127"/>
      <c r="GQ1236" s="127"/>
      <c r="GR1236" s="127"/>
      <c r="GS1236" s="127"/>
      <c r="GT1236" s="127"/>
      <c r="GU1236" s="127"/>
      <c r="GV1236" s="127"/>
      <c r="GW1236" s="127"/>
      <c r="GX1236" s="127"/>
      <c r="GY1236" s="127"/>
      <c r="GZ1236" s="127"/>
      <c r="HA1236" s="127"/>
      <c r="HB1236" s="127"/>
      <c r="HC1236" s="127"/>
      <c r="HD1236" s="127"/>
      <c r="HE1236" s="127"/>
      <c r="HF1236" s="127"/>
      <c r="HG1236" s="127"/>
      <c r="HH1236" s="127"/>
      <c r="HI1236" s="127"/>
      <c r="HJ1236" s="127"/>
      <c r="HK1236" s="127"/>
      <c r="HL1236" s="127"/>
      <c r="HM1236" s="127"/>
      <c r="HN1236" s="127"/>
      <c r="HO1236" s="127"/>
      <c r="HP1236" s="127"/>
    </row>
    <row r="1237" spans="1:224" ht="12.75" customHeight="1" x14ac:dyDescent="0.2">
      <c r="A1237" s="127"/>
      <c r="B1237" s="127"/>
      <c r="C1237" s="127"/>
      <c r="D1237" s="127"/>
      <c r="E1237" s="125"/>
      <c r="F1237" s="117"/>
      <c r="G1237" s="117"/>
      <c r="H1237" s="117"/>
      <c r="I1237" s="117"/>
      <c r="J1237" s="117"/>
      <c r="K1237" s="128"/>
      <c r="L1237" s="127"/>
      <c r="M1237" s="127"/>
      <c r="N1237" s="127"/>
      <c r="O1237" s="127"/>
      <c r="P1237" s="127"/>
      <c r="Q1237" s="127"/>
      <c r="R1237" s="127"/>
      <c r="S1237" s="127"/>
      <c r="T1237" s="127"/>
      <c r="U1237" s="127"/>
      <c r="V1237" s="127"/>
      <c r="W1237" s="127"/>
      <c r="X1237" s="127"/>
      <c r="Y1237" s="127"/>
      <c r="Z1237" s="127"/>
      <c r="AA1237" s="127"/>
      <c r="AB1237" s="127"/>
      <c r="AC1237" s="127"/>
      <c r="AD1237" s="127"/>
      <c r="AE1237" s="127"/>
      <c r="AF1237" s="127"/>
      <c r="AG1237" s="127"/>
      <c r="AH1237" s="127"/>
      <c r="AI1237" s="127"/>
      <c r="AJ1237" s="127"/>
      <c r="AK1237" s="127"/>
      <c r="AL1237" s="127"/>
      <c r="AM1237" s="127"/>
      <c r="AN1237" s="127"/>
      <c r="AO1237" s="127"/>
      <c r="AP1237" s="127"/>
      <c r="AQ1237" s="127"/>
      <c r="AR1237" s="127"/>
      <c r="AS1237" s="127"/>
      <c r="AT1237" s="127"/>
      <c r="AU1237" s="127"/>
      <c r="AV1237" s="127"/>
      <c r="AW1237" s="127"/>
      <c r="AX1237" s="127"/>
      <c r="AY1237" s="127"/>
      <c r="AZ1237" s="127"/>
      <c r="BA1237" s="127"/>
      <c r="BB1237" s="127"/>
      <c r="BC1237" s="127"/>
      <c r="BD1237" s="127"/>
      <c r="BE1237" s="127"/>
      <c r="BF1237" s="127"/>
      <c r="BG1237" s="127"/>
      <c r="BH1237" s="127"/>
      <c r="BI1237" s="127"/>
      <c r="BJ1237" s="127"/>
      <c r="BK1237" s="127"/>
      <c r="BL1237" s="127"/>
      <c r="BM1237" s="127"/>
      <c r="BN1237" s="127"/>
      <c r="BO1237" s="127"/>
      <c r="BP1237" s="127"/>
      <c r="BQ1237" s="127"/>
      <c r="BR1237" s="127"/>
      <c r="BS1237" s="127"/>
      <c r="BT1237" s="127"/>
      <c r="BU1237" s="127"/>
      <c r="BV1237" s="127"/>
      <c r="BW1237" s="127"/>
      <c r="BX1237" s="127"/>
      <c r="BY1237" s="127"/>
      <c r="BZ1237" s="127"/>
      <c r="CA1237" s="127"/>
      <c r="CB1237" s="127"/>
      <c r="CC1237" s="127"/>
      <c r="CD1237" s="127"/>
      <c r="CE1237" s="127"/>
      <c r="CF1237" s="127"/>
      <c r="CG1237" s="127"/>
      <c r="CH1237" s="127"/>
      <c r="CI1237" s="127"/>
      <c r="CJ1237" s="127"/>
      <c r="CK1237" s="127"/>
      <c r="CL1237" s="127"/>
      <c r="CM1237" s="127"/>
      <c r="CN1237" s="127"/>
      <c r="CO1237" s="127"/>
      <c r="CP1237" s="127"/>
      <c r="CQ1237" s="127"/>
      <c r="CR1237" s="127"/>
      <c r="CS1237" s="127"/>
      <c r="CT1237" s="127"/>
      <c r="CU1237" s="127"/>
      <c r="CV1237" s="127"/>
      <c r="CW1237" s="127"/>
      <c r="CX1237" s="127"/>
      <c r="CY1237" s="127"/>
      <c r="CZ1237" s="127"/>
      <c r="DA1237" s="127"/>
      <c r="DB1237" s="127"/>
      <c r="DC1237" s="127"/>
      <c r="DD1237" s="127"/>
      <c r="DE1237" s="127"/>
      <c r="DF1237" s="127"/>
      <c r="DG1237" s="127"/>
      <c r="DH1237" s="127"/>
      <c r="DI1237" s="127"/>
      <c r="DJ1237" s="127"/>
      <c r="DK1237" s="127"/>
      <c r="DL1237" s="127"/>
      <c r="DM1237" s="127"/>
      <c r="DN1237" s="127"/>
      <c r="DO1237" s="127"/>
      <c r="DP1237" s="127"/>
      <c r="DQ1237" s="127"/>
      <c r="DR1237" s="127"/>
      <c r="DS1237" s="127"/>
      <c r="DT1237" s="127"/>
      <c r="DU1237" s="127"/>
      <c r="DV1237" s="127"/>
      <c r="DW1237" s="127"/>
      <c r="DX1237" s="127"/>
      <c r="DY1237" s="127"/>
      <c r="DZ1237" s="127"/>
      <c r="EA1237" s="127"/>
      <c r="EB1237" s="127"/>
      <c r="EC1237" s="127"/>
      <c r="ED1237" s="127"/>
      <c r="EE1237" s="127"/>
      <c r="EF1237" s="127"/>
      <c r="EG1237" s="127"/>
      <c r="EH1237" s="127"/>
      <c r="EI1237" s="127"/>
      <c r="EJ1237" s="127"/>
      <c r="EK1237" s="127"/>
      <c r="EL1237" s="127"/>
      <c r="EM1237" s="127"/>
      <c r="EN1237" s="127"/>
      <c r="EO1237" s="127"/>
      <c r="EP1237" s="127"/>
      <c r="EQ1237" s="127"/>
      <c r="ER1237" s="127"/>
      <c r="ES1237" s="127"/>
      <c r="ET1237" s="127"/>
      <c r="EU1237" s="127"/>
      <c r="EV1237" s="127"/>
      <c r="EW1237" s="127"/>
      <c r="EX1237" s="127"/>
      <c r="EY1237" s="127"/>
      <c r="EZ1237" s="127"/>
      <c r="FA1237" s="127"/>
      <c r="FB1237" s="127"/>
      <c r="FC1237" s="127"/>
      <c r="FD1237" s="127"/>
      <c r="FE1237" s="127"/>
      <c r="FF1237" s="127"/>
      <c r="FG1237" s="127"/>
      <c r="FH1237" s="127"/>
      <c r="FI1237" s="127"/>
      <c r="FJ1237" s="127"/>
      <c r="FK1237" s="127"/>
      <c r="FL1237" s="127"/>
      <c r="FM1237" s="127"/>
      <c r="FN1237" s="127"/>
      <c r="FO1237" s="127"/>
      <c r="FP1237" s="127"/>
      <c r="FQ1237" s="127"/>
      <c r="FR1237" s="127"/>
      <c r="FS1237" s="127"/>
      <c r="FT1237" s="127"/>
      <c r="FU1237" s="127"/>
      <c r="FV1237" s="127"/>
      <c r="FW1237" s="127"/>
      <c r="FX1237" s="127"/>
      <c r="FY1237" s="127"/>
      <c r="FZ1237" s="127"/>
      <c r="GA1237" s="127"/>
      <c r="GB1237" s="127"/>
      <c r="GC1237" s="127"/>
      <c r="GD1237" s="127"/>
      <c r="GE1237" s="127"/>
      <c r="GF1237" s="127"/>
      <c r="GG1237" s="127"/>
      <c r="GH1237" s="127"/>
      <c r="GI1237" s="127"/>
      <c r="GJ1237" s="127"/>
      <c r="GK1237" s="127"/>
      <c r="GL1237" s="127"/>
      <c r="GM1237" s="127"/>
      <c r="GN1237" s="127"/>
      <c r="GO1237" s="127"/>
      <c r="GP1237" s="127"/>
      <c r="GQ1237" s="127"/>
      <c r="GR1237" s="127"/>
      <c r="GS1237" s="127"/>
      <c r="GT1237" s="127"/>
      <c r="GU1237" s="127"/>
      <c r="GV1237" s="127"/>
      <c r="GW1237" s="127"/>
      <c r="GX1237" s="127"/>
      <c r="GY1237" s="127"/>
      <c r="GZ1237" s="127"/>
      <c r="HA1237" s="127"/>
      <c r="HB1237" s="127"/>
      <c r="HC1237" s="127"/>
      <c r="HD1237" s="127"/>
      <c r="HE1237" s="127"/>
      <c r="HF1237" s="127"/>
      <c r="HG1237" s="127"/>
      <c r="HH1237" s="127"/>
      <c r="HI1237" s="127"/>
      <c r="HJ1237" s="127"/>
      <c r="HK1237" s="127"/>
      <c r="HL1237" s="127"/>
      <c r="HM1237" s="127"/>
      <c r="HN1237" s="127"/>
      <c r="HO1237" s="127"/>
      <c r="HP1237" s="127"/>
    </row>
    <row r="1238" spans="1:224" ht="12.75" customHeight="1" x14ac:dyDescent="0.2">
      <c r="A1238" s="127"/>
      <c r="B1238" s="127"/>
      <c r="C1238" s="127"/>
      <c r="D1238" s="127"/>
      <c r="E1238" s="125"/>
      <c r="F1238" s="117"/>
      <c r="G1238" s="117"/>
      <c r="H1238" s="117"/>
      <c r="I1238" s="117"/>
      <c r="J1238" s="117"/>
      <c r="K1238" s="128"/>
      <c r="L1238" s="127"/>
      <c r="M1238" s="127"/>
      <c r="N1238" s="127"/>
      <c r="O1238" s="127"/>
      <c r="P1238" s="127"/>
      <c r="Q1238" s="127"/>
      <c r="R1238" s="127"/>
      <c r="S1238" s="127"/>
      <c r="T1238" s="127"/>
      <c r="U1238" s="127"/>
      <c r="V1238" s="127"/>
      <c r="W1238" s="127"/>
      <c r="X1238" s="127"/>
      <c r="Y1238" s="127"/>
      <c r="Z1238" s="127"/>
      <c r="AA1238" s="127"/>
      <c r="AB1238" s="127"/>
      <c r="AC1238" s="127"/>
      <c r="AD1238" s="127"/>
      <c r="AE1238" s="127"/>
      <c r="AF1238" s="127"/>
      <c r="AG1238" s="127"/>
      <c r="AH1238" s="127"/>
      <c r="AI1238" s="127"/>
      <c r="AJ1238" s="127"/>
      <c r="AK1238" s="127"/>
      <c r="AL1238" s="127"/>
      <c r="AM1238" s="127"/>
      <c r="AN1238" s="127"/>
      <c r="AO1238" s="127"/>
      <c r="AP1238" s="127"/>
      <c r="AQ1238" s="127"/>
      <c r="AR1238" s="127"/>
      <c r="AS1238" s="127"/>
      <c r="AT1238" s="127"/>
      <c r="AU1238" s="127"/>
      <c r="AV1238" s="127"/>
      <c r="AW1238" s="127"/>
      <c r="AX1238" s="127"/>
      <c r="AY1238" s="127"/>
      <c r="AZ1238" s="127"/>
      <c r="BA1238" s="127"/>
      <c r="BB1238" s="127"/>
      <c r="BC1238" s="127"/>
      <c r="BD1238" s="127"/>
      <c r="BE1238" s="127"/>
      <c r="BF1238" s="127"/>
      <c r="BG1238" s="127"/>
      <c r="BH1238" s="127"/>
      <c r="BI1238" s="127"/>
      <c r="BJ1238" s="127"/>
      <c r="BK1238" s="127"/>
      <c r="BL1238" s="127"/>
      <c r="BM1238" s="127"/>
      <c r="BN1238" s="127"/>
      <c r="BO1238" s="127"/>
      <c r="BP1238" s="127"/>
      <c r="BQ1238" s="127"/>
      <c r="BR1238" s="127"/>
      <c r="BS1238" s="127"/>
      <c r="BT1238" s="127"/>
      <c r="BU1238" s="127"/>
      <c r="BV1238" s="127"/>
      <c r="BW1238" s="127"/>
      <c r="BX1238" s="127"/>
      <c r="BY1238" s="127"/>
      <c r="BZ1238" s="127"/>
      <c r="CA1238" s="127"/>
      <c r="CB1238" s="127"/>
      <c r="CC1238" s="127"/>
      <c r="CD1238" s="127"/>
      <c r="CE1238" s="127"/>
      <c r="CF1238" s="127"/>
      <c r="CG1238" s="127"/>
      <c r="CH1238" s="127"/>
      <c r="CI1238" s="127"/>
      <c r="CJ1238" s="127"/>
      <c r="CK1238" s="127"/>
      <c r="CL1238" s="127"/>
      <c r="CM1238" s="127"/>
      <c r="CN1238" s="127"/>
      <c r="CO1238" s="127"/>
      <c r="CP1238" s="127"/>
      <c r="CQ1238" s="127"/>
      <c r="CR1238" s="127"/>
      <c r="CS1238" s="127"/>
      <c r="CT1238" s="127"/>
      <c r="CU1238" s="127"/>
      <c r="CV1238" s="127"/>
      <c r="CW1238" s="127"/>
      <c r="CX1238" s="127"/>
      <c r="CY1238" s="127"/>
      <c r="CZ1238" s="127"/>
      <c r="DA1238" s="127"/>
      <c r="DB1238" s="127"/>
      <c r="DC1238" s="127"/>
      <c r="DD1238" s="127"/>
      <c r="DE1238" s="127"/>
      <c r="DF1238" s="127"/>
      <c r="DG1238" s="127"/>
      <c r="DH1238" s="127"/>
      <c r="DI1238" s="127"/>
      <c r="DJ1238" s="127"/>
      <c r="DK1238" s="127"/>
      <c r="DL1238" s="127"/>
      <c r="DM1238" s="127"/>
      <c r="DN1238" s="127"/>
      <c r="DO1238" s="127"/>
      <c r="DP1238" s="127"/>
      <c r="DQ1238" s="127"/>
      <c r="DR1238" s="127"/>
      <c r="DS1238" s="127"/>
      <c r="DT1238" s="127"/>
      <c r="DU1238" s="127"/>
      <c r="DV1238" s="127"/>
      <c r="DW1238" s="127"/>
      <c r="DX1238" s="127"/>
      <c r="DY1238" s="127"/>
      <c r="DZ1238" s="127"/>
      <c r="EA1238" s="127"/>
      <c r="EB1238" s="127"/>
      <c r="EC1238" s="127"/>
      <c r="ED1238" s="127"/>
      <c r="EE1238" s="127"/>
      <c r="EF1238" s="127"/>
      <c r="EG1238" s="127"/>
      <c r="EH1238" s="127"/>
      <c r="EI1238" s="127"/>
      <c r="EJ1238" s="127"/>
      <c r="EK1238" s="127"/>
      <c r="EL1238" s="127"/>
      <c r="EM1238" s="127"/>
      <c r="EN1238" s="127"/>
      <c r="EO1238" s="127"/>
      <c r="EP1238" s="127"/>
      <c r="EQ1238" s="127"/>
      <c r="ER1238" s="127"/>
      <c r="ES1238" s="127"/>
      <c r="ET1238" s="127"/>
      <c r="EU1238" s="127"/>
      <c r="EV1238" s="127"/>
      <c r="EW1238" s="127"/>
      <c r="EX1238" s="127"/>
      <c r="EY1238" s="127"/>
      <c r="EZ1238" s="127"/>
      <c r="FA1238" s="127"/>
      <c r="FB1238" s="127"/>
      <c r="FC1238" s="127"/>
      <c r="FD1238" s="127"/>
      <c r="FE1238" s="127"/>
      <c r="FF1238" s="127"/>
      <c r="FG1238" s="127"/>
      <c r="FH1238" s="127"/>
      <c r="FI1238" s="127"/>
      <c r="FJ1238" s="127"/>
      <c r="FK1238" s="127"/>
      <c r="FL1238" s="127"/>
      <c r="FM1238" s="127"/>
      <c r="FN1238" s="127"/>
      <c r="FO1238" s="127"/>
      <c r="FP1238" s="127"/>
      <c r="FQ1238" s="127"/>
      <c r="FR1238" s="127"/>
      <c r="FS1238" s="127"/>
      <c r="FT1238" s="127"/>
      <c r="FU1238" s="127"/>
      <c r="FV1238" s="127"/>
      <c r="FW1238" s="127"/>
      <c r="FX1238" s="127"/>
      <c r="FY1238" s="127"/>
      <c r="FZ1238" s="127"/>
      <c r="GA1238" s="127"/>
      <c r="GB1238" s="127"/>
      <c r="GC1238" s="127"/>
      <c r="GD1238" s="127"/>
      <c r="GE1238" s="127"/>
      <c r="GF1238" s="127"/>
      <c r="GG1238" s="127"/>
      <c r="GH1238" s="127"/>
      <c r="GI1238" s="127"/>
      <c r="GJ1238" s="127"/>
      <c r="GK1238" s="127"/>
      <c r="GL1238" s="127"/>
      <c r="GM1238" s="127"/>
      <c r="GN1238" s="127"/>
      <c r="GO1238" s="127"/>
      <c r="GP1238" s="127"/>
      <c r="GQ1238" s="127"/>
      <c r="GR1238" s="127"/>
      <c r="GS1238" s="127"/>
      <c r="GT1238" s="127"/>
      <c r="GU1238" s="127"/>
      <c r="GV1238" s="127"/>
      <c r="GW1238" s="127"/>
      <c r="GX1238" s="127"/>
      <c r="GY1238" s="127"/>
      <c r="GZ1238" s="127"/>
      <c r="HA1238" s="127"/>
      <c r="HB1238" s="127"/>
      <c r="HC1238" s="127"/>
      <c r="HD1238" s="127"/>
      <c r="HE1238" s="127"/>
      <c r="HF1238" s="127"/>
      <c r="HG1238" s="127"/>
      <c r="HH1238" s="127"/>
      <c r="HI1238" s="127"/>
      <c r="HJ1238" s="127"/>
      <c r="HK1238" s="127"/>
      <c r="HL1238" s="127"/>
      <c r="HM1238" s="127"/>
      <c r="HN1238" s="127"/>
      <c r="HO1238" s="127"/>
      <c r="HP1238" s="127"/>
    </row>
    <row r="1239" spans="1:224" ht="12.75" customHeight="1" x14ac:dyDescent="0.2">
      <c r="A1239" s="127"/>
      <c r="B1239" s="127"/>
      <c r="C1239" s="127"/>
      <c r="D1239" s="127"/>
      <c r="E1239" s="125"/>
      <c r="F1239" s="117"/>
      <c r="G1239" s="117"/>
      <c r="H1239" s="117"/>
      <c r="I1239" s="117"/>
      <c r="J1239" s="117"/>
      <c r="K1239" s="128"/>
      <c r="L1239" s="127"/>
      <c r="M1239" s="127"/>
      <c r="N1239" s="127"/>
      <c r="O1239" s="127"/>
      <c r="P1239" s="127"/>
      <c r="Q1239" s="127"/>
      <c r="R1239" s="127"/>
      <c r="S1239" s="127"/>
      <c r="T1239" s="127"/>
      <c r="U1239" s="127"/>
      <c r="V1239" s="127"/>
      <c r="W1239" s="127"/>
      <c r="X1239" s="127"/>
      <c r="Y1239" s="127"/>
      <c r="Z1239" s="127"/>
      <c r="AA1239" s="127"/>
      <c r="AB1239" s="127"/>
      <c r="AC1239" s="127"/>
      <c r="AD1239" s="127"/>
      <c r="AE1239" s="127"/>
      <c r="AF1239" s="127"/>
      <c r="AG1239" s="127"/>
      <c r="AH1239" s="127"/>
      <c r="AI1239" s="127"/>
      <c r="AJ1239" s="127"/>
      <c r="AK1239" s="127"/>
      <c r="AL1239" s="127"/>
      <c r="AM1239" s="127"/>
      <c r="AN1239" s="127"/>
      <c r="AO1239" s="127"/>
      <c r="AP1239" s="127"/>
      <c r="AQ1239" s="127"/>
      <c r="AR1239" s="127"/>
      <c r="AS1239" s="127"/>
      <c r="AT1239" s="127"/>
      <c r="AU1239" s="127"/>
      <c r="AV1239" s="127"/>
      <c r="AW1239" s="127"/>
      <c r="AX1239" s="127"/>
      <c r="AY1239" s="127"/>
      <c r="AZ1239" s="127"/>
      <c r="BA1239" s="127"/>
      <c r="BB1239" s="127"/>
      <c r="BC1239" s="127"/>
      <c r="BD1239" s="127"/>
      <c r="BE1239" s="127"/>
      <c r="BF1239" s="127"/>
      <c r="BG1239" s="127"/>
      <c r="BH1239" s="127"/>
      <c r="BI1239" s="127"/>
      <c r="BJ1239" s="127"/>
      <c r="BK1239" s="127"/>
      <c r="BL1239" s="127"/>
      <c r="BM1239" s="127"/>
      <c r="BN1239" s="127"/>
      <c r="BO1239" s="127"/>
      <c r="BP1239" s="127"/>
      <c r="BQ1239" s="127"/>
      <c r="BR1239" s="127"/>
      <c r="BS1239" s="127"/>
      <c r="BT1239" s="127"/>
      <c r="BU1239" s="127"/>
      <c r="BV1239" s="127"/>
      <c r="BW1239" s="127"/>
      <c r="BX1239" s="127"/>
      <c r="BY1239" s="127"/>
      <c r="BZ1239" s="127"/>
      <c r="CA1239" s="127"/>
      <c r="CB1239" s="127"/>
      <c r="CC1239" s="127"/>
      <c r="CD1239" s="127"/>
      <c r="CE1239" s="127"/>
      <c r="CF1239" s="127"/>
      <c r="CG1239" s="127"/>
      <c r="CH1239" s="127"/>
      <c r="CI1239" s="127"/>
      <c r="CJ1239" s="127"/>
      <c r="CK1239" s="127"/>
      <c r="CL1239" s="127"/>
      <c r="CM1239" s="127"/>
      <c r="CN1239" s="127"/>
      <c r="CO1239" s="127"/>
      <c r="CP1239" s="127"/>
      <c r="CQ1239" s="127"/>
      <c r="CR1239" s="127"/>
      <c r="CS1239" s="127"/>
      <c r="CT1239" s="127"/>
      <c r="CU1239" s="127"/>
      <c r="CV1239" s="127"/>
      <c r="CW1239" s="127"/>
      <c r="CX1239" s="127"/>
      <c r="CY1239" s="127"/>
      <c r="CZ1239" s="127"/>
      <c r="DA1239" s="127"/>
      <c r="DB1239" s="127"/>
      <c r="DC1239" s="127"/>
      <c r="DD1239" s="127"/>
      <c r="DE1239" s="127"/>
      <c r="DF1239" s="127"/>
      <c r="DG1239" s="127"/>
      <c r="DH1239" s="127"/>
      <c r="DI1239" s="127"/>
      <c r="DJ1239" s="127"/>
      <c r="DK1239" s="127"/>
      <c r="DL1239" s="127"/>
      <c r="DM1239" s="127"/>
      <c r="DN1239" s="127"/>
      <c r="DO1239" s="127"/>
      <c r="DP1239" s="127"/>
      <c r="DQ1239" s="127"/>
      <c r="DR1239" s="127"/>
      <c r="DS1239" s="127"/>
      <c r="DT1239" s="127"/>
      <c r="DU1239" s="127"/>
      <c r="DV1239" s="127"/>
      <c r="DW1239" s="127"/>
      <c r="DX1239" s="127"/>
      <c r="DY1239" s="127"/>
      <c r="DZ1239" s="127"/>
      <c r="EA1239" s="127"/>
      <c r="EB1239" s="127"/>
      <c r="EC1239" s="127"/>
      <c r="ED1239" s="127"/>
      <c r="EE1239" s="127"/>
      <c r="EF1239" s="127"/>
      <c r="EG1239" s="127"/>
      <c r="EH1239" s="127"/>
      <c r="EI1239" s="127"/>
      <c r="EJ1239" s="127"/>
      <c r="EK1239" s="127"/>
      <c r="EL1239" s="127"/>
      <c r="EM1239" s="127"/>
      <c r="EN1239" s="127"/>
      <c r="EO1239" s="127"/>
      <c r="EP1239" s="127"/>
      <c r="EQ1239" s="127"/>
      <c r="ER1239" s="127"/>
      <c r="ES1239" s="127"/>
      <c r="ET1239" s="127"/>
      <c r="EU1239" s="127"/>
      <c r="EV1239" s="127"/>
      <c r="EW1239" s="127"/>
      <c r="EX1239" s="127"/>
      <c r="EY1239" s="127"/>
      <c r="EZ1239" s="127"/>
      <c r="FA1239" s="127"/>
      <c r="FB1239" s="127"/>
      <c r="FC1239" s="127"/>
      <c r="FD1239" s="127"/>
      <c r="FE1239" s="127"/>
      <c r="FF1239" s="127"/>
      <c r="FG1239" s="127"/>
      <c r="FH1239" s="127"/>
      <c r="FI1239" s="127"/>
      <c r="FJ1239" s="127"/>
      <c r="FK1239" s="127"/>
      <c r="FL1239" s="127"/>
      <c r="FM1239" s="127"/>
      <c r="FN1239" s="127"/>
      <c r="FO1239" s="127"/>
      <c r="FP1239" s="127"/>
      <c r="FQ1239" s="127"/>
      <c r="FR1239" s="127"/>
      <c r="FS1239" s="127"/>
      <c r="FT1239" s="127"/>
      <c r="FU1239" s="127"/>
      <c r="FV1239" s="127"/>
      <c r="FW1239" s="127"/>
      <c r="FX1239" s="127"/>
      <c r="FY1239" s="127"/>
      <c r="FZ1239" s="127"/>
      <c r="GA1239" s="127"/>
      <c r="GB1239" s="127"/>
      <c r="GC1239" s="127"/>
      <c r="GD1239" s="127"/>
      <c r="GE1239" s="127"/>
      <c r="GF1239" s="127"/>
      <c r="GG1239" s="127"/>
      <c r="GH1239" s="127"/>
      <c r="GI1239" s="127"/>
      <c r="GJ1239" s="127"/>
      <c r="GK1239" s="127"/>
      <c r="GL1239" s="127"/>
      <c r="GM1239" s="127"/>
      <c r="GN1239" s="127"/>
      <c r="GO1239" s="127"/>
      <c r="GP1239" s="127"/>
      <c r="GQ1239" s="127"/>
      <c r="GR1239" s="127"/>
      <c r="GS1239" s="127"/>
      <c r="GT1239" s="127"/>
      <c r="GU1239" s="127"/>
      <c r="GV1239" s="127"/>
      <c r="GW1239" s="127"/>
      <c r="GX1239" s="127"/>
      <c r="GY1239" s="127"/>
      <c r="GZ1239" s="127"/>
      <c r="HA1239" s="127"/>
      <c r="HB1239" s="127"/>
      <c r="HC1239" s="127"/>
      <c r="HD1239" s="127"/>
      <c r="HE1239" s="127"/>
      <c r="HF1239" s="127"/>
      <c r="HG1239" s="127"/>
      <c r="HH1239" s="127"/>
      <c r="HI1239" s="127"/>
      <c r="HJ1239" s="127"/>
      <c r="HK1239" s="127"/>
      <c r="HL1239" s="127"/>
      <c r="HM1239" s="127"/>
      <c r="HN1239" s="127"/>
      <c r="HO1239" s="127"/>
      <c r="HP1239" s="127"/>
    </row>
    <row r="1240" spans="1:224" ht="12.75" customHeight="1" x14ac:dyDescent="0.2">
      <c r="A1240" s="127"/>
      <c r="B1240" s="127"/>
      <c r="C1240" s="127"/>
      <c r="D1240" s="127"/>
      <c r="E1240" s="125"/>
      <c r="F1240" s="117"/>
      <c r="G1240" s="117"/>
      <c r="H1240" s="117"/>
      <c r="I1240" s="117"/>
      <c r="J1240" s="117"/>
      <c r="K1240" s="128"/>
      <c r="L1240" s="127"/>
      <c r="M1240" s="127"/>
      <c r="N1240" s="127"/>
      <c r="O1240" s="127"/>
      <c r="P1240" s="127"/>
      <c r="Q1240" s="127"/>
      <c r="R1240" s="127"/>
      <c r="S1240" s="127"/>
      <c r="T1240" s="127"/>
      <c r="U1240" s="127"/>
      <c r="V1240" s="127"/>
      <c r="W1240" s="127"/>
      <c r="X1240" s="127"/>
      <c r="Y1240" s="127"/>
      <c r="Z1240" s="127"/>
      <c r="AA1240" s="127"/>
      <c r="AB1240" s="127"/>
      <c r="AC1240" s="127"/>
      <c r="AD1240" s="127"/>
      <c r="AE1240" s="127"/>
      <c r="AF1240" s="127"/>
      <c r="AG1240" s="127"/>
      <c r="AH1240" s="127"/>
      <c r="AI1240" s="127"/>
      <c r="AJ1240" s="127"/>
      <c r="AK1240" s="127"/>
      <c r="AL1240" s="127"/>
      <c r="AM1240" s="127"/>
      <c r="AN1240" s="127"/>
      <c r="AO1240" s="127"/>
      <c r="AP1240" s="127"/>
      <c r="AQ1240" s="127"/>
      <c r="AR1240" s="127"/>
      <c r="AS1240" s="127"/>
      <c r="AT1240" s="127"/>
      <c r="AU1240" s="127"/>
      <c r="AV1240" s="127"/>
      <c r="AW1240" s="127"/>
      <c r="AX1240" s="127"/>
      <c r="AY1240" s="127"/>
      <c r="AZ1240" s="127"/>
      <c r="BA1240" s="127"/>
      <c r="BB1240" s="127"/>
      <c r="BC1240" s="127"/>
      <c r="BD1240" s="127"/>
      <c r="BE1240" s="127"/>
      <c r="BF1240" s="127"/>
      <c r="BG1240" s="127"/>
      <c r="BH1240" s="127"/>
      <c r="BI1240" s="127"/>
      <c r="BJ1240" s="127"/>
      <c r="BK1240" s="127"/>
      <c r="BL1240" s="127"/>
      <c r="BM1240" s="127"/>
      <c r="BN1240" s="127"/>
      <c r="BO1240" s="127"/>
      <c r="BP1240" s="127"/>
      <c r="BQ1240" s="127"/>
      <c r="BR1240" s="127"/>
      <c r="BS1240" s="127"/>
      <c r="BT1240" s="127"/>
      <c r="BU1240" s="127"/>
      <c r="BV1240" s="127"/>
      <c r="BW1240" s="127"/>
      <c r="BX1240" s="127"/>
      <c r="BY1240" s="127"/>
      <c r="BZ1240" s="127"/>
      <c r="CA1240" s="127"/>
      <c r="CB1240" s="127"/>
      <c r="CC1240" s="127"/>
      <c r="CD1240" s="127"/>
      <c r="CE1240" s="127"/>
      <c r="CF1240" s="127"/>
      <c r="CG1240" s="127"/>
      <c r="CH1240" s="127"/>
      <c r="CI1240" s="127"/>
      <c r="CJ1240" s="127"/>
      <c r="CK1240" s="127"/>
      <c r="CL1240" s="127"/>
      <c r="CM1240" s="127"/>
      <c r="CN1240" s="127"/>
      <c r="CO1240" s="127"/>
      <c r="CP1240" s="127"/>
      <c r="CQ1240" s="127"/>
      <c r="CR1240" s="127"/>
      <c r="CS1240" s="127"/>
      <c r="CT1240" s="127"/>
      <c r="CU1240" s="127"/>
      <c r="CV1240" s="127"/>
      <c r="CW1240" s="127"/>
      <c r="CX1240" s="127"/>
      <c r="CY1240" s="127"/>
      <c r="CZ1240" s="127"/>
      <c r="DA1240" s="127"/>
      <c r="DB1240" s="127"/>
      <c r="DC1240" s="127"/>
      <c r="DD1240" s="127"/>
      <c r="DE1240" s="127"/>
      <c r="DF1240" s="127"/>
      <c r="DG1240" s="127"/>
      <c r="DH1240" s="127"/>
      <c r="DI1240" s="127"/>
      <c r="DJ1240" s="127"/>
      <c r="DK1240" s="127"/>
      <c r="DL1240" s="127"/>
      <c r="DM1240" s="127"/>
      <c r="DN1240" s="127"/>
      <c r="DO1240" s="127"/>
      <c r="DP1240" s="127"/>
      <c r="DQ1240" s="127"/>
      <c r="DR1240" s="127"/>
      <c r="DS1240" s="127"/>
      <c r="DT1240" s="127"/>
      <c r="DU1240" s="127"/>
      <c r="DV1240" s="127"/>
      <c r="DW1240" s="127"/>
      <c r="DX1240" s="127"/>
      <c r="DY1240" s="127"/>
      <c r="DZ1240" s="127"/>
      <c r="EA1240" s="127"/>
      <c r="EB1240" s="127"/>
      <c r="EC1240" s="127"/>
      <c r="ED1240" s="127"/>
      <c r="EE1240" s="127"/>
      <c r="EF1240" s="127"/>
      <c r="EG1240" s="127"/>
      <c r="EH1240" s="127"/>
      <c r="EI1240" s="127"/>
      <c r="EJ1240" s="127"/>
      <c r="EK1240" s="127"/>
      <c r="EL1240" s="127"/>
      <c r="EM1240" s="127"/>
      <c r="EN1240" s="127"/>
      <c r="EO1240" s="127"/>
      <c r="EP1240" s="127"/>
      <c r="EQ1240" s="127"/>
      <c r="ER1240" s="127"/>
      <c r="ES1240" s="127"/>
      <c r="ET1240" s="127"/>
      <c r="EU1240" s="127"/>
      <c r="EV1240" s="127"/>
      <c r="EW1240" s="127"/>
      <c r="EX1240" s="127"/>
      <c r="EY1240" s="127"/>
      <c r="EZ1240" s="127"/>
      <c r="FA1240" s="127"/>
      <c r="FB1240" s="127"/>
      <c r="FC1240" s="127"/>
      <c r="FD1240" s="127"/>
      <c r="FE1240" s="127"/>
      <c r="FF1240" s="127"/>
      <c r="FG1240" s="127"/>
      <c r="FH1240" s="127"/>
      <c r="FI1240" s="127"/>
      <c r="FJ1240" s="127"/>
      <c r="FK1240" s="127"/>
      <c r="FL1240" s="127"/>
      <c r="FM1240" s="127"/>
      <c r="FN1240" s="127"/>
      <c r="FO1240" s="127"/>
      <c r="FP1240" s="127"/>
      <c r="FQ1240" s="127"/>
      <c r="FR1240" s="127"/>
      <c r="FS1240" s="127"/>
      <c r="FT1240" s="127"/>
      <c r="FU1240" s="127"/>
      <c r="FV1240" s="127"/>
      <c r="FW1240" s="127"/>
      <c r="FX1240" s="127"/>
      <c r="FY1240" s="127"/>
      <c r="FZ1240" s="127"/>
      <c r="GA1240" s="127"/>
      <c r="GB1240" s="127"/>
      <c r="GC1240" s="127"/>
      <c r="GD1240" s="127"/>
      <c r="GE1240" s="127"/>
      <c r="GF1240" s="127"/>
      <c r="GG1240" s="127"/>
      <c r="GH1240" s="127"/>
      <c r="GI1240" s="127"/>
      <c r="GJ1240" s="127"/>
      <c r="GK1240" s="127"/>
      <c r="GL1240" s="127"/>
      <c r="GM1240" s="127"/>
      <c r="GN1240" s="127"/>
      <c r="GO1240" s="127"/>
      <c r="GP1240" s="127"/>
      <c r="GQ1240" s="127"/>
      <c r="GR1240" s="127"/>
      <c r="GS1240" s="127"/>
      <c r="GT1240" s="127"/>
      <c r="GU1240" s="127"/>
      <c r="GV1240" s="127"/>
      <c r="GW1240" s="127"/>
      <c r="GX1240" s="127"/>
      <c r="GY1240" s="127"/>
      <c r="GZ1240" s="127"/>
      <c r="HA1240" s="127"/>
      <c r="HB1240" s="127"/>
      <c r="HC1240" s="127"/>
      <c r="HD1240" s="127"/>
      <c r="HE1240" s="127"/>
      <c r="HF1240" s="127"/>
      <c r="HG1240" s="127"/>
      <c r="HH1240" s="127"/>
      <c r="HI1240" s="127"/>
      <c r="HJ1240" s="127"/>
      <c r="HK1240" s="127"/>
      <c r="HL1240" s="127"/>
      <c r="HM1240" s="127"/>
      <c r="HN1240" s="127"/>
      <c r="HO1240" s="127"/>
      <c r="HP1240" s="127"/>
    </row>
    <row r="1241" spans="1:224" ht="12.75" customHeight="1" x14ac:dyDescent="0.2">
      <c r="A1241" s="127"/>
      <c r="B1241" s="127"/>
      <c r="C1241" s="127"/>
      <c r="D1241" s="127"/>
      <c r="E1241" s="125"/>
      <c r="F1241" s="117"/>
      <c r="G1241" s="117"/>
      <c r="H1241" s="117"/>
      <c r="I1241" s="117"/>
      <c r="J1241" s="117"/>
      <c r="K1241" s="128"/>
      <c r="L1241" s="127"/>
      <c r="M1241" s="127"/>
      <c r="N1241" s="127"/>
      <c r="O1241" s="127"/>
      <c r="P1241" s="127"/>
      <c r="Q1241" s="127"/>
      <c r="R1241" s="127"/>
      <c r="S1241" s="127"/>
      <c r="T1241" s="127"/>
      <c r="U1241" s="127"/>
      <c r="V1241" s="127"/>
      <c r="W1241" s="127"/>
      <c r="X1241" s="127"/>
      <c r="Y1241" s="127"/>
      <c r="Z1241" s="127"/>
      <c r="AA1241" s="127"/>
      <c r="AB1241" s="127"/>
      <c r="AC1241" s="127"/>
      <c r="AD1241" s="127"/>
      <c r="AE1241" s="127"/>
      <c r="AF1241" s="127"/>
      <c r="AG1241" s="127"/>
      <c r="AH1241" s="127"/>
      <c r="AI1241" s="127"/>
      <c r="AJ1241" s="127"/>
      <c r="AK1241" s="127"/>
      <c r="AL1241" s="127"/>
      <c r="AM1241" s="127"/>
      <c r="AN1241" s="127"/>
      <c r="AO1241" s="127"/>
      <c r="AP1241" s="127"/>
      <c r="AQ1241" s="127"/>
      <c r="AR1241" s="127"/>
      <c r="AS1241" s="127"/>
      <c r="AT1241" s="127"/>
      <c r="AU1241" s="127"/>
      <c r="AV1241" s="127"/>
      <c r="AW1241" s="127"/>
      <c r="AX1241" s="127"/>
      <c r="AY1241" s="127"/>
      <c r="AZ1241" s="127"/>
      <c r="BA1241" s="127"/>
      <c r="BB1241" s="127"/>
      <c r="BC1241" s="127"/>
      <c r="BD1241" s="127"/>
      <c r="BE1241" s="127"/>
      <c r="BF1241" s="127"/>
      <c r="BG1241" s="127"/>
      <c r="BH1241" s="127"/>
      <c r="BI1241" s="127"/>
      <c r="BJ1241" s="127"/>
      <c r="BK1241" s="127"/>
      <c r="BL1241" s="127"/>
      <c r="BM1241" s="127"/>
      <c r="BN1241" s="127"/>
      <c r="BO1241" s="127"/>
      <c r="BP1241" s="127"/>
      <c r="BQ1241" s="127"/>
      <c r="BR1241" s="127"/>
      <c r="BS1241" s="127"/>
      <c r="BT1241" s="127"/>
      <c r="BU1241" s="127"/>
      <c r="BV1241" s="127"/>
      <c r="BW1241" s="127"/>
      <c r="BX1241" s="127"/>
      <c r="BY1241" s="127"/>
      <c r="BZ1241" s="127"/>
      <c r="CA1241" s="127"/>
      <c r="CB1241" s="127"/>
      <c r="CC1241" s="127"/>
      <c r="CD1241" s="127"/>
      <c r="CE1241" s="127"/>
      <c r="CF1241" s="127"/>
      <c r="CG1241" s="127"/>
      <c r="CH1241" s="127"/>
      <c r="CI1241" s="127"/>
      <c r="CJ1241" s="127"/>
      <c r="CK1241" s="127"/>
      <c r="CL1241" s="127"/>
      <c r="CM1241" s="127"/>
      <c r="CN1241" s="127"/>
      <c r="CO1241" s="127"/>
      <c r="CP1241" s="127"/>
      <c r="CQ1241" s="127"/>
      <c r="CR1241" s="127"/>
      <c r="CS1241" s="127"/>
      <c r="CT1241" s="127"/>
      <c r="CU1241" s="127"/>
      <c r="CV1241" s="127"/>
      <c r="CW1241" s="127"/>
      <c r="CX1241" s="127"/>
      <c r="CY1241" s="127"/>
      <c r="CZ1241" s="127"/>
      <c r="DA1241" s="127"/>
      <c r="DB1241" s="127"/>
      <c r="DC1241" s="127"/>
      <c r="DD1241" s="127"/>
      <c r="DE1241" s="127"/>
      <c r="DF1241" s="127"/>
      <c r="DG1241" s="127"/>
      <c r="DH1241" s="127"/>
      <c r="DI1241" s="127"/>
      <c r="DJ1241" s="127"/>
      <c r="DK1241" s="127"/>
      <c r="DL1241" s="127"/>
      <c r="DM1241" s="127"/>
      <c r="DN1241" s="127"/>
      <c r="DO1241" s="127"/>
      <c r="DP1241" s="127"/>
      <c r="DQ1241" s="127"/>
      <c r="DR1241" s="127"/>
      <c r="DS1241" s="127"/>
      <c r="DT1241" s="127"/>
      <c r="DU1241" s="127"/>
      <c r="DV1241" s="127"/>
      <c r="DW1241" s="127"/>
      <c r="DX1241" s="127"/>
      <c r="DY1241" s="127"/>
      <c r="DZ1241" s="127"/>
      <c r="EA1241" s="127"/>
      <c r="EB1241" s="127"/>
      <c r="EC1241" s="127"/>
      <c r="ED1241" s="127"/>
      <c r="EE1241" s="127"/>
      <c r="EF1241" s="127"/>
      <c r="EG1241" s="127"/>
      <c r="EH1241" s="127"/>
      <c r="EI1241" s="127"/>
      <c r="EJ1241" s="127"/>
      <c r="EK1241" s="127"/>
      <c r="EL1241" s="127"/>
      <c r="EM1241" s="127"/>
      <c r="EN1241" s="127"/>
      <c r="EO1241" s="127"/>
      <c r="EP1241" s="127"/>
      <c r="EQ1241" s="127"/>
      <c r="ER1241" s="127"/>
      <c r="ES1241" s="127"/>
      <c r="ET1241" s="127"/>
      <c r="EU1241" s="127"/>
      <c r="EV1241" s="127"/>
      <c r="EW1241" s="127"/>
      <c r="EX1241" s="127"/>
      <c r="EY1241" s="127"/>
      <c r="EZ1241" s="127"/>
      <c r="FA1241" s="127"/>
      <c r="FB1241" s="127"/>
      <c r="FC1241" s="127"/>
      <c r="FD1241" s="127"/>
      <c r="FE1241" s="127"/>
      <c r="FF1241" s="127"/>
      <c r="FG1241" s="127"/>
      <c r="FH1241" s="127"/>
      <c r="FI1241" s="127"/>
      <c r="FJ1241" s="127"/>
      <c r="FK1241" s="127"/>
      <c r="FL1241" s="127"/>
      <c r="FM1241" s="127"/>
      <c r="FN1241" s="127"/>
      <c r="FO1241" s="127"/>
      <c r="FP1241" s="127"/>
      <c r="FQ1241" s="127"/>
      <c r="FR1241" s="127"/>
      <c r="FS1241" s="127"/>
      <c r="FT1241" s="127"/>
      <c r="FU1241" s="127"/>
      <c r="FV1241" s="127"/>
      <c r="FW1241" s="127"/>
      <c r="FX1241" s="127"/>
      <c r="FY1241" s="127"/>
      <c r="FZ1241" s="127"/>
      <c r="GA1241" s="127"/>
      <c r="GB1241" s="127"/>
      <c r="GC1241" s="127"/>
      <c r="GD1241" s="127"/>
      <c r="GE1241" s="127"/>
      <c r="GF1241" s="127"/>
      <c r="GG1241" s="127"/>
      <c r="GH1241" s="127"/>
      <c r="GI1241" s="127"/>
      <c r="GJ1241" s="127"/>
      <c r="GK1241" s="127"/>
      <c r="GL1241" s="127"/>
      <c r="GM1241" s="127"/>
      <c r="GN1241" s="127"/>
      <c r="GO1241" s="127"/>
      <c r="GP1241" s="127"/>
      <c r="GQ1241" s="127"/>
      <c r="GR1241" s="127"/>
      <c r="GS1241" s="127"/>
      <c r="GT1241" s="127"/>
      <c r="GU1241" s="127"/>
      <c r="GV1241" s="127"/>
      <c r="GW1241" s="127"/>
      <c r="GX1241" s="127"/>
      <c r="GY1241" s="127"/>
      <c r="GZ1241" s="127"/>
      <c r="HA1241" s="127"/>
      <c r="HB1241" s="127"/>
      <c r="HC1241" s="127"/>
      <c r="HD1241" s="127"/>
      <c r="HE1241" s="127"/>
      <c r="HF1241" s="127"/>
      <c r="HG1241" s="127"/>
      <c r="HH1241" s="127"/>
      <c r="HI1241" s="127"/>
      <c r="HJ1241" s="127"/>
      <c r="HK1241" s="127"/>
      <c r="HL1241" s="127"/>
      <c r="HM1241" s="127"/>
      <c r="HN1241" s="127"/>
      <c r="HO1241" s="127"/>
      <c r="HP1241" s="127"/>
    </row>
    <row r="1242" spans="1:224" ht="12.75" customHeight="1" x14ac:dyDescent="0.2">
      <c r="A1242" s="127"/>
      <c r="B1242" s="127"/>
      <c r="C1242" s="127"/>
      <c r="D1242" s="127"/>
      <c r="E1242" s="125"/>
      <c r="F1242" s="117"/>
      <c r="G1242" s="117"/>
      <c r="H1242" s="117"/>
      <c r="I1242" s="117"/>
      <c r="J1242" s="117"/>
      <c r="K1242" s="128"/>
      <c r="L1242" s="127"/>
      <c r="M1242" s="127"/>
      <c r="N1242" s="127"/>
      <c r="O1242" s="127"/>
      <c r="P1242" s="127"/>
      <c r="Q1242" s="127"/>
      <c r="R1242" s="127"/>
      <c r="S1242" s="127"/>
      <c r="T1242" s="127"/>
      <c r="U1242" s="127"/>
      <c r="V1242" s="127"/>
      <c r="W1242" s="127"/>
      <c r="X1242" s="127"/>
      <c r="Y1242" s="127"/>
      <c r="Z1242" s="127"/>
      <c r="AA1242" s="127"/>
      <c r="AB1242" s="127"/>
      <c r="AC1242" s="127"/>
      <c r="AD1242" s="127"/>
      <c r="AE1242" s="127"/>
      <c r="AF1242" s="127"/>
      <c r="AG1242" s="127"/>
      <c r="AH1242" s="127"/>
      <c r="AI1242" s="127"/>
      <c r="AJ1242" s="127"/>
      <c r="AK1242" s="127"/>
      <c r="AL1242" s="127"/>
      <c r="AM1242" s="127"/>
      <c r="AN1242" s="127"/>
      <c r="AO1242" s="127"/>
      <c r="AP1242" s="127"/>
      <c r="AQ1242" s="127"/>
      <c r="AR1242" s="127"/>
      <c r="AS1242" s="127"/>
      <c r="AT1242" s="127"/>
      <c r="AU1242" s="127"/>
      <c r="AV1242" s="127"/>
      <c r="AW1242" s="127"/>
      <c r="AX1242" s="127"/>
      <c r="AY1242" s="127"/>
      <c r="AZ1242" s="127"/>
      <c r="BA1242" s="127"/>
      <c r="BB1242" s="127"/>
      <c r="BC1242" s="127"/>
      <c r="BD1242" s="127"/>
      <c r="BE1242" s="127"/>
      <c r="BF1242" s="127"/>
      <c r="BG1242" s="127"/>
      <c r="BH1242" s="127"/>
      <c r="BI1242" s="127"/>
      <c r="BJ1242" s="127"/>
      <c r="BK1242" s="127"/>
      <c r="BL1242" s="127"/>
      <c r="BM1242" s="127"/>
      <c r="BN1242" s="127"/>
      <c r="BO1242" s="127"/>
      <c r="BP1242" s="127"/>
      <c r="BQ1242" s="127"/>
      <c r="BR1242" s="127"/>
      <c r="BS1242" s="127"/>
      <c r="BT1242" s="127"/>
      <c r="BU1242" s="127"/>
      <c r="BV1242" s="127"/>
      <c r="BW1242" s="127"/>
      <c r="BX1242" s="127"/>
      <c r="BY1242" s="127"/>
      <c r="BZ1242" s="127"/>
      <c r="CA1242" s="127"/>
      <c r="CB1242" s="127"/>
      <c r="CC1242" s="127"/>
      <c r="CD1242" s="127"/>
      <c r="CE1242" s="127"/>
      <c r="CF1242" s="127"/>
      <c r="CG1242" s="127"/>
      <c r="CH1242" s="127"/>
      <c r="CI1242" s="127"/>
      <c r="CJ1242" s="127"/>
      <c r="CK1242" s="127"/>
      <c r="CL1242" s="127"/>
      <c r="CM1242" s="127"/>
      <c r="CN1242" s="127"/>
      <c r="CO1242" s="127"/>
      <c r="CP1242" s="127"/>
      <c r="CQ1242" s="127"/>
      <c r="CR1242" s="127"/>
      <c r="CS1242" s="127"/>
      <c r="CT1242" s="127"/>
      <c r="CU1242" s="127"/>
      <c r="CV1242" s="127"/>
      <c r="CW1242" s="127"/>
      <c r="CX1242" s="127"/>
      <c r="CY1242" s="127"/>
      <c r="CZ1242" s="127"/>
      <c r="DA1242" s="127"/>
      <c r="DB1242" s="127"/>
      <c r="DC1242" s="127"/>
      <c r="DD1242" s="127"/>
      <c r="DE1242" s="127"/>
      <c r="DF1242" s="127"/>
      <c r="DG1242" s="127"/>
      <c r="DH1242" s="127"/>
      <c r="DI1242" s="127"/>
      <c r="DJ1242" s="127"/>
      <c r="DK1242" s="127"/>
      <c r="DL1242" s="127"/>
      <c r="DM1242" s="127"/>
      <c r="DN1242" s="127"/>
      <c r="DO1242" s="127"/>
      <c r="DP1242" s="127"/>
      <c r="DQ1242" s="127"/>
      <c r="DR1242" s="127"/>
      <c r="DS1242" s="127"/>
      <c r="DT1242" s="127"/>
      <c r="DU1242" s="127"/>
      <c r="DV1242" s="127"/>
      <c r="DW1242" s="127"/>
      <c r="DX1242" s="127"/>
      <c r="DY1242" s="127"/>
      <c r="DZ1242" s="127"/>
      <c r="EA1242" s="127"/>
      <c r="EB1242" s="127"/>
      <c r="EC1242" s="127"/>
      <c r="ED1242" s="127"/>
      <c r="EE1242" s="127"/>
      <c r="EF1242" s="127"/>
      <c r="EG1242" s="127"/>
      <c r="EH1242" s="127"/>
      <c r="EI1242" s="127"/>
      <c r="EJ1242" s="127"/>
      <c r="EK1242" s="127"/>
      <c r="EL1242" s="127"/>
      <c r="EM1242" s="127"/>
      <c r="EN1242" s="127"/>
      <c r="EO1242" s="127"/>
      <c r="EP1242" s="127"/>
      <c r="EQ1242" s="127"/>
      <c r="ER1242" s="127"/>
      <c r="ES1242" s="127"/>
      <c r="ET1242" s="127"/>
      <c r="EU1242" s="127"/>
      <c r="EV1242" s="127"/>
      <c r="EW1242" s="127"/>
      <c r="EX1242" s="127"/>
      <c r="EY1242" s="127"/>
      <c r="EZ1242" s="127"/>
      <c r="FA1242" s="127"/>
      <c r="FB1242" s="127"/>
      <c r="FC1242" s="127"/>
      <c r="FD1242" s="127"/>
      <c r="FE1242" s="127"/>
      <c r="FF1242" s="127"/>
      <c r="FG1242" s="127"/>
      <c r="FH1242" s="127"/>
      <c r="FI1242" s="127"/>
      <c r="FJ1242" s="127"/>
      <c r="FK1242" s="127"/>
      <c r="FL1242" s="127"/>
      <c r="FM1242" s="127"/>
      <c r="FN1242" s="127"/>
      <c r="FO1242" s="127"/>
      <c r="FP1242" s="127"/>
      <c r="FQ1242" s="127"/>
      <c r="FR1242" s="127"/>
      <c r="FS1242" s="127"/>
      <c r="FT1242" s="127"/>
      <c r="FU1242" s="127"/>
      <c r="FV1242" s="127"/>
      <c r="FW1242" s="127"/>
      <c r="FX1242" s="127"/>
      <c r="FY1242" s="127"/>
      <c r="FZ1242" s="127"/>
      <c r="GA1242" s="127"/>
      <c r="GB1242" s="127"/>
      <c r="GC1242" s="127"/>
      <c r="GD1242" s="127"/>
      <c r="GE1242" s="127"/>
      <c r="GF1242" s="127"/>
      <c r="GG1242" s="127"/>
      <c r="GH1242" s="127"/>
      <c r="GI1242" s="127"/>
      <c r="GJ1242" s="127"/>
      <c r="GK1242" s="127"/>
      <c r="GL1242" s="127"/>
      <c r="GM1242" s="127"/>
      <c r="GN1242" s="127"/>
      <c r="GO1242" s="127"/>
      <c r="GP1242" s="127"/>
      <c r="GQ1242" s="127"/>
      <c r="GR1242" s="127"/>
      <c r="GS1242" s="127"/>
      <c r="GT1242" s="127"/>
      <c r="GU1242" s="127"/>
      <c r="GV1242" s="127"/>
      <c r="GW1242" s="127"/>
      <c r="GX1242" s="127"/>
      <c r="GY1242" s="127"/>
      <c r="GZ1242" s="127"/>
      <c r="HA1242" s="127"/>
      <c r="HB1242" s="127"/>
      <c r="HC1242" s="127"/>
      <c r="HD1242" s="127"/>
      <c r="HE1242" s="127"/>
      <c r="HF1242" s="127"/>
      <c r="HG1242" s="127"/>
      <c r="HH1242" s="127"/>
      <c r="HI1242" s="127"/>
      <c r="HJ1242" s="127"/>
      <c r="HK1242" s="127"/>
      <c r="HL1242" s="127"/>
      <c r="HM1242" s="127"/>
      <c r="HN1242" s="127"/>
      <c r="HO1242" s="127"/>
      <c r="HP1242" s="127"/>
    </row>
    <row r="1243" spans="1:224" ht="12.75" customHeight="1" x14ac:dyDescent="0.2">
      <c r="A1243" s="127"/>
      <c r="B1243" s="127"/>
      <c r="C1243" s="127"/>
      <c r="D1243" s="127"/>
      <c r="E1243" s="125"/>
      <c r="F1243" s="117"/>
      <c r="G1243" s="117"/>
      <c r="H1243" s="117"/>
      <c r="I1243" s="117"/>
      <c r="J1243" s="117"/>
      <c r="K1243" s="128"/>
      <c r="L1243" s="127"/>
      <c r="M1243" s="127"/>
      <c r="N1243" s="127"/>
      <c r="O1243" s="127"/>
      <c r="P1243" s="127"/>
      <c r="Q1243" s="127"/>
      <c r="R1243" s="127"/>
      <c r="S1243" s="127"/>
      <c r="T1243" s="127"/>
      <c r="U1243" s="127"/>
      <c r="V1243" s="127"/>
      <c r="W1243" s="127"/>
      <c r="X1243" s="127"/>
      <c r="Y1243" s="127"/>
      <c r="Z1243" s="127"/>
      <c r="AA1243" s="127"/>
      <c r="AB1243" s="127"/>
      <c r="AC1243" s="127"/>
      <c r="AD1243" s="127"/>
      <c r="AE1243" s="127"/>
      <c r="AF1243" s="127"/>
      <c r="AG1243" s="127"/>
      <c r="AH1243" s="127"/>
      <c r="AI1243" s="127"/>
      <c r="AJ1243" s="127"/>
      <c r="AK1243" s="127"/>
      <c r="AL1243" s="127"/>
      <c r="AM1243" s="127"/>
      <c r="AN1243" s="127"/>
      <c r="AO1243" s="127"/>
      <c r="AP1243" s="127"/>
      <c r="AQ1243" s="127"/>
      <c r="AR1243" s="127"/>
      <c r="AS1243" s="127"/>
      <c r="AT1243" s="127"/>
      <c r="AU1243" s="127"/>
      <c r="AV1243" s="127"/>
      <c r="AW1243" s="127"/>
      <c r="AX1243" s="127"/>
      <c r="AY1243" s="127"/>
      <c r="AZ1243" s="127"/>
      <c r="BA1243" s="127"/>
      <c r="BB1243" s="127"/>
      <c r="BC1243" s="127"/>
      <c r="BD1243" s="127"/>
      <c r="BE1243" s="127"/>
      <c r="BF1243" s="127"/>
      <c r="BG1243" s="127"/>
      <c r="BH1243" s="127"/>
      <c r="BI1243" s="127"/>
      <c r="BJ1243" s="127"/>
      <c r="BK1243" s="127"/>
      <c r="BL1243" s="127"/>
      <c r="BM1243" s="127"/>
      <c r="BN1243" s="127"/>
      <c r="BO1243" s="127"/>
      <c r="BP1243" s="127"/>
      <c r="BQ1243" s="127"/>
      <c r="BR1243" s="127"/>
      <c r="BS1243" s="127"/>
      <c r="BT1243" s="127"/>
      <c r="BU1243" s="127"/>
      <c r="BV1243" s="127"/>
      <c r="BW1243" s="127"/>
      <c r="BX1243" s="127"/>
      <c r="BY1243" s="127"/>
      <c r="BZ1243" s="127"/>
      <c r="CA1243" s="127"/>
      <c r="CB1243" s="127"/>
      <c r="CC1243" s="127"/>
      <c r="CD1243" s="127"/>
      <c r="CE1243" s="127"/>
      <c r="CF1243" s="127"/>
      <c r="CG1243" s="127"/>
      <c r="CH1243" s="127"/>
      <c r="CI1243" s="127"/>
      <c r="CJ1243" s="127"/>
      <c r="CK1243" s="127"/>
      <c r="CL1243" s="127"/>
      <c r="CM1243" s="127"/>
      <c r="CN1243" s="127"/>
      <c r="CO1243" s="127"/>
      <c r="CP1243" s="127"/>
      <c r="CQ1243" s="127"/>
      <c r="CR1243" s="127"/>
      <c r="CS1243" s="127"/>
      <c r="CT1243" s="127"/>
      <c r="CU1243" s="127"/>
      <c r="CV1243" s="127"/>
      <c r="CW1243" s="127"/>
      <c r="CX1243" s="127"/>
      <c r="CY1243" s="127"/>
      <c r="CZ1243" s="127"/>
      <c r="DA1243" s="127"/>
      <c r="DB1243" s="127"/>
      <c r="DC1243" s="127"/>
      <c r="DD1243" s="127"/>
      <c r="DE1243" s="127"/>
      <c r="DF1243" s="127"/>
      <c r="DG1243" s="127"/>
      <c r="DH1243" s="127"/>
      <c r="DI1243" s="127"/>
      <c r="DJ1243" s="127"/>
      <c r="DK1243" s="127"/>
      <c r="DL1243" s="127"/>
      <c r="DM1243" s="127"/>
      <c r="DN1243" s="127"/>
      <c r="DO1243" s="127"/>
      <c r="DP1243" s="127"/>
      <c r="DQ1243" s="127"/>
      <c r="DR1243" s="127"/>
      <c r="DS1243" s="127"/>
      <c r="DT1243" s="127"/>
      <c r="DU1243" s="127"/>
      <c r="DV1243" s="127"/>
      <c r="DW1243" s="127"/>
      <c r="DX1243" s="127"/>
      <c r="DY1243" s="127"/>
      <c r="DZ1243" s="127"/>
      <c r="EA1243" s="127"/>
      <c r="EB1243" s="127"/>
      <c r="EC1243" s="127"/>
      <c r="ED1243" s="127"/>
      <c r="EE1243" s="127"/>
      <c r="EF1243" s="127"/>
      <c r="EG1243" s="127"/>
      <c r="EH1243" s="127"/>
      <c r="EI1243" s="127"/>
      <c r="EJ1243" s="127"/>
      <c r="EK1243" s="127"/>
      <c r="EL1243" s="127"/>
      <c r="EM1243" s="127"/>
      <c r="EN1243" s="127"/>
      <c r="EO1243" s="127"/>
      <c r="EP1243" s="127"/>
      <c r="EQ1243" s="127"/>
      <c r="ER1243" s="127"/>
      <c r="ES1243" s="127"/>
      <c r="ET1243" s="127"/>
      <c r="EU1243" s="127"/>
      <c r="EV1243" s="127"/>
      <c r="EW1243" s="127"/>
      <c r="EX1243" s="127"/>
      <c r="EY1243" s="127"/>
      <c r="EZ1243" s="127"/>
      <c r="FA1243" s="127"/>
      <c r="FB1243" s="127"/>
      <c r="FC1243" s="127"/>
      <c r="FD1243" s="127"/>
      <c r="FE1243" s="127"/>
      <c r="FF1243" s="127"/>
      <c r="FG1243" s="127"/>
      <c r="FH1243" s="127"/>
      <c r="FI1243" s="127"/>
      <c r="FJ1243" s="127"/>
      <c r="FK1243" s="127"/>
      <c r="FL1243" s="127"/>
      <c r="FM1243" s="127"/>
      <c r="FN1243" s="127"/>
      <c r="FO1243" s="127"/>
      <c r="FP1243" s="127"/>
      <c r="FQ1243" s="127"/>
      <c r="FR1243" s="127"/>
      <c r="FS1243" s="127"/>
      <c r="FT1243" s="127"/>
      <c r="FU1243" s="127"/>
      <c r="FV1243" s="127"/>
      <c r="FW1243" s="127"/>
      <c r="FX1243" s="127"/>
      <c r="FY1243" s="127"/>
      <c r="FZ1243" s="127"/>
      <c r="GA1243" s="127"/>
      <c r="GB1243" s="127"/>
      <c r="GC1243" s="127"/>
      <c r="GD1243" s="127"/>
      <c r="GE1243" s="127"/>
      <c r="GF1243" s="127"/>
      <c r="GG1243" s="127"/>
      <c r="GH1243" s="127"/>
      <c r="GI1243" s="127"/>
      <c r="GJ1243" s="127"/>
      <c r="GK1243" s="127"/>
      <c r="GL1243" s="127"/>
      <c r="GM1243" s="127"/>
      <c r="GN1243" s="127"/>
      <c r="GO1243" s="127"/>
      <c r="GP1243" s="127"/>
      <c r="GQ1243" s="127"/>
      <c r="GR1243" s="127"/>
      <c r="GS1243" s="127"/>
      <c r="GT1243" s="127"/>
      <c r="GU1243" s="127"/>
      <c r="GV1243" s="127"/>
      <c r="GW1243" s="127"/>
      <c r="GX1243" s="127"/>
      <c r="GY1243" s="127"/>
      <c r="GZ1243" s="127"/>
      <c r="HA1243" s="127"/>
      <c r="HB1243" s="127"/>
      <c r="HC1243" s="127"/>
      <c r="HD1243" s="127"/>
      <c r="HE1243" s="127"/>
      <c r="HF1243" s="127"/>
      <c r="HG1243" s="127"/>
      <c r="HH1243" s="127"/>
      <c r="HI1243" s="127"/>
      <c r="HJ1243" s="127"/>
      <c r="HK1243" s="127"/>
      <c r="HL1243" s="127"/>
      <c r="HM1243" s="127"/>
      <c r="HN1243" s="127"/>
      <c r="HO1243" s="127"/>
      <c r="HP1243" s="127"/>
    </row>
    <row r="1244" spans="1:224" ht="12.75" customHeight="1" x14ac:dyDescent="0.2">
      <c r="A1244" s="127"/>
      <c r="B1244" s="127"/>
      <c r="C1244" s="127"/>
      <c r="D1244" s="127"/>
      <c r="E1244" s="125"/>
      <c r="F1244" s="117"/>
      <c r="G1244" s="117"/>
      <c r="H1244" s="117"/>
      <c r="I1244" s="117"/>
      <c r="J1244" s="117"/>
      <c r="K1244" s="128"/>
      <c r="L1244" s="127"/>
      <c r="M1244" s="127"/>
      <c r="N1244" s="127"/>
      <c r="O1244" s="127"/>
      <c r="P1244" s="127"/>
      <c r="Q1244" s="127"/>
      <c r="R1244" s="127"/>
      <c r="S1244" s="127"/>
      <c r="T1244" s="127"/>
      <c r="U1244" s="127"/>
      <c r="V1244" s="127"/>
      <c r="W1244" s="127"/>
      <c r="X1244" s="127"/>
      <c r="Y1244" s="127"/>
      <c r="Z1244" s="127"/>
      <c r="AA1244" s="127"/>
      <c r="AB1244" s="127"/>
      <c r="AC1244" s="127"/>
      <c r="AD1244" s="127"/>
      <c r="AE1244" s="127"/>
      <c r="AF1244" s="127"/>
      <c r="AG1244" s="127"/>
      <c r="AH1244" s="127"/>
      <c r="AI1244" s="127"/>
      <c r="AJ1244" s="127"/>
      <c r="AK1244" s="127"/>
      <c r="AL1244" s="127"/>
      <c r="AM1244" s="127"/>
      <c r="AN1244" s="127"/>
      <c r="AO1244" s="127"/>
      <c r="AP1244" s="127"/>
      <c r="AQ1244" s="127"/>
      <c r="AR1244" s="127"/>
      <c r="AS1244" s="127"/>
      <c r="AT1244" s="127"/>
      <c r="AU1244" s="127"/>
      <c r="AV1244" s="127"/>
      <c r="AW1244" s="127"/>
      <c r="AX1244" s="127"/>
      <c r="AY1244" s="127"/>
      <c r="AZ1244" s="127"/>
      <c r="BA1244" s="127"/>
      <c r="BB1244" s="127"/>
      <c r="BC1244" s="127"/>
      <c r="BD1244" s="127"/>
      <c r="BE1244" s="127"/>
      <c r="BF1244" s="127"/>
      <c r="BG1244" s="127"/>
      <c r="BH1244" s="127"/>
      <c r="BI1244" s="127"/>
      <c r="BJ1244" s="127"/>
      <c r="BK1244" s="127"/>
      <c r="BL1244" s="127"/>
      <c r="BM1244" s="127"/>
      <c r="BN1244" s="127"/>
      <c r="BO1244" s="127"/>
      <c r="BP1244" s="127"/>
      <c r="BQ1244" s="127"/>
      <c r="BR1244" s="127"/>
      <c r="BS1244" s="127"/>
      <c r="BT1244" s="127"/>
      <c r="BU1244" s="127"/>
      <c r="BV1244" s="127"/>
      <c r="BW1244" s="127"/>
      <c r="BX1244" s="127"/>
      <c r="BY1244" s="127"/>
      <c r="BZ1244" s="127"/>
      <c r="CA1244" s="127"/>
      <c r="CB1244" s="127"/>
      <c r="CC1244" s="127"/>
      <c r="CD1244" s="127"/>
      <c r="CE1244" s="127"/>
      <c r="CF1244" s="127"/>
      <c r="CG1244" s="127"/>
      <c r="CH1244" s="127"/>
      <c r="CI1244" s="127"/>
      <c r="CJ1244" s="127"/>
      <c r="CK1244" s="127"/>
      <c r="CL1244" s="127"/>
      <c r="CM1244" s="127"/>
      <c r="CN1244" s="127"/>
      <c r="CO1244" s="127"/>
      <c r="CP1244" s="127"/>
      <c r="CQ1244" s="127"/>
      <c r="CR1244" s="127"/>
      <c r="CS1244" s="127"/>
      <c r="CT1244" s="127"/>
      <c r="CU1244" s="127"/>
      <c r="CV1244" s="127"/>
      <c r="CW1244" s="127"/>
      <c r="CX1244" s="127"/>
      <c r="CY1244" s="127"/>
      <c r="CZ1244" s="127"/>
      <c r="DA1244" s="127"/>
      <c r="DB1244" s="127"/>
      <c r="DC1244" s="127"/>
      <c r="DD1244" s="127"/>
      <c r="DE1244" s="127"/>
      <c r="DF1244" s="127"/>
      <c r="DG1244" s="127"/>
      <c r="DH1244" s="127"/>
      <c r="DI1244" s="127"/>
      <c r="DJ1244" s="127"/>
      <c r="DK1244" s="127"/>
      <c r="DL1244" s="127"/>
      <c r="DM1244" s="127"/>
      <c r="DN1244" s="127"/>
      <c r="DO1244" s="127"/>
      <c r="DP1244" s="127"/>
      <c r="DQ1244" s="127"/>
      <c r="DR1244" s="127"/>
      <c r="DS1244" s="127"/>
      <c r="DT1244" s="127"/>
      <c r="DU1244" s="127"/>
      <c r="DV1244" s="127"/>
      <c r="DW1244" s="127"/>
      <c r="DX1244" s="127"/>
      <c r="DY1244" s="127"/>
      <c r="DZ1244" s="127"/>
      <c r="EA1244" s="127"/>
      <c r="EB1244" s="127"/>
      <c r="EC1244" s="127"/>
      <c r="ED1244" s="127"/>
      <c r="EE1244" s="127"/>
      <c r="EF1244" s="127"/>
      <c r="EG1244" s="127"/>
      <c r="EH1244" s="127"/>
      <c r="EI1244" s="127"/>
      <c r="EJ1244" s="127"/>
      <c r="EK1244" s="127"/>
      <c r="EL1244" s="127"/>
      <c r="EM1244" s="127"/>
      <c r="EN1244" s="127"/>
      <c r="EO1244" s="127"/>
      <c r="EP1244" s="127"/>
      <c r="EQ1244" s="127"/>
      <c r="ER1244" s="127"/>
      <c r="ES1244" s="127"/>
      <c r="ET1244" s="127"/>
      <c r="EU1244" s="127"/>
      <c r="EV1244" s="127"/>
      <c r="EW1244" s="127"/>
      <c r="EX1244" s="127"/>
      <c r="EY1244" s="127"/>
      <c r="EZ1244" s="127"/>
      <c r="FA1244" s="127"/>
      <c r="FB1244" s="127"/>
      <c r="FC1244" s="127"/>
      <c r="FD1244" s="127"/>
      <c r="FE1244" s="127"/>
      <c r="FF1244" s="127"/>
      <c r="FG1244" s="127"/>
      <c r="FH1244" s="127"/>
      <c r="FI1244" s="127"/>
      <c r="FJ1244" s="127"/>
      <c r="FK1244" s="127"/>
      <c r="FL1244" s="127"/>
      <c r="FM1244" s="127"/>
      <c r="FN1244" s="127"/>
      <c r="FO1244" s="127"/>
      <c r="FP1244" s="127"/>
      <c r="FQ1244" s="127"/>
      <c r="FR1244" s="127"/>
      <c r="FS1244" s="127"/>
      <c r="FT1244" s="127"/>
      <c r="FU1244" s="127"/>
      <c r="FV1244" s="127"/>
      <c r="FW1244" s="127"/>
      <c r="FX1244" s="127"/>
      <c r="FY1244" s="127"/>
      <c r="FZ1244" s="127"/>
      <c r="GA1244" s="127"/>
      <c r="GB1244" s="127"/>
      <c r="GC1244" s="127"/>
      <c r="GD1244" s="127"/>
      <c r="GE1244" s="127"/>
      <c r="GF1244" s="127"/>
      <c r="GG1244" s="127"/>
      <c r="GH1244" s="127"/>
      <c r="GI1244" s="127"/>
      <c r="GJ1244" s="127"/>
      <c r="GK1244" s="127"/>
      <c r="GL1244" s="127"/>
      <c r="GM1244" s="127"/>
      <c r="GN1244" s="127"/>
      <c r="GO1244" s="127"/>
      <c r="GP1244" s="127"/>
      <c r="GQ1244" s="127"/>
      <c r="GR1244" s="127"/>
      <c r="GS1244" s="127"/>
      <c r="GT1244" s="127"/>
      <c r="GU1244" s="127"/>
      <c r="GV1244" s="127"/>
      <c r="GW1244" s="127"/>
      <c r="GX1244" s="127"/>
      <c r="GY1244" s="127"/>
      <c r="GZ1244" s="127"/>
      <c r="HA1244" s="127"/>
      <c r="HB1244" s="127"/>
      <c r="HC1244" s="127"/>
      <c r="HD1244" s="127"/>
      <c r="HE1244" s="127"/>
      <c r="HF1244" s="127"/>
      <c r="HG1244" s="127"/>
      <c r="HH1244" s="127"/>
      <c r="HI1244" s="127"/>
      <c r="HJ1244" s="127"/>
      <c r="HK1244" s="127"/>
      <c r="HL1244" s="127"/>
      <c r="HM1244" s="127"/>
      <c r="HN1244" s="127"/>
      <c r="HO1244" s="127"/>
      <c r="HP1244" s="127"/>
    </row>
    <row r="1245" spans="1:224" ht="12.75" customHeight="1" x14ac:dyDescent="0.2">
      <c r="A1245" s="127"/>
      <c r="B1245" s="127"/>
      <c r="C1245" s="127"/>
      <c r="D1245" s="127"/>
      <c r="E1245" s="125"/>
      <c r="F1245" s="117"/>
      <c r="G1245" s="117"/>
      <c r="H1245" s="117"/>
      <c r="I1245" s="117"/>
      <c r="J1245" s="117"/>
      <c r="K1245" s="128"/>
      <c r="L1245" s="127"/>
      <c r="M1245" s="127"/>
      <c r="N1245" s="127"/>
      <c r="O1245" s="127"/>
      <c r="P1245" s="127"/>
      <c r="Q1245" s="127"/>
      <c r="R1245" s="127"/>
      <c r="S1245" s="127"/>
      <c r="T1245" s="127"/>
      <c r="U1245" s="127"/>
      <c r="V1245" s="127"/>
      <c r="W1245" s="127"/>
      <c r="X1245" s="127"/>
      <c r="Y1245" s="127"/>
      <c r="Z1245" s="127"/>
      <c r="AA1245" s="127"/>
      <c r="AB1245" s="127"/>
      <c r="AC1245" s="127"/>
      <c r="AD1245" s="127"/>
      <c r="AE1245" s="127"/>
      <c r="AF1245" s="127"/>
      <c r="AG1245" s="127"/>
      <c r="AH1245" s="127"/>
      <c r="AI1245" s="127"/>
      <c r="AJ1245" s="127"/>
      <c r="AK1245" s="127"/>
      <c r="AL1245" s="127"/>
      <c r="AM1245" s="127"/>
      <c r="AN1245" s="127"/>
      <c r="AO1245" s="127"/>
      <c r="AP1245" s="127"/>
      <c r="AQ1245" s="127"/>
      <c r="AR1245" s="127"/>
      <c r="AS1245" s="127"/>
      <c r="AT1245" s="127"/>
      <c r="AU1245" s="127"/>
      <c r="AV1245" s="127"/>
      <c r="AW1245" s="127"/>
      <c r="AX1245" s="127"/>
      <c r="AY1245" s="127"/>
      <c r="AZ1245" s="127"/>
      <c r="BA1245" s="127"/>
      <c r="BB1245" s="127"/>
      <c r="BC1245" s="127"/>
      <c r="BD1245" s="127"/>
      <c r="BE1245" s="127"/>
      <c r="BF1245" s="127"/>
      <c r="BG1245" s="127"/>
      <c r="BH1245" s="127"/>
      <c r="BI1245" s="127"/>
      <c r="BJ1245" s="127"/>
      <c r="BK1245" s="127"/>
      <c r="BL1245" s="127"/>
      <c r="BM1245" s="127"/>
      <c r="BN1245" s="127"/>
      <c r="BO1245" s="127"/>
      <c r="BP1245" s="127"/>
      <c r="BQ1245" s="127"/>
      <c r="BR1245" s="127"/>
      <c r="BS1245" s="127"/>
      <c r="BT1245" s="127"/>
      <c r="BU1245" s="127"/>
      <c r="BV1245" s="127"/>
      <c r="BW1245" s="127"/>
      <c r="BX1245" s="127"/>
      <c r="BY1245" s="127"/>
      <c r="BZ1245" s="127"/>
      <c r="CA1245" s="127"/>
      <c r="CB1245" s="127"/>
      <c r="CC1245" s="127"/>
      <c r="CD1245" s="127"/>
      <c r="CE1245" s="127"/>
      <c r="CF1245" s="127"/>
      <c r="CG1245" s="127"/>
      <c r="CH1245" s="127"/>
      <c r="CI1245" s="127"/>
      <c r="CJ1245" s="127"/>
      <c r="CK1245" s="127"/>
      <c r="CL1245" s="127"/>
      <c r="CM1245" s="127"/>
      <c r="CN1245" s="127"/>
      <c r="CO1245" s="127"/>
      <c r="CP1245" s="127"/>
      <c r="CQ1245" s="127"/>
      <c r="CR1245" s="127"/>
      <c r="CS1245" s="127"/>
      <c r="CT1245" s="127"/>
      <c r="CU1245" s="127"/>
      <c r="CV1245" s="127"/>
      <c r="CW1245" s="127"/>
      <c r="CX1245" s="127"/>
      <c r="CY1245" s="127"/>
      <c r="CZ1245" s="127"/>
      <c r="DA1245" s="127"/>
      <c r="DB1245" s="127"/>
      <c r="DC1245" s="127"/>
      <c r="DD1245" s="127"/>
      <c r="DE1245" s="127"/>
      <c r="DF1245" s="127"/>
      <c r="DG1245" s="127"/>
      <c r="DH1245" s="127"/>
      <c r="DI1245" s="127"/>
      <c r="DJ1245" s="127"/>
      <c r="DK1245" s="127"/>
      <c r="DL1245" s="127"/>
      <c r="DM1245" s="127"/>
      <c r="DN1245" s="127"/>
      <c r="DO1245" s="127"/>
      <c r="DP1245" s="127"/>
      <c r="DQ1245" s="127"/>
      <c r="DR1245" s="127"/>
      <c r="DS1245" s="127"/>
      <c r="DT1245" s="127"/>
      <c r="DU1245" s="127"/>
      <c r="DV1245" s="127"/>
      <c r="DW1245" s="127"/>
      <c r="DX1245" s="127"/>
      <c r="DY1245" s="127"/>
      <c r="DZ1245" s="127"/>
      <c r="EA1245" s="127"/>
      <c r="EB1245" s="127"/>
      <c r="EC1245" s="127"/>
      <c r="ED1245" s="127"/>
      <c r="EE1245" s="127"/>
      <c r="EF1245" s="127"/>
      <c r="EG1245" s="127"/>
      <c r="EH1245" s="127"/>
      <c r="EI1245" s="127"/>
      <c r="EJ1245" s="127"/>
      <c r="EK1245" s="127"/>
      <c r="EL1245" s="127"/>
      <c r="EM1245" s="127"/>
      <c r="EN1245" s="127"/>
      <c r="EO1245" s="127"/>
      <c r="EP1245" s="127"/>
      <c r="EQ1245" s="127"/>
      <c r="ER1245" s="127"/>
      <c r="ES1245" s="127"/>
      <c r="ET1245" s="127"/>
      <c r="EU1245" s="127"/>
      <c r="EV1245" s="127"/>
      <c r="EW1245" s="127"/>
      <c r="EX1245" s="127"/>
      <c r="EY1245" s="127"/>
      <c r="EZ1245" s="127"/>
      <c r="FA1245" s="127"/>
      <c r="FB1245" s="127"/>
      <c r="FC1245" s="127"/>
      <c r="FD1245" s="127"/>
      <c r="FE1245" s="127"/>
      <c r="FF1245" s="127"/>
      <c r="FG1245" s="127"/>
      <c r="FH1245" s="127"/>
      <c r="FI1245" s="127"/>
      <c r="FJ1245" s="127"/>
      <c r="FK1245" s="127"/>
      <c r="FL1245" s="127"/>
      <c r="FM1245" s="127"/>
      <c r="FN1245" s="127"/>
      <c r="FO1245" s="127"/>
      <c r="FP1245" s="127"/>
      <c r="FQ1245" s="127"/>
      <c r="FR1245" s="127"/>
      <c r="FS1245" s="127"/>
      <c r="FT1245" s="127"/>
      <c r="FU1245" s="127"/>
      <c r="FV1245" s="127"/>
      <c r="FW1245" s="127"/>
      <c r="FX1245" s="127"/>
      <c r="FY1245" s="127"/>
      <c r="FZ1245" s="127"/>
      <c r="GA1245" s="127"/>
      <c r="GB1245" s="127"/>
      <c r="GC1245" s="127"/>
      <c r="GD1245" s="127"/>
      <c r="GE1245" s="127"/>
      <c r="GF1245" s="127"/>
      <c r="GG1245" s="127"/>
      <c r="GH1245" s="127"/>
      <c r="GI1245" s="127"/>
      <c r="GJ1245" s="127"/>
      <c r="GK1245" s="127"/>
      <c r="GL1245" s="127"/>
      <c r="GM1245" s="127"/>
      <c r="GN1245" s="127"/>
      <c r="GO1245" s="127"/>
      <c r="GP1245" s="127"/>
      <c r="GQ1245" s="127"/>
      <c r="GR1245" s="127"/>
      <c r="GS1245" s="127"/>
      <c r="GT1245" s="127"/>
      <c r="GU1245" s="127"/>
      <c r="GV1245" s="127"/>
      <c r="GW1245" s="127"/>
      <c r="GX1245" s="127"/>
      <c r="GY1245" s="127"/>
      <c r="GZ1245" s="127"/>
      <c r="HA1245" s="127"/>
      <c r="HB1245" s="127"/>
      <c r="HC1245" s="127"/>
      <c r="HD1245" s="127"/>
      <c r="HE1245" s="127"/>
      <c r="HF1245" s="127"/>
      <c r="HG1245" s="127"/>
      <c r="HH1245" s="127"/>
      <c r="HI1245" s="127"/>
      <c r="HJ1245" s="127"/>
      <c r="HK1245" s="127"/>
      <c r="HL1245" s="127"/>
      <c r="HM1245" s="127"/>
      <c r="HN1245" s="127"/>
      <c r="HO1245" s="127"/>
      <c r="HP1245" s="127"/>
    </row>
    <row r="1246" spans="1:224" ht="12.75" customHeight="1" x14ac:dyDescent="0.2">
      <c r="A1246" s="127"/>
      <c r="B1246" s="127"/>
      <c r="C1246" s="127"/>
      <c r="D1246" s="127"/>
      <c r="E1246" s="125"/>
      <c r="F1246" s="117"/>
      <c r="G1246" s="117"/>
      <c r="H1246" s="117"/>
      <c r="I1246" s="117"/>
      <c r="J1246" s="117"/>
      <c r="K1246" s="128"/>
      <c r="L1246" s="127"/>
      <c r="M1246" s="127"/>
      <c r="N1246" s="127"/>
      <c r="O1246" s="127"/>
      <c r="P1246" s="127"/>
      <c r="Q1246" s="127"/>
      <c r="R1246" s="127"/>
      <c r="S1246" s="127"/>
      <c r="T1246" s="127"/>
      <c r="U1246" s="127"/>
      <c r="V1246" s="127"/>
      <c r="W1246" s="127"/>
      <c r="X1246" s="127"/>
      <c r="Y1246" s="127"/>
      <c r="Z1246" s="127"/>
      <c r="AA1246" s="127"/>
      <c r="AB1246" s="127"/>
      <c r="AC1246" s="127"/>
      <c r="AD1246" s="127"/>
      <c r="AE1246" s="127"/>
      <c r="AF1246" s="127"/>
      <c r="AG1246" s="127"/>
      <c r="AH1246" s="127"/>
      <c r="AI1246" s="127"/>
      <c r="AJ1246" s="127"/>
      <c r="AK1246" s="127"/>
      <c r="AL1246" s="127"/>
      <c r="AM1246" s="127"/>
      <c r="AN1246" s="127"/>
      <c r="AO1246" s="127"/>
      <c r="AP1246" s="127"/>
      <c r="AQ1246" s="127"/>
      <c r="AR1246" s="127"/>
      <c r="AS1246" s="127"/>
      <c r="AT1246" s="127"/>
      <c r="AU1246" s="127"/>
      <c r="AV1246" s="127"/>
      <c r="AW1246" s="127"/>
      <c r="AX1246" s="127"/>
      <c r="AY1246" s="127"/>
      <c r="AZ1246" s="127"/>
      <c r="BA1246" s="127"/>
      <c r="BB1246" s="127"/>
      <c r="BC1246" s="127"/>
      <c r="BD1246" s="127"/>
      <c r="BE1246" s="127"/>
      <c r="BF1246" s="127"/>
      <c r="BG1246" s="127"/>
      <c r="BH1246" s="127"/>
      <c r="BI1246" s="127"/>
      <c r="BJ1246" s="127"/>
      <c r="BK1246" s="127"/>
      <c r="BL1246" s="127"/>
      <c r="BM1246" s="127"/>
      <c r="BN1246" s="127"/>
      <c r="BO1246" s="127"/>
      <c r="BP1246" s="127"/>
      <c r="BQ1246" s="127"/>
      <c r="BR1246" s="127"/>
      <c r="BS1246" s="127"/>
      <c r="BT1246" s="127"/>
      <c r="BU1246" s="127"/>
      <c r="BV1246" s="127"/>
      <c r="BW1246" s="127"/>
      <c r="BX1246" s="127"/>
      <c r="BY1246" s="127"/>
      <c r="BZ1246" s="127"/>
      <c r="CA1246" s="127"/>
      <c r="CB1246" s="127"/>
      <c r="CC1246" s="127"/>
      <c r="CD1246" s="127"/>
      <c r="CE1246" s="127"/>
      <c r="CF1246" s="127"/>
      <c r="CG1246" s="127"/>
      <c r="CH1246" s="127"/>
      <c r="CI1246" s="127"/>
      <c r="CJ1246" s="127"/>
      <c r="CK1246" s="127"/>
      <c r="CL1246" s="127"/>
      <c r="CM1246" s="127"/>
      <c r="CN1246" s="127"/>
      <c r="CO1246" s="127"/>
      <c r="CP1246" s="127"/>
      <c r="CQ1246" s="127"/>
      <c r="CR1246" s="127"/>
      <c r="CS1246" s="127"/>
      <c r="CT1246" s="127"/>
      <c r="CU1246" s="127"/>
      <c r="CV1246" s="127"/>
      <c r="CW1246" s="127"/>
      <c r="CX1246" s="127"/>
      <c r="CY1246" s="127"/>
      <c r="CZ1246" s="127"/>
      <c r="DA1246" s="127"/>
      <c r="DB1246" s="127"/>
      <c r="DC1246" s="127"/>
      <c r="DD1246" s="127"/>
      <c r="DE1246" s="127"/>
      <c r="DF1246" s="127"/>
      <c r="DG1246" s="127"/>
      <c r="DH1246" s="127"/>
      <c r="DI1246" s="127"/>
      <c r="DJ1246" s="127"/>
      <c r="DK1246" s="127"/>
      <c r="DL1246" s="127"/>
      <c r="DM1246" s="127"/>
      <c r="DN1246" s="127"/>
      <c r="DO1246" s="127"/>
      <c r="DP1246" s="127"/>
      <c r="DQ1246" s="127"/>
      <c r="DR1246" s="127"/>
      <c r="DS1246" s="127"/>
      <c r="DT1246" s="127"/>
      <c r="DU1246" s="127"/>
      <c r="DV1246" s="127"/>
      <c r="DW1246" s="127"/>
      <c r="DX1246" s="127"/>
      <c r="DY1246" s="127"/>
      <c r="DZ1246" s="127"/>
      <c r="EA1246" s="127"/>
      <c r="EB1246" s="127"/>
      <c r="EC1246" s="127"/>
      <c r="ED1246" s="127"/>
      <c r="EE1246" s="127"/>
      <c r="EF1246" s="127"/>
      <c r="EG1246" s="127"/>
      <c r="EH1246" s="127"/>
      <c r="EI1246" s="127"/>
      <c r="EJ1246" s="127"/>
      <c r="EK1246" s="127"/>
      <c r="EL1246" s="127"/>
      <c r="EM1246" s="127"/>
      <c r="EN1246" s="127"/>
      <c r="EO1246" s="127"/>
      <c r="EP1246" s="127"/>
      <c r="EQ1246" s="127"/>
      <c r="ER1246" s="127"/>
      <c r="ES1246" s="127"/>
      <c r="ET1246" s="127"/>
      <c r="EU1246" s="127"/>
      <c r="EV1246" s="127"/>
      <c r="EW1246" s="127"/>
      <c r="EX1246" s="127"/>
      <c r="EY1246" s="127"/>
      <c r="EZ1246" s="127"/>
      <c r="FA1246" s="127"/>
      <c r="FB1246" s="127"/>
      <c r="FC1246" s="127"/>
      <c r="FD1246" s="127"/>
      <c r="FE1246" s="127"/>
      <c r="FF1246" s="127"/>
      <c r="FG1246" s="127"/>
      <c r="FH1246" s="127"/>
      <c r="FI1246" s="127"/>
      <c r="FJ1246" s="127"/>
      <c r="FK1246" s="127"/>
      <c r="FL1246" s="127"/>
      <c r="FM1246" s="127"/>
      <c r="FN1246" s="127"/>
      <c r="FO1246" s="127"/>
      <c r="FP1246" s="127"/>
      <c r="FQ1246" s="127"/>
      <c r="FR1246" s="127"/>
      <c r="FS1246" s="127"/>
      <c r="FT1246" s="127"/>
      <c r="FU1246" s="127"/>
      <c r="FV1246" s="127"/>
      <c r="FW1246" s="127"/>
      <c r="FX1246" s="127"/>
      <c r="FY1246" s="127"/>
      <c r="FZ1246" s="127"/>
      <c r="GA1246" s="127"/>
      <c r="GB1246" s="127"/>
      <c r="GC1246" s="127"/>
      <c r="GD1246" s="127"/>
      <c r="GE1246" s="127"/>
      <c r="GF1246" s="127"/>
      <c r="GG1246" s="127"/>
      <c r="GH1246" s="127"/>
      <c r="GI1246" s="127"/>
      <c r="GJ1246" s="127"/>
      <c r="GK1246" s="127"/>
      <c r="GL1246" s="127"/>
      <c r="GM1246" s="127"/>
      <c r="GN1246" s="127"/>
      <c r="GO1246" s="127"/>
      <c r="GP1246" s="127"/>
      <c r="GQ1246" s="127"/>
      <c r="GR1246" s="127"/>
      <c r="GS1246" s="127"/>
      <c r="GT1246" s="127"/>
      <c r="GU1246" s="127"/>
      <c r="GV1246" s="127"/>
      <c r="GW1246" s="127"/>
      <c r="GX1246" s="127"/>
      <c r="GY1246" s="127"/>
      <c r="GZ1246" s="127"/>
      <c r="HA1246" s="127"/>
      <c r="HB1246" s="127"/>
      <c r="HC1246" s="127"/>
      <c r="HD1246" s="127"/>
      <c r="HE1246" s="127"/>
      <c r="HF1246" s="127"/>
      <c r="HG1246" s="127"/>
      <c r="HH1246" s="127"/>
      <c r="HI1246" s="127"/>
      <c r="HJ1246" s="127"/>
      <c r="HK1246" s="127"/>
      <c r="HL1246" s="127"/>
      <c r="HM1246" s="127"/>
      <c r="HN1246" s="127"/>
      <c r="HO1246" s="127"/>
      <c r="HP1246" s="127"/>
    </row>
    <row r="1247" spans="1:224" ht="12.75" customHeight="1" x14ac:dyDescent="0.2">
      <c r="A1247" s="127"/>
      <c r="B1247" s="127"/>
      <c r="C1247" s="127"/>
      <c r="D1247" s="127"/>
      <c r="E1247" s="125"/>
      <c r="F1247" s="117"/>
      <c r="G1247" s="117"/>
      <c r="H1247" s="117"/>
      <c r="I1247" s="117"/>
      <c r="J1247" s="117"/>
      <c r="K1247" s="128"/>
      <c r="L1247" s="127"/>
      <c r="M1247" s="127"/>
      <c r="N1247" s="127"/>
      <c r="O1247" s="127"/>
      <c r="P1247" s="127"/>
      <c r="Q1247" s="127"/>
      <c r="R1247" s="127"/>
      <c r="S1247" s="127"/>
      <c r="T1247" s="127"/>
      <c r="U1247" s="127"/>
      <c r="V1247" s="127"/>
      <c r="W1247" s="127"/>
      <c r="X1247" s="127"/>
      <c r="Y1247" s="127"/>
      <c r="Z1247" s="127"/>
      <c r="AA1247" s="127"/>
      <c r="AB1247" s="127"/>
      <c r="AC1247" s="127"/>
      <c r="AD1247" s="127"/>
      <c r="AE1247" s="127"/>
      <c r="AF1247" s="127"/>
      <c r="AG1247" s="127"/>
      <c r="AH1247" s="127"/>
      <c r="AI1247" s="127"/>
      <c r="AJ1247" s="127"/>
      <c r="AK1247" s="127"/>
      <c r="AL1247" s="127"/>
      <c r="AM1247" s="127"/>
      <c r="AN1247" s="127"/>
      <c r="AO1247" s="127"/>
      <c r="AP1247" s="127"/>
      <c r="AQ1247" s="127"/>
      <c r="AR1247" s="127"/>
      <c r="AS1247" s="127"/>
      <c r="AT1247" s="127"/>
      <c r="AU1247" s="127"/>
      <c r="AV1247" s="127"/>
      <c r="AW1247" s="127"/>
      <c r="AX1247" s="127"/>
      <c r="AY1247" s="127"/>
      <c r="AZ1247" s="127"/>
      <c r="BA1247" s="127"/>
      <c r="BB1247" s="127"/>
      <c r="BC1247" s="127"/>
      <c r="BD1247" s="127"/>
      <c r="BE1247" s="127"/>
      <c r="BF1247" s="127"/>
      <c r="BG1247" s="127"/>
      <c r="BH1247" s="127"/>
      <c r="BI1247" s="127"/>
      <c r="BJ1247" s="127"/>
      <c r="BK1247" s="127"/>
      <c r="BL1247" s="127"/>
      <c r="BM1247" s="127"/>
      <c r="BN1247" s="127"/>
      <c r="BO1247" s="127"/>
      <c r="BP1247" s="127"/>
      <c r="BQ1247" s="127"/>
      <c r="BR1247" s="127"/>
      <c r="BS1247" s="127"/>
      <c r="BT1247" s="127"/>
      <c r="BU1247" s="127"/>
      <c r="BV1247" s="127"/>
      <c r="BW1247" s="127"/>
      <c r="BX1247" s="127"/>
      <c r="BY1247" s="127"/>
      <c r="BZ1247" s="127"/>
      <c r="CA1247" s="127"/>
      <c r="CB1247" s="127"/>
      <c r="CC1247" s="127"/>
      <c r="CD1247" s="127"/>
      <c r="CE1247" s="127"/>
      <c r="CF1247" s="127"/>
      <c r="CG1247" s="127"/>
      <c r="CH1247" s="127"/>
      <c r="CI1247" s="127"/>
      <c r="CJ1247" s="127"/>
      <c r="CK1247" s="127"/>
      <c r="CL1247" s="127"/>
      <c r="CM1247" s="127"/>
      <c r="CN1247" s="127"/>
      <c r="CO1247" s="127"/>
      <c r="CP1247" s="127"/>
      <c r="CQ1247" s="127"/>
      <c r="CR1247" s="127"/>
      <c r="CS1247" s="127"/>
      <c r="CT1247" s="127"/>
      <c r="CU1247" s="127"/>
      <c r="CV1247" s="127"/>
      <c r="CW1247" s="127"/>
      <c r="CX1247" s="127"/>
      <c r="CY1247" s="127"/>
      <c r="CZ1247" s="127"/>
      <c r="DA1247" s="127"/>
      <c r="DB1247" s="127"/>
      <c r="DC1247" s="127"/>
      <c r="DD1247" s="127"/>
      <c r="DE1247" s="127"/>
      <c r="DF1247" s="127"/>
      <c r="DG1247" s="127"/>
      <c r="DH1247" s="127"/>
      <c r="DI1247" s="127"/>
      <c r="DJ1247" s="127"/>
      <c r="DK1247" s="127"/>
      <c r="DL1247" s="127"/>
      <c r="DM1247" s="127"/>
      <c r="DN1247" s="127"/>
      <c r="DO1247" s="127"/>
      <c r="DP1247" s="127"/>
      <c r="DQ1247" s="127"/>
      <c r="DR1247" s="127"/>
      <c r="DS1247" s="127"/>
      <c r="DT1247" s="127"/>
      <c r="DU1247" s="127"/>
      <c r="DV1247" s="127"/>
      <c r="DW1247" s="127"/>
      <c r="DX1247" s="127"/>
      <c r="DY1247" s="127"/>
      <c r="DZ1247" s="127"/>
      <c r="EA1247" s="127"/>
      <c r="EB1247" s="127"/>
      <c r="EC1247" s="127"/>
      <c r="ED1247" s="127"/>
      <c r="EE1247" s="127"/>
      <c r="EF1247" s="127"/>
      <c r="EG1247" s="127"/>
      <c r="EH1247" s="127"/>
      <c r="EI1247" s="127"/>
      <c r="EJ1247" s="127"/>
      <c r="EK1247" s="127"/>
      <c r="EL1247" s="127"/>
      <c r="EM1247" s="127"/>
      <c r="EN1247" s="127"/>
      <c r="EO1247" s="127"/>
      <c r="EP1247" s="127"/>
      <c r="EQ1247" s="127"/>
      <c r="ER1247" s="127"/>
      <c r="ES1247" s="127"/>
      <c r="ET1247" s="127"/>
      <c r="EU1247" s="127"/>
      <c r="EV1247" s="127"/>
      <c r="EW1247" s="127"/>
      <c r="EX1247" s="127"/>
      <c r="EY1247" s="127"/>
      <c r="EZ1247" s="127"/>
      <c r="FA1247" s="127"/>
      <c r="FB1247" s="127"/>
      <c r="FC1247" s="127"/>
      <c r="FD1247" s="127"/>
      <c r="FE1247" s="127"/>
      <c r="FF1247" s="127"/>
      <c r="FG1247" s="127"/>
      <c r="FH1247" s="127"/>
      <c r="FI1247" s="127"/>
      <c r="FJ1247" s="127"/>
      <c r="FK1247" s="127"/>
      <c r="FL1247" s="127"/>
      <c r="FM1247" s="127"/>
      <c r="FN1247" s="127"/>
      <c r="FO1247" s="127"/>
      <c r="FP1247" s="127"/>
      <c r="FQ1247" s="127"/>
      <c r="FR1247" s="127"/>
      <c r="FS1247" s="127"/>
      <c r="FT1247" s="127"/>
      <c r="FU1247" s="127"/>
      <c r="FV1247" s="127"/>
      <c r="FW1247" s="127"/>
      <c r="FX1247" s="127"/>
      <c r="FY1247" s="127"/>
      <c r="FZ1247" s="127"/>
      <c r="GA1247" s="127"/>
      <c r="GB1247" s="127"/>
      <c r="GC1247" s="127"/>
      <c r="GD1247" s="127"/>
      <c r="GE1247" s="127"/>
      <c r="GF1247" s="127"/>
      <c r="GG1247" s="127"/>
      <c r="GH1247" s="127"/>
      <c r="GI1247" s="127"/>
      <c r="GJ1247" s="127"/>
      <c r="GK1247" s="127"/>
      <c r="GL1247" s="127"/>
      <c r="GM1247" s="127"/>
      <c r="GN1247" s="127"/>
      <c r="GO1247" s="127"/>
      <c r="GP1247" s="127"/>
      <c r="GQ1247" s="127"/>
      <c r="GR1247" s="127"/>
      <c r="GS1247" s="127"/>
      <c r="GT1247" s="127"/>
      <c r="GU1247" s="127"/>
      <c r="GV1247" s="127"/>
      <c r="GW1247" s="127"/>
      <c r="GX1247" s="127"/>
      <c r="GY1247" s="127"/>
      <c r="GZ1247" s="127"/>
      <c r="HA1247" s="127"/>
      <c r="HB1247" s="127"/>
      <c r="HC1247" s="127"/>
      <c r="HD1247" s="127"/>
      <c r="HE1247" s="127"/>
      <c r="HF1247" s="127"/>
      <c r="HG1247" s="127"/>
      <c r="HH1247" s="127"/>
      <c r="HI1247" s="127"/>
      <c r="HJ1247" s="127"/>
      <c r="HK1247" s="127"/>
      <c r="HL1247" s="127"/>
      <c r="HM1247" s="127"/>
      <c r="HN1247" s="127"/>
      <c r="HO1247" s="127"/>
      <c r="HP1247" s="127"/>
    </row>
    <row r="1248" spans="1:224" ht="12.75" customHeight="1" x14ac:dyDescent="0.2">
      <c r="A1248" s="127"/>
      <c r="B1248" s="127"/>
      <c r="C1248" s="127"/>
      <c r="D1248" s="127"/>
      <c r="E1248" s="125"/>
      <c r="F1248" s="117"/>
      <c r="G1248" s="117"/>
      <c r="H1248" s="117"/>
      <c r="I1248" s="117"/>
      <c r="J1248" s="117"/>
      <c r="K1248" s="128"/>
      <c r="L1248" s="127"/>
      <c r="M1248" s="127"/>
      <c r="N1248" s="127"/>
      <c r="O1248" s="127"/>
      <c r="P1248" s="127"/>
      <c r="Q1248" s="127"/>
      <c r="R1248" s="127"/>
      <c r="S1248" s="127"/>
      <c r="T1248" s="127"/>
      <c r="U1248" s="127"/>
      <c r="V1248" s="127"/>
      <c r="W1248" s="127"/>
      <c r="X1248" s="127"/>
      <c r="Y1248" s="127"/>
      <c r="Z1248" s="127"/>
      <c r="AA1248" s="127"/>
      <c r="AB1248" s="127"/>
      <c r="AC1248" s="127"/>
      <c r="AD1248" s="127"/>
      <c r="AE1248" s="127"/>
      <c r="AF1248" s="127"/>
      <c r="AG1248" s="127"/>
      <c r="AH1248" s="127"/>
      <c r="AI1248" s="127"/>
      <c r="AJ1248" s="127"/>
      <c r="AK1248" s="127"/>
      <c r="AL1248" s="127"/>
      <c r="AM1248" s="127"/>
      <c r="AN1248" s="127"/>
      <c r="AO1248" s="127"/>
      <c r="AP1248" s="127"/>
      <c r="AQ1248" s="127"/>
      <c r="AR1248" s="127"/>
      <c r="AS1248" s="127"/>
      <c r="AT1248" s="127"/>
      <c r="AU1248" s="127"/>
      <c r="AV1248" s="127"/>
      <c r="AW1248" s="127"/>
      <c r="AX1248" s="127"/>
      <c r="AY1248" s="127"/>
      <c r="AZ1248" s="127"/>
      <c r="BA1248" s="127"/>
      <c r="BB1248" s="127"/>
      <c r="BC1248" s="127"/>
      <c r="BD1248" s="127"/>
      <c r="BE1248" s="127"/>
      <c r="BF1248" s="127"/>
      <c r="BG1248" s="127"/>
      <c r="BH1248" s="127"/>
      <c r="BI1248" s="127"/>
      <c r="BJ1248" s="127"/>
      <c r="BK1248" s="127"/>
      <c r="BL1248" s="127"/>
      <c r="BM1248" s="127"/>
      <c r="BN1248" s="127"/>
      <c r="BO1248" s="127"/>
      <c r="BP1248" s="127"/>
      <c r="BQ1248" s="127"/>
      <c r="BR1248" s="127"/>
      <c r="BS1248" s="127"/>
      <c r="BT1248" s="127"/>
      <c r="BU1248" s="127"/>
      <c r="BV1248" s="127"/>
      <c r="BW1248" s="127"/>
      <c r="BX1248" s="127"/>
      <c r="BY1248" s="127"/>
      <c r="BZ1248" s="127"/>
      <c r="CA1248" s="127"/>
      <c r="CB1248" s="127"/>
      <c r="CC1248" s="127"/>
      <c r="CD1248" s="127"/>
      <c r="CE1248" s="127"/>
      <c r="CF1248" s="127"/>
      <c r="CG1248" s="127"/>
      <c r="CH1248" s="127"/>
      <c r="CI1248" s="127"/>
      <c r="CJ1248" s="127"/>
      <c r="CK1248" s="127"/>
      <c r="CL1248" s="127"/>
      <c r="CM1248" s="127"/>
      <c r="CN1248" s="127"/>
      <c r="CO1248" s="127"/>
      <c r="CP1248" s="127"/>
      <c r="CQ1248" s="127"/>
      <c r="CR1248" s="127"/>
      <c r="CS1248" s="127"/>
      <c r="CT1248" s="127"/>
      <c r="CU1248" s="127"/>
      <c r="CV1248" s="127"/>
      <c r="CW1248" s="127"/>
      <c r="CX1248" s="127"/>
      <c r="CY1248" s="127"/>
      <c r="CZ1248" s="127"/>
      <c r="DA1248" s="127"/>
      <c r="DB1248" s="127"/>
      <c r="DC1248" s="127"/>
      <c r="DD1248" s="127"/>
      <c r="DE1248" s="127"/>
      <c r="DF1248" s="127"/>
      <c r="DG1248" s="127"/>
      <c r="DH1248" s="127"/>
      <c r="DI1248" s="127"/>
      <c r="DJ1248" s="127"/>
      <c r="DK1248" s="127"/>
      <c r="DL1248" s="127"/>
      <c r="DM1248" s="127"/>
      <c r="DN1248" s="127"/>
      <c r="DO1248" s="127"/>
      <c r="DP1248" s="127"/>
      <c r="DQ1248" s="127"/>
      <c r="DR1248" s="127"/>
      <c r="DS1248" s="127"/>
      <c r="DT1248" s="127"/>
      <c r="DU1248" s="127"/>
      <c r="DV1248" s="127"/>
      <c r="DW1248" s="127"/>
      <c r="DX1248" s="127"/>
      <c r="DY1248" s="127"/>
      <c r="DZ1248" s="127"/>
      <c r="EA1248" s="127"/>
      <c r="EB1248" s="127"/>
      <c r="EC1248" s="127"/>
      <c r="ED1248" s="127"/>
      <c r="EE1248" s="127"/>
      <c r="EF1248" s="127"/>
      <c r="EG1248" s="127"/>
      <c r="EH1248" s="127"/>
      <c r="EI1248" s="127"/>
      <c r="EJ1248" s="127"/>
      <c r="EK1248" s="127"/>
      <c r="EL1248" s="127"/>
      <c r="EM1248" s="127"/>
      <c r="EN1248" s="127"/>
      <c r="EO1248" s="127"/>
      <c r="EP1248" s="127"/>
      <c r="EQ1248" s="127"/>
      <c r="ER1248" s="127"/>
      <c r="ES1248" s="127"/>
      <c r="ET1248" s="127"/>
      <c r="EU1248" s="127"/>
      <c r="EV1248" s="127"/>
      <c r="EW1248" s="127"/>
      <c r="EX1248" s="127"/>
      <c r="EY1248" s="127"/>
      <c r="EZ1248" s="127"/>
      <c r="FA1248" s="127"/>
      <c r="FB1248" s="127"/>
      <c r="FC1248" s="127"/>
      <c r="FD1248" s="127"/>
      <c r="FE1248" s="127"/>
      <c r="FF1248" s="127"/>
      <c r="FG1248" s="127"/>
      <c r="FH1248" s="127"/>
      <c r="FI1248" s="127"/>
      <c r="FJ1248" s="127"/>
      <c r="FK1248" s="127"/>
      <c r="FL1248" s="127"/>
      <c r="FM1248" s="127"/>
      <c r="FN1248" s="127"/>
      <c r="FO1248" s="127"/>
      <c r="FP1248" s="127"/>
      <c r="FQ1248" s="127"/>
      <c r="FR1248" s="127"/>
      <c r="FS1248" s="127"/>
      <c r="FT1248" s="127"/>
      <c r="FU1248" s="127"/>
      <c r="FV1248" s="127"/>
      <c r="FW1248" s="127"/>
      <c r="FX1248" s="127"/>
      <c r="FY1248" s="127"/>
      <c r="FZ1248" s="127"/>
      <c r="GA1248" s="127"/>
      <c r="GB1248" s="127"/>
      <c r="GC1248" s="127"/>
      <c r="GD1248" s="127"/>
      <c r="GE1248" s="127"/>
      <c r="GF1248" s="127"/>
      <c r="GG1248" s="127"/>
      <c r="GH1248" s="127"/>
      <c r="GI1248" s="127"/>
      <c r="GJ1248" s="127"/>
      <c r="GK1248" s="127"/>
      <c r="GL1248" s="127"/>
      <c r="GM1248" s="127"/>
      <c r="GN1248" s="127"/>
      <c r="GO1248" s="127"/>
      <c r="GP1248" s="127"/>
      <c r="GQ1248" s="127"/>
      <c r="GR1248" s="127"/>
      <c r="GS1248" s="127"/>
      <c r="GT1248" s="127"/>
      <c r="GU1248" s="127"/>
      <c r="GV1248" s="127"/>
      <c r="GW1248" s="127"/>
      <c r="GX1248" s="127"/>
      <c r="GY1248" s="127"/>
      <c r="GZ1248" s="127"/>
      <c r="HA1248" s="127"/>
      <c r="HB1248" s="127"/>
      <c r="HC1248" s="127"/>
      <c r="HD1248" s="127"/>
      <c r="HE1248" s="127"/>
      <c r="HF1248" s="127"/>
      <c r="HG1248" s="127"/>
      <c r="HH1248" s="127"/>
      <c r="HI1248" s="127"/>
      <c r="HJ1248" s="127"/>
      <c r="HK1248" s="127"/>
      <c r="HL1248" s="127"/>
      <c r="HM1248" s="127"/>
      <c r="HN1248" s="127"/>
      <c r="HO1248" s="127"/>
      <c r="HP1248" s="127"/>
    </row>
    <row r="1249" spans="1:224" ht="12.75" customHeight="1" x14ac:dyDescent="0.2">
      <c r="A1249" s="127"/>
      <c r="B1249" s="127"/>
      <c r="C1249" s="127"/>
      <c r="D1249" s="127"/>
      <c r="E1249" s="125"/>
      <c r="F1249" s="117"/>
      <c r="G1249" s="117"/>
      <c r="H1249" s="117"/>
      <c r="I1249" s="117"/>
      <c r="J1249" s="117"/>
      <c r="K1249" s="128"/>
      <c r="L1249" s="127"/>
      <c r="M1249" s="127"/>
      <c r="N1249" s="127"/>
      <c r="O1249" s="127"/>
      <c r="P1249" s="127"/>
      <c r="Q1249" s="127"/>
      <c r="R1249" s="127"/>
      <c r="S1249" s="127"/>
      <c r="T1249" s="127"/>
      <c r="U1249" s="127"/>
      <c r="V1249" s="127"/>
      <c r="W1249" s="127"/>
      <c r="X1249" s="127"/>
      <c r="Y1249" s="127"/>
      <c r="Z1249" s="127"/>
      <c r="AA1249" s="127"/>
      <c r="AB1249" s="127"/>
      <c r="AC1249" s="127"/>
      <c r="AD1249" s="127"/>
      <c r="AE1249" s="127"/>
      <c r="AF1249" s="127"/>
      <c r="AG1249" s="127"/>
      <c r="AH1249" s="127"/>
      <c r="AI1249" s="127"/>
      <c r="AJ1249" s="127"/>
      <c r="AK1249" s="127"/>
      <c r="AL1249" s="127"/>
      <c r="AM1249" s="127"/>
      <c r="AN1249" s="127"/>
      <c r="AO1249" s="127"/>
      <c r="AP1249" s="127"/>
      <c r="AQ1249" s="127"/>
      <c r="AR1249" s="127"/>
      <c r="AS1249" s="127"/>
      <c r="AT1249" s="127"/>
      <c r="AU1249" s="127"/>
      <c r="AV1249" s="127"/>
      <c r="AW1249" s="127"/>
      <c r="AX1249" s="127"/>
      <c r="AY1249" s="127"/>
      <c r="AZ1249" s="127"/>
      <c r="BA1249" s="127"/>
      <c r="BB1249" s="127"/>
      <c r="BC1249" s="127"/>
      <c r="BD1249" s="127"/>
      <c r="BE1249" s="127"/>
      <c r="BF1249" s="127"/>
      <c r="BG1249" s="127"/>
      <c r="BH1249" s="127"/>
      <c r="BI1249" s="127"/>
      <c r="BJ1249" s="127"/>
      <c r="BK1249" s="127"/>
      <c r="BL1249" s="127"/>
      <c r="BM1249" s="127"/>
      <c r="BN1249" s="127"/>
      <c r="BO1249" s="127"/>
      <c r="BP1249" s="127"/>
      <c r="BQ1249" s="127"/>
      <c r="BR1249" s="127"/>
      <c r="BS1249" s="127"/>
      <c r="BT1249" s="127"/>
      <c r="BU1249" s="127"/>
      <c r="BV1249" s="127"/>
      <c r="BW1249" s="127"/>
      <c r="BX1249" s="127"/>
      <c r="BY1249" s="127"/>
      <c r="BZ1249" s="127"/>
      <c r="CA1249" s="127"/>
      <c r="CB1249" s="127"/>
      <c r="CC1249" s="127"/>
      <c r="CD1249" s="127"/>
      <c r="CE1249" s="127"/>
      <c r="CF1249" s="127"/>
      <c r="CG1249" s="127"/>
      <c r="CH1249" s="127"/>
      <c r="CI1249" s="127"/>
      <c r="CJ1249" s="127"/>
      <c r="CK1249" s="127"/>
      <c r="CL1249" s="127"/>
      <c r="CM1249" s="127"/>
      <c r="CN1249" s="127"/>
      <c r="CO1249" s="127"/>
      <c r="CP1249" s="127"/>
      <c r="CQ1249" s="127"/>
      <c r="CR1249" s="127"/>
      <c r="CS1249" s="127"/>
      <c r="CT1249" s="127"/>
      <c r="CU1249" s="127"/>
      <c r="CV1249" s="127"/>
      <c r="CW1249" s="127"/>
      <c r="CX1249" s="127"/>
      <c r="CY1249" s="127"/>
      <c r="CZ1249" s="127"/>
      <c r="DA1249" s="127"/>
      <c r="DB1249" s="127"/>
      <c r="DC1249" s="127"/>
      <c r="DD1249" s="127"/>
      <c r="DE1249" s="127"/>
      <c r="DF1249" s="127"/>
      <c r="DG1249" s="127"/>
      <c r="DH1249" s="127"/>
      <c r="DI1249" s="127"/>
      <c r="DJ1249" s="127"/>
      <c r="DK1249" s="127"/>
      <c r="DL1249" s="127"/>
      <c r="DM1249" s="127"/>
      <c r="DN1249" s="127"/>
      <c r="DO1249" s="127"/>
      <c r="DP1249" s="127"/>
      <c r="DQ1249" s="127"/>
      <c r="DR1249" s="127"/>
      <c r="DS1249" s="127"/>
      <c r="DT1249" s="127"/>
      <c r="DU1249" s="127"/>
      <c r="DV1249" s="127"/>
      <c r="DW1249" s="127"/>
      <c r="DX1249" s="127"/>
      <c r="DY1249" s="127"/>
      <c r="DZ1249" s="127"/>
      <c r="EA1249" s="127"/>
      <c r="EB1249" s="127"/>
      <c r="EC1249" s="127"/>
      <c r="ED1249" s="127"/>
      <c r="EE1249" s="127"/>
      <c r="EF1249" s="127"/>
      <c r="EG1249" s="127"/>
      <c r="EH1249" s="127"/>
      <c r="EI1249" s="127"/>
      <c r="EJ1249" s="127"/>
      <c r="EK1249" s="127"/>
      <c r="EL1249" s="127"/>
      <c r="EM1249" s="127"/>
      <c r="EN1249" s="127"/>
      <c r="EO1249" s="127"/>
      <c r="EP1249" s="127"/>
      <c r="EQ1249" s="127"/>
      <c r="ER1249" s="127"/>
      <c r="ES1249" s="127"/>
      <c r="ET1249" s="127"/>
      <c r="EU1249" s="127"/>
      <c r="EV1249" s="127"/>
      <c r="EW1249" s="127"/>
      <c r="EX1249" s="127"/>
      <c r="EY1249" s="127"/>
      <c r="EZ1249" s="127"/>
      <c r="FA1249" s="127"/>
      <c r="FB1249" s="127"/>
      <c r="FC1249" s="127"/>
      <c r="FD1249" s="127"/>
      <c r="FE1249" s="127"/>
      <c r="FF1249" s="127"/>
      <c r="FG1249" s="127"/>
      <c r="FH1249" s="127"/>
      <c r="FI1249" s="127"/>
      <c r="FJ1249" s="127"/>
      <c r="FK1249" s="127"/>
      <c r="FL1249" s="127"/>
      <c r="FM1249" s="127"/>
      <c r="FN1249" s="127"/>
      <c r="FO1249" s="127"/>
      <c r="FP1249" s="127"/>
      <c r="FQ1249" s="127"/>
      <c r="FR1249" s="127"/>
      <c r="FS1249" s="127"/>
      <c r="FT1249" s="127"/>
      <c r="FU1249" s="127"/>
      <c r="FV1249" s="127"/>
      <c r="FW1249" s="127"/>
      <c r="FX1249" s="127"/>
      <c r="FY1249" s="127"/>
      <c r="FZ1249" s="127"/>
      <c r="GA1249" s="127"/>
      <c r="GB1249" s="127"/>
      <c r="GC1249" s="127"/>
      <c r="GD1249" s="127"/>
      <c r="GE1249" s="127"/>
      <c r="GF1249" s="127"/>
      <c r="GG1249" s="127"/>
      <c r="GH1249" s="127"/>
      <c r="GI1249" s="127"/>
      <c r="GJ1249" s="127"/>
      <c r="GK1249" s="127"/>
      <c r="GL1249" s="127"/>
      <c r="GM1249" s="127"/>
      <c r="GN1249" s="127"/>
      <c r="GO1249" s="127"/>
      <c r="GP1249" s="127"/>
      <c r="GQ1249" s="127"/>
      <c r="GR1249" s="127"/>
      <c r="GS1249" s="127"/>
      <c r="GT1249" s="127"/>
      <c r="GU1249" s="127"/>
      <c r="GV1249" s="127"/>
      <c r="GW1249" s="127"/>
      <c r="GX1249" s="127"/>
      <c r="GY1249" s="127"/>
      <c r="GZ1249" s="127"/>
      <c r="HA1249" s="127"/>
      <c r="HB1249" s="127"/>
      <c r="HC1249" s="127"/>
      <c r="HD1249" s="127"/>
      <c r="HE1249" s="127"/>
      <c r="HF1249" s="127"/>
      <c r="HG1249" s="127"/>
      <c r="HH1249" s="127"/>
      <c r="HI1249" s="127"/>
      <c r="HJ1249" s="127"/>
      <c r="HK1249" s="127"/>
      <c r="HL1249" s="127"/>
      <c r="HM1249" s="127"/>
      <c r="HN1249" s="127"/>
      <c r="HO1249" s="127"/>
      <c r="HP1249" s="127"/>
    </row>
    <row r="1250" spans="1:224" ht="12.75" customHeight="1" x14ac:dyDescent="0.2">
      <c r="A1250" s="127"/>
      <c r="B1250" s="127"/>
      <c r="C1250" s="127"/>
      <c r="D1250" s="127"/>
      <c r="E1250" s="125"/>
      <c r="F1250" s="117"/>
      <c r="G1250" s="117"/>
      <c r="H1250" s="117"/>
      <c r="I1250" s="117"/>
      <c r="J1250" s="117"/>
      <c r="K1250" s="128"/>
      <c r="L1250" s="127"/>
      <c r="M1250" s="127"/>
      <c r="N1250" s="127"/>
      <c r="O1250" s="127"/>
      <c r="P1250" s="127"/>
      <c r="Q1250" s="127"/>
      <c r="R1250" s="127"/>
      <c r="S1250" s="127"/>
      <c r="T1250" s="127"/>
      <c r="U1250" s="127"/>
      <c r="V1250" s="127"/>
      <c r="W1250" s="127"/>
      <c r="X1250" s="127"/>
      <c r="Y1250" s="127"/>
      <c r="Z1250" s="127"/>
      <c r="AA1250" s="127"/>
      <c r="AB1250" s="127"/>
      <c r="AC1250" s="127"/>
      <c r="AD1250" s="127"/>
      <c r="AE1250" s="127"/>
      <c r="AF1250" s="127"/>
      <c r="AG1250" s="127"/>
      <c r="AH1250" s="127"/>
      <c r="AI1250" s="127"/>
      <c r="AJ1250" s="127"/>
      <c r="AK1250" s="127"/>
      <c r="AL1250" s="127"/>
      <c r="AM1250" s="127"/>
      <c r="AN1250" s="127"/>
      <c r="AO1250" s="127"/>
      <c r="AP1250" s="127"/>
      <c r="AQ1250" s="127"/>
      <c r="AR1250" s="127"/>
      <c r="AS1250" s="127"/>
      <c r="AT1250" s="127"/>
      <c r="AU1250" s="127"/>
      <c r="AV1250" s="127"/>
      <c r="AW1250" s="127"/>
      <c r="AX1250" s="127"/>
      <c r="AY1250" s="127"/>
      <c r="AZ1250" s="127"/>
      <c r="BA1250" s="127"/>
      <c r="BB1250" s="127"/>
      <c r="BC1250" s="127"/>
      <c r="BD1250" s="127"/>
      <c r="BE1250" s="127"/>
      <c r="BF1250" s="127"/>
      <c r="BG1250" s="127"/>
      <c r="BH1250" s="127"/>
      <c r="BI1250" s="127"/>
      <c r="BJ1250" s="127"/>
      <c r="BK1250" s="127"/>
      <c r="BL1250" s="127"/>
      <c r="BM1250" s="127"/>
      <c r="BN1250" s="127"/>
      <c r="BO1250" s="127"/>
      <c r="BP1250" s="127"/>
      <c r="BQ1250" s="127"/>
      <c r="BR1250" s="127"/>
      <c r="BS1250" s="127"/>
      <c r="BT1250" s="127"/>
      <c r="BU1250" s="127"/>
      <c r="BV1250" s="127"/>
      <c r="BW1250" s="127"/>
      <c r="BX1250" s="127"/>
      <c r="BY1250" s="127"/>
      <c r="BZ1250" s="127"/>
      <c r="CA1250" s="127"/>
      <c r="CB1250" s="127"/>
      <c r="CC1250" s="127"/>
      <c r="CD1250" s="127"/>
      <c r="CE1250" s="127"/>
      <c r="CF1250" s="127"/>
      <c r="CG1250" s="127"/>
      <c r="CH1250" s="127"/>
      <c r="CI1250" s="127"/>
      <c r="CJ1250" s="127"/>
      <c r="CK1250" s="127"/>
      <c r="CL1250" s="127"/>
      <c r="CM1250" s="127"/>
      <c r="CN1250" s="127"/>
      <c r="CO1250" s="127"/>
      <c r="CP1250" s="127"/>
      <c r="CQ1250" s="127"/>
      <c r="CR1250" s="127"/>
      <c r="CS1250" s="127"/>
      <c r="CT1250" s="127"/>
      <c r="CU1250" s="127"/>
      <c r="CV1250" s="127"/>
      <c r="CW1250" s="127"/>
      <c r="CX1250" s="127"/>
      <c r="CY1250" s="127"/>
      <c r="CZ1250" s="127"/>
      <c r="DA1250" s="127"/>
      <c r="DB1250" s="127"/>
      <c r="DC1250" s="127"/>
      <c r="DD1250" s="127"/>
      <c r="DE1250" s="127"/>
      <c r="DF1250" s="127"/>
      <c r="DG1250" s="127"/>
      <c r="DH1250" s="127"/>
      <c r="DI1250" s="127"/>
      <c r="DJ1250" s="127"/>
      <c r="DK1250" s="127"/>
      <c r="DL1250" s="127"/>
      <c r="DM1250" s="127"/>
      <c r="DN1250" s="127"/>
      <c r="DO1250" s="127"/>
      <c r="DP1250" s="127"/>
      <c r="DQ1250" s="127"/>
      <c r="DR1250" s="127"/>
      <c r="DS1250" s="127"/>
      <c r="DT1250" s="127"/>
      <c r="DU1250" s="127"/>
      <c r="DV1250" s="127"/>
      <c r="DW1250" s="127"/>
      <c r="DX1250" s="127"/>
      <c r="DY1250" s="127"/>
      <c r="DZ1250" s="127"/>
      <c r="EA1250" s="127"/>
      <c r="EB1250" s="127"/>
      <c r="EC1250" s="127"/>
      <c r="ED1250" s="127"/>
      <c r="EE1250" s="127"/>
      <c r="EF1250" s="127"/>
      <c r="EG1250" s="127"/>
      <c r="EH1250" s="127"/>
      <c r="EI1250" s="127"/>
      <c r="EJ1250" s="127"/>
      <c r="EK1250" s="127"/>
      <c r="EL1250" s="127"/>
      <c r="EM1250" s="127"/>
      <c r="EN1250" s="127"/>
      <c r="EO1250" s="127"/>
      <c r="EP1250" s="127"/>
      <c r="EQ1250" s="127"/>
      <c r="ER1250" s="127"/>
      <c r="ES1250" s="127"/>
      <c r="ET1250" s="127"/>
      <c r="EU1250" s="127"/>
      <c r="EV1250" s="127"/>
      <c r="EW1250" s="127"/>
      <c r="EX1250" s="127"/>
      <c r="EY1250" s="127"/>
      <c r="EZ1250" s="127"/>
      <c r="FA1250" s="127"/>
      <c r="FB1250" s="127"/>
      <c r="FC1250" s="127"/>
      <c r="FD1250" s="127"/>
      <c r="FE1250" s="127"/>
      <c r="FF1250" s="127"/>
      <c r="FG1250" s="127"/>
      <c r="FH1250" s="127"/>
      <c r="FI1250" s="127"/>
      <c r="FJ1250" s="127"/>
      <c r="FK1250" s="127"/>
      <c r="FL1250" s="127"/>
      <c r="FM1250" s="127"/>
      <c r="FN1250" s="127"/>
      <c r="FO1250" s="127"/>
      <c r="FP1250" s="127"/>
      <c r="FQ1250" s="127"/>
      <c r="FR1250" s="127"/>
      <c r="FS1250" s="127"/>
      <c r="FT1250" s="127"/>
      <c r="FU1250" s="127"/>
      <c r="FV1250" s="127"/>
      <c r="FW1250" s="127"/>
      <c r="FX1250" s="127"/>
      <c r="FY1250" s="127"/>
      <c r="FZ1250" s="127"/>
      <c r="GA1250" s="127"/>
      <c r="GB1250" s="127"/>
      <c r="GC1250" s="127"/>
      <c r="GD1250" s="127"/>
      <c r="GE1250" s="127"/>
      <c r="GF1250" s="127"/>
      <c r="GG1250" s="127"/>
      <c r="GH1250" s="127"/>
      <c r="GI1250" s="127"/>
      <c r="GJ1250" s="127"/>
      <c r="GK1250" s="127"/>
      <c r="GL1250" s="127"/>
      <c r="GM1250" s="127"/>
      <c r="GN1250" s="127"/>
      <c r="GO1250" s="127"/>
      <c r="GP1250" s="127"/>
      <c r="GQ1250" s="127"/>
      <c r="GR1250" s="127"/>
      <c r="GS1250" s="127"/>
      <c r="GT1250" s="127"/>
      <c r="GU1250" s="127"/>
      <c r="GV1250" s="127"/>
      <c r="GW1250" s="127"/>
      <c r="GX1250" s="127"/>
      <c r="GY1250" s="127"/>
      <c r="GZ1250" s="127"/>
      <c r="HA1250" s="127"/>
      <c r="HB1250" s="127"/>
      <c r="HC1250" s="127"/>
      <c r="HD1250" s="127"/>
      <c r="HE1250" s="127"/>
      <c r="HF1250" s="127"/>
      <c r="HG1250" s="127"/>
      <c r="HH1250" s="127"/>
      <c r="HI1250" s="127"/>
      <c r="HJ1250" s="127"/>
      <c r="HK1250" s="127"/>
      <c r="HL1250" s="127"/>
      <c r="HM1250" s="127"/>
      <c r="HN1250" s="127"/>
      <c r="HO1250" s="127"/>
      <c r="HP1250" s="127"/>
    </row>
    <row r="1251" spans="1:224" ht="12.75" customHeight="1" x14ac:dyDescent="0.2">
      <c r="A1251" s="127"/>
      <c r="B1251" s="127"/>
      <c r="C1251" s="127"/>
      <c r="D1251" s="127"/>
      <c r="E1251" s="125"/>
      <c r="F1251" s="117"/>
      <c r="G1251" s="117"/>
      <c r="H1251" s="117"/>
      <c r="I1251" s="117"/>
      <c r="J1251" s="117"/>
      <c r="K1251" s="128"/>
      <c r="L1251" s="127"/>
      <c r="M1251" s="127"/>
      <c r="N1251" s="127"/>
      <c r="O1251" s="127"/>
      <c r="P1251" s="127"/>
      <c r="Q1251" s="127"/>
      <c r="R1251" s="127"/>
      <c r="S1251" s="127"/>
      <c r="T1251" s="127"/>
      <c r="U1251" s="127"/>
      <c r="V1251" s="127"/>
      <c r="W1251" s="127"/>
      <c r="X1251" s="127"/>
      <c r="Y1251" s="127"/>
      <c r="Z1251" s="127"/>
      <c r="AA1251" s="127"/>
      <c r="AB1251" s="127"/>
      <c r="AC1251" s="127"/>
      <c r="AD1251" s="127"/>
      <c r="AE1251" s="127"/>
      <c r="AF1251" s="127"/>
      <c r="AG1251" s="127"/>
      <c r="AH1251" s="127"/>
      <c r="AI1251" s="127"/>
      <c r="AJ1251" s="127"/>
      <c r="AK1251" s="127"/>
      <c r="AL1251" s="127"/>
      <c r="AM1251" s="127"/>
      <c r="AN1251" s="127"/>
      <c r="AO1251" s="127"/>
      <c r="AP1251" s="127"/>
      <c r="AQ1251" s="127"/>
      <c r="AR1251" s="127"/>
      <c r="AS1251" s="127"/>
      <c r="AT1251" s="127"/>
      <c r="AU1251" s="127"/>
      <c r="AV1251" s="127"/>
      <c r="AW1251" s="127"/>
      <c r="AX1251" s="127"/>
      <c r="AY1251" s="127"/>
      <c r="AZ1251" s="127"/>
      <c r="BA1251" s="127"/>
      <c r="BB1251" s="127"/>
      <c r="BC1251" s="127"/>
      <c r="BD1251" s="127"/>
      <c r="BE1251" s="127"/>
      <c r="BF1251" s="127"/>
      <c r="BG1251" s="127"/>
      <c r="BH1251" s="127"/>
      <c r="BI1251" s="127"/>
      <c r="BJ1251" s="127"/>
      <c r="BK1251" s="127"/>
      <c r="BL1251" s="127"/>
      <c r="BM1251" s="127"/>
      <c r="BN1251" s="127"/>
      <c r="BO1251" s="127"/>
      <c r="BP1251" s="127"/>
      <c r="BQ1251" s="127"/>
      <c r="BR1251" s="127"/>
      <c r="BS1251" s="127"/>
      <c r="BT1251" s="127"/>
      <c r="BU1251" s="127"/>
      <c r="BV1251" s="127"/>
      <c r="BW1251" s="127"/>
      <c r="BX1251" s="127"/>
      <c r="BY1251" s="127"/>
      <c r="BZ1251" s="127"/>
      <c r="CA1251" s="127"/>
      <c r="CB1251" s="127"/>
      <c r="CC1251" s="127"/>
      <c r="CD1251" s="127"/>
      <c r="CE1251" s="127"/>
      <c r="CF1251" s="127"/>
      <c r="CG1251" s="127"/>
      <c r="CH1251" s="127"/>
      <c r="CI1251" s="127"/>
      <c r="CJ1251" s="127"/>
      <c r="CK1251" s="127"/>
      <c r="CL1251" s="127"/>
      <c r="CM1251" s="127"/>
      <c r="CN1251" s="127"/>
      <c r="CO1251" s="127"/>
      <c r="CP1251" s="127"/>
      <c r="CQ1251" s="127"/>
      <c r="CR1251" s="127"/>
      <c r="CS1251" s="127"/>
      <c r="CT1251" s="127"/>
      <c r="CU1251" s="127"/>
      <c r="CV1251" s="127"/>
      <c r="CW1251" s="127"/>
      <c r="CX1251" s="127"/>
      <c r="CY1251" s="127"/>
      <c r="CZ1251" s="127"/>
      <c r="DA1251" s="127"/>
      <c r="DB1251" s="127"/>
      <c r="DC1251" s="127"/>
      <c r="DD1251" s="127"/>
      <c r="DE1251" s="127"/>
      <c r="DF1251" s="127"/>
      <c r="DG1251" s="127"/>
      <c r="DH1251" s="127"/>
      <c r="DI1251" s="127"/>
      <c r="DJ1251" s="127"/>
      <c r="DK1251" s="127"/>
      <c r="DL1251" s="127"/>
      <c r="DM1251" s="127"/>
      <c r="DN1251" s="127"/>
      <c r="DO1251" s="127"/>
      <c r="DP1251" s="127"/>
      <c r="DQ1251" s="127"/>
      <c r="DR1251" s="127"/>
      <c r="DS1251" s="127"/>
      <c r="DT1251" s="127"/>
      <c r="DU1251" s="127"/>
      <c r="DV1251" s="127"/>
      <c r="DW1251" s="127"/>
      <c r="DX1251" s="127"/>
      <c r="DY1251" s="127"/>
      <c r="DZ1251" s="127"/>
      <c r="EA1251" s="127"/>
      <c r="EB1251" s="127"/>
      <c r="EC1251" s="127"/>
      <c r="ED1251" s="127"/>
      <c r="EE1251" s="127"/>
      <c r="EF1251" s="127"/>
      <c r="EG1251" s="127"/>
      <c r="EH1251" s="127"/>
      <c r="EI1251" s="127"/>
      <c r="EJ1251" s="127"/>
      <c r="EK1251" s="127"/>
      <c r="EL1251" s="127"/>
      <c r="EM1251" s="127"/>
      <c r="EN1251" s="127"/>
      <c r="EO1251" s="127"/>
      <c r="EP1251" s="127"/>
      <c r="EQ1251" s="127"/>
      <c r="ER1251" s="127"/>
      <c r="ES1251" s="127"/>
      <c r="ET1251" s="127"/>
      <c r="EU1251" s="127"/>
      <c r="EV1251" s="127"/>
      <c r="EW1251" s="127"/>
      <c r="EX1251" s="127"/>
      <c r="EY1251" s="127"/>
      <c r="EZ1251" s="127"/>
      <c r="FA1251" s="127"/>
      <c r="FB1251" s="127"/>
      <c r="FC1251" s="127"/>
      <c r="FD1251" s="127"/>
      <c r="FE1251" s="127"/>
      <c r="FF1251" s="127"/>
      <c r="FG1251" s="127"/>
      <c r="FH1251" s="127"/>
      <c r="FI1251" s="127"/>
      <c r="FJ1251" s="127"/>
      <c r="FK1251" s="127"/>
      <c r="FL1251" s="127"/>
      <c r="FM1251" s="127"/>
      <c r="FN1251" s="127"/>
      <c r="FO1251" s="127"/>
      <c r="FP1251" s="127"/>
      <c r="FQ1251" s="127"/>
      <c r="FR1251" s="127"/>
      <c r="FS1251" s="127"/>
      <c r="FT1251" s="127"/>
      <c r="FU1251" s="127"/>
      <c r="FV1251" s="127"/>
      <c r="FW1251" s="127"/>
      <c r="FX1251" s="127"/>
      <c r="FY1251" s="127"/>
      <c r="FZ1251" s="127"/>
      <c r="GA1251" s="127"/>
      <c r="GB1251" s="127"/>
      <c r="GC1251" s="127"/>
      <c r="GD1251" s="127"/>
      <c r="GE1251" s="127"/>
      <c r="GF1251" s="127"/>
      <c r="GG1251" s="127"/>
      <c r="GH1251" s="127"/>
      <c r="GI1251" s="127"/>
      <c r="GJ1251" s="127"/>
      <c r="GK1251" s="127"/>
      <c r="GL1251" s="127"/>
      <c r="GM1251" s="127"/>
      <c r="GN1251" s="127"/>
      <c r="GO1251" s="127"/>
      <c r="GP1251" s="127"/>
      <c r="GQ1251" s="127"/>
      <c r="GR1251" s="127"/>
      <c r="GS1251" s="127"/>
      <c r="GT1251" s="127"/>
      <c r="GU1251" s="127"/>
      <c r="GV1251" s="127"/>
      <c r="GW1251" s="127"/>
      <c r="GX1251" s="127"/>
      <c r="GY1251" s="127"/>
      <c r="GZ1251" s="127"/>
      <c r="HA1251" s="127"/>
      <c r="HB1251" s="127"/>
      <c r="HC1251" s="127"/>
      <c r="HD1251" s="127"/>
      <c r="HE1251" s="127"/>
      <c r="HF1251" s="127"/>
      <c r="HG1251" s="127"/>
      <c r="HH1251" s="127"/>
      <c r="HI1251" s="127"/>
      <c r="HJ1251" s="127"/>
      <c r="HK1251" s="127"/>
      <c r="HL1251" s="127"/>
      <c r="HM1251" s="127"/>
      <c r="HN1251" s="127"/>
      <c r="HO1251" s="127"/>
      <c r="HP1251" s="127"/>
    </row>
    <row r="1252" spans="1:224" ht="12.75" customHeight="1" x14ac:dyDescent="0.2">
      <c r="A1252" s="127"/>
      <c r="B1252" s="127"/>
      <c r="C1252" s="127"/>
      <c r="D1252" s="127"/>
      <c r="E1252" s="125"/>
      <c r="F1252" s="117"/>
      <c r="G1252" s="117"/>
      <c r="H1252" s="117"/>
      <c r="I1252" s="117"/>
      <c r="J1252" s="117"/>
      <c r="K1252" s="128"/>
      <c r="L1252" s="127"/>
      <c r="M1252" s="127"/>
      <c r="N1252" s="127"/>
      <c r="O1252" s="127"/>
      <c r="P1252" s="127"/>
      <c r="Q1252" s="127"/>
      <c r="R1252" s="127"/>
      <c r="S1252" s="127"/>
      <c r="T1252" s="127"/>
      <c r="U1252" s="127"/>
      <c r="V1252" s="127"/>
      <c r="W1252" s="127"/>
      <c r="X1252" s="127"/>
      <c r="Y1252" s="127"/>
      <c r="Z1252" s="127"/>
      <c r="AA1252" s="127"/>
      <c r="AB1252" s="127"/>
      <c r="AC1252" s="127"/>
      <c r="AD1252" s="127"/>
      <c r="AE1252" s="127"/>
      <c r="AF1252" s="127"/>
      <c r="AG1252" s="127"/>
      <c r="AH1252" s="127"/>
      <c r="AI1252" s="127"/>
      <c r="AJ1252" s="127"/>
      <c r="AK1252" s="127"/>
      <c r="AL1252" s="127"/>
      <c r="AM1252" s="127"/>
      <c r="AN1252" s="127"/>
      <c r="AO1252" s="127"/>
      <c r="AP1252" s="127"/>
      <c r="AQ1252" s="127"/>
      <c r="AR1252" s="127"/>
      <c r="AS1252" s="127"/>
      <c r="AT1252" s="127"/>
      <c r="AU1252" s="127"/>
      <c r="AV1252" s="127"/>
      <c r="AW1252" s="127"/>
      <c r="AX1252" s="127"/>
      <c r="AY1252" s="127"/>
      <c r="AZ1252" s="127"/>
      <c r="BA1252" s="127"/>
      <c r="BB1252" s="127"/>
      <c r="BC1252" s="127"/>
      <c r="BD1252" s="127"/>
      <c r="BE1252" s="127"/>
      <c r="BF1252" s="127"/>
      <c r="BG1252" s="127"/>
      <c r="BH1252" s="127"/>
      <c r="BI1252" s="127"/>
      <c r="BJ1252" s="127"/>
      <c r="BK1252" s="127"/>
      <c r="BL1252" s="127"/>
      <c r="BM1252" s="127"/>
      <c r="BN1252" s="127"/>
      <c r="BO1252" s="127"/>
      <c r="BP1252" s="127"/>
      <c r="BQ1252" s="127"/>
      <c r="BR1252" s="127"/>
      <c r="BS1252" s="127"/>
      <c r="BT1252" s="127"/>
      <c r="BU1252" s="127"/>
      <c r="BV1252" s="127"/>
      <c r="BW1252" s="127"/>
      <c r="BX1252" s="127"/>
      <c r="BY1252" s="127"/>
      <c r="BZ1252" s="127"/>
      <c r="CA1252" s="127"/>
      <c r="CB1252" s="127"/>
      <c r="CC1252" s="127"/>
      <c r="CD1252" s="127"/>
      <c r="CE1252" s="127"/>
      <c r="CF1252" s="127"/>
      <c r="CG1252" s="127"/>
      <c r="CH1252" s="127"/>
      <c r="CI1252" s="127"/>
      <c r="CJ1252" s="127"/>
      <c r="CK1252" s="127"/>
      <c r="CL1252" s="127"/>
      <c r="CM1252" s="127"/>
      <c r="CN1252" s="127"/>
      <c r="CO1252" s="127"/>
      <c r="CP1252" s="127"/>
      <c r="CQ1252" s="127"/>
      <c r="CR1252" s="127"/>
      <c r="CS1252" s="127"/>
      <c r="CT1252" s="127"/>
      <c r="CU1252" s="127"/>
      <c r="CV1252" s="127"/>
      <c r="CW1252" s="127"/>
      <c r="CX1252" s="127"/>
      <c r="CY1252" s="127"/>
      <c r="CZ1252" s="127"/>
      <c r="DA1252" s="127"/>
      <c r="DB1252" s="127"/>
      <c r="DC1252" s="127"/>
      <c r="DD1252" s="127"/>
      <c r="DE1252" s="127"/>
      <c r="DF1252" s="127"/>
      <c r="DG1252" s="127"/>
      <c r="DH1252" s="127"/>
      <c r="DI1252" s="127"/>
      <c r="DJ1252" s="127"/>
      <c r="DK1252" s="127"/>
      <c r="DL1252" s="127"/>
      <c r="DM1252" s="127"/>
      <c r="DN1252" s="127"/>
      <c r="DO1252" s="127"/>
      <c r="DP1252" s="127"/>
      <c r="DQ1252" s="127"/>
      <c r="DR1252" s="127"/>
      <c r="DS1252" s="127"/>
      <c r="DT1252" s="127"/>
      <c r="DU1252" s="127"/>
      <c r="DV1252" s="127"/>
      <c r="DW1252" s="127"/>
      <c r="DX1252" s="127"/>
      <c r="DY1252" s="127"/>
      <c r="DZ1252" s="127"/>
      <c r="EA1252" s="127"/>
      <c r="EB1252" s="127"/>
      <c r="EC1252" s="127"/>
      <c r="ED1252" s="127"/>
      <c r="EE1252" s="127"/>
      <c r="EF1252" s="127"/>
      <c r="EG1252" s="127"/>
      <c r="EH1252" s="127"/>
      <c r="EI1252" s="127"/>
      <c r="EJ1252" s="127"/>
      <c r="EK1252" s="127"/>
      <c r="EL1252" s="127"/>
      <c r="EM1252" s="127"/>
      <c r="EN1252" s="127"/>
      <c r="EO1252" s="127"/>
      <c r="EP1252" s="127"/>
      <c r="EQ1252" s="127"/>
      <c r="ER1252" s="127"/>
      <c r="ES1252" s="127"/>
      <c r="ET1252" s="127"/>
      <c r="EU1252" s="127"/>
      <c r="EV1252" s="127"/>
      <c r="EW1252" s="127"/>
      <c r="EX1252" s="127"/>
      <c r="EY1252" s="127"/>
      <c r="EZ1252" s="127"/>
      <c r="FA1252" s="127"/>
      <c r="FB1252" s="127"/>
      <c r="FC1252" s="127"/>
      <c r="FD1252" s="127"/>
      <c r="FE1252" s="127"/>
      <c r="FF1252" s="127"/>
      <c r="FG1252" s="127"/>
      <c r="FH1252" s="127"/>
      <c r="FI1252" s="127"/>
      <c r="FJ1252" s="127"/>
      <c r="FK1252" s="127"/>
      <c r="FL1252" s="127"/>
      <c r="FM1252" s="127"/>
      <c r="FN1252" s="127"/>
      <c r="FO1252" s="127"/>
      <c r="FP1252" s="127"/>
      <c r="FQ1252" s="127"/>
      <c r="FR1252" s="127"/>
      <c r="FS1252" s="127"/>
      <c r="FT1252" s="127"/>
      <c r="FU1252" s="127"/>
      <c r="FV1252" s="127"/>
      <c r="FW1252" s="127"/>
      <c r="FX1252" s="127"/>
      <c r="FY1252" s="127"/>
      <c r="FZ1252" s="127"/>
      <c r="GA1252" s="127"/>
      <c r="GB1252" s="127"/>
      <c r="GC1252" s="127"/>
      <c r="GD1252" s="127"/>
      <c r="GE1252" s="127"/>
      <c r="GF1252" s="127"/>
      <c r="GG1252" s="127"/>
      <c r="GH1252" s="127"/>
      <c r="GI1252" s="127"/>
      <c r="GJ1252" s="127"/>
      <c r="GK1252" s="127"/>
      <c r="GL1252" s="127"/>
      <c r="GM1252" s="127"/>
      <c r="GN1252" s="127"/>
      <c r="GO1252" s="127"/>
      <c r="GP1252" s="127"/>
      <c r="GQ1252" s="127"/>
      <c r="GR1252" s="127"/>
      <c r="GS1252" s="127"/>
      <c r="GT1252" s="127"/>
      <c r="GU1252" s="127"/>
      <c r="GV1252" s="127"/>
      <c r="GW1252" s="127"/>
      <c r="GX1252" s="127"/>
      <c r="GY1252" s="127"/>
      <c r="GZ1252" s="127"/>
      <c r="HA1252" s="127"/>
      <c r="HB1252" s="127"/>
      <c r="HC1252" s="127"/>
      <c r="HD1252" s="127"/>
      <c r="HE1252" s="127"/>
      <c r="HF1252" s="127"/>
      <c r="HG1252" s="127"/>
      <c r="HH1252" s="127"/>
      <c r="HI1252" s="127"/>
      <c r="HJ1252" s="127"/>
      <c r="HK1252" s="127"/>
      <c r="HL1252" s="127"/>
      <c r="HM1252" s="127"/>
      <c r="HN1252" s="127"/>
      <c r="HO1252" s="127"/>
      <c r="HP1252" s="127"/>
    </row>
    <row r="1253" spans="1:224" ht="12.75" customHeight="1" x14ac:dyDescent="0.2">
      <c r="A1253" s="127"/>
      <c r="B1253" s="127"/>
      <c r="C1253" s="127"/>
      <c r="D1253" s="127"/>
      <c r="E1253" s="125"/>
      <c r="F1253" s="117"/>
      <c r="G1253" s="117"/>
      <c r="H1253" s="117"/>
      <c r="I1253" s="117"/>
      <c r="J1253" s="117"/>
      <c r="K1253" s="128"/>
      <c r="L1253" s="127"/>
      <c r="M1253" s="127"/>
      <c r="N1253" s="127"/>
      <c r="O1253" s="127"/>
      <c r="P1253" s="127"/>
      <c r="Q1253" s="127"/>
      <c r="R1253" s="127"/>
      <c r="S1253" s="127"/>
      <c r="T1253" s="127"/>
      <c r="U1253" s="127"/>
      <c r="V1253" s="127"/>
      <c r="W1253" s="127"/>
      <c r="X1253" s="127"/>
      <c r="Y1253" s="127"/>
      <c r="Z1253" s="127"/>
      <c r="AA1253" s="127"/>
      <c r="AB1253" s="127"/>
      <c r="AC1253" s="127"/>
      <c r="AD1253" s="127"/>
      <c r="AE1253" s="127"/>
      <c r="AF1253" s="127"/>
      <c r="AG1253" s="127"/>
      <c r="AH1253" s="127"/>
      <c r="AI1253" s="127"/>
      <c r="AJ1253" s="127"/>
      <c r="AK1253" s="127"/>
      <c r="AL1253" s="127"/>
      <c r="AM1253" s="127"/>
      <c r="AN1253" s="127"/>
      <c r="AO1253" s="127"/>
      <c r="AP1253" s="127"/>
      <c r="AQ1253" s="127"/>
      <c r="AR1253" s="127"/>
      <c r="AS1253" s="127"/>
      <c r="AT1253" s="127"/>
      <c r="AU1253" s="127"/>
      <c r="AV1253" s="127"/>
      <c r="AW1253" s="127"/>
      <c r="AX1253" s="127"/>
      <c r="AY1253" s="127"/>
      <c r="AZ1253" s="127"/>
      <c r="BA1253" s="127"/>
      <c r="BB1253" s="127"/>
      <c r="BC1253" s="127"/>
      <c r="BD1253" s="127"/>
      <c r="BE1253" s="127"/>
      <c r="BF1253" s="127"/>
      <c r="BG1253" s="127"/>
      <c r="BH1253" s="127"/>
      <c r="BI1253" s="127"/>
      <c r="BJ1253" s="127"/>
      <c r="BK1253" s="127"/>
      <c r="BL1253" s="127"/>
      <c r="BM1253" s="127"/>
      <c r="BN1253" s="127"/>
      <c r="BO1253" s="127"/>
      <c r="BP1253" s="127"/>
      <c r="BQ1253" s="127"/>
      <c r="BR1253" s="127"/>
      <c r="BS1253" s="127"/>
      <c r="BT1253" s="127"/>
      <c r="BU1253" s="127"/>
      <c r="BV1253" s="127"/>
      <c r="BW1253" s="127"/>
      <c r="BX1253" s="127"/>
      <c r="BY1253" s="127"/>
      <c r="BZ1253" s="127"/>
      <c r="CA1253" s="127"/>
      <c r="CB1253" s="127"/>
      <c r="CC1253" s="127"/>
      <c r="CD1253" s="127"/>
      <c r="CE1253" s="127"/>
      <c r="CF1253" s="127"/>
      <c r="CG1253" s="127"/>
      <c r="CH1253" s="127"/>
      <c r="CI1253" s="127"/>
      <c r="CJ1253" s="127"/>
      <c r="CK1253" s="127"/>
      <c r="CL1253" s="127"/>
      <c r="CM1253" s="127"/>
      <c r="CN1253" s="127"/>
      <c r="CO1253" s="127"/>
      <c r="CP1253" s="127"/>
      <c r="CQ1253" s="127"/>
      <c r="CR1253" s="127"/>
      <c r="CS1253" s="127"/>
      <c r="CT1253" s="127"/>
      <c r="CU1253" s="127"/>
      <c r="CV1253" s="127"/>
      <c r="CW1253" s="127"/>
      <c r="CX1253" s="127"/>
      <c r="CY1253" s="127"/>
      <c r="CZ1253" s="127"/>
      <c r="DA1253" s="127"/>
      <c r="DB1253" s="127"/>
      <c r="DC1253" s="127"/>
      <c r="DD1253" s="127"/>
      <c r="DE1253" s="127"/>
      <c r="DF1253" s="127"/>
      <c r="DG1253" s="127"/>
      <c r="DH1253" s="127"/>
      <c r="DI1253" s="127"/>
      <c r="DJ1253" s="127"/>
      <c r="DK1253" s="127"/>
      <c r="DL1253" s="127"/>
      <c r="DM1253" s="127"/>
      <c r="DN1253" s="127"/>
      <c r="DO1253" s="127"/>
      <c r="DP1253" s="127"/>
      <c r="DQ1253" s="127"/>
      <c r="DR1253" s="127"/>
      <c r="DS1253" s="127"/>
      <c r="DT1253" s="127"/>
      <c r="DU1253" s="127"/>
      <c r="DV1253" s="127"/>
      <c r="DW1253" s="127"/>
      <c r="DX1253" s="127"/>
      <c r="DY1253" s="127"/>
      <c r="DZ1253" s="127"/>
      <c r="EA1253" s="127"/>
      <c r="EB1253" s="127"/>
      <c r="EC1253" s="127"/>
      <c r="ED1253" s="127"/>
      <c r="EE1253" s="127"/>
      <c r="EF1253" s="127"/>
      <c r="EG1253" s="127"/>
      <c r="EH1253" s="127"/>
      <c r="EI1253" s="127"/>
      <c r="EJ1253" s="127"/>
      <c r="EK1253" s="127"/>
      <c r="EL1253" s="127"/>
      <c r="EM1253" s="127"/>
      <c r="EN1253" s="127"/>
      <c r="EO1253" s="127"/>
      <c r="EP1253" s="127"/>
      <c r="EQ1253" s="127"/>
      <c r="ER1253" s="127"/>
      <c r="ES1253" s="127"/>
      <c r="ET1253" s="127"/>
      <c r="EU1253" s="127"/>
      <c r="EV1253" s="127"/>
      <c r="EW1253" s="127"/>
      <c r="EX1253" s="127"/>
      <c r="EY1253" s="127"/>
      <c r="EZ1253" s="127"/>
      <c r="FA1253" s="127"/>
      <c r="FB1253" s="127"/>
      <c r="FC1253" s="127"/>
      <c r="FD1253" s="127"/>
      <c r="FE1253" s="127"/>
      <c r="FF1253" s="127"/>
      <c r="FG1253" s="127"/>
      <c r="FH1253" s="127"/>
      <c r="FI1253" s="127"/>
      <c r="FJ1253" s="127"/>
      <c r="FK1253" s="127"/>
      <c r="FL1253" s="127"/>
      <c r="FM1253" s="127"/>
      <c r="FN1253" s="127"/>
      <c r="FO1253" s="127"/>
      <c r="FP1253" s="127"/>
      <c r="FQ1253" s="127"/>
      <c r="FR1253" s="127"/>
      <c r="FS1253" s="127"/>
      <c r="FT1253" s="127"/>
      <c r="FU1253" s="127"/>
      <c r="FV1253" s="127"/>
      <c r="FW1253" s="127"/>
      <c r="FX1253" s="127"/>
      <c r="FY1253" s="127"/>
      <c r="FZ1253" s="127"/>
      <c r="GA1253" s="127"/>
      <c r="GB1253" s="127"/>
      <c r="GC1253" s="127"/>
      <c r="GD1253" s="127"/>
      <c r="GE1253" s="127"/>
      <c r="GF1253" s="127"/>
      <c r="GG1253" s="127"/>
      <c r="GH1253" s="127"/>
      <c r="GI1253" s="127"/>
      <c r="GJ1253" s="127"/>
      <c r="GK1253" s="127"/>
      <c r="GL1253" s="127"/>
      <c r="GM1253" s="127"/>
      <c r="GN1253" s="127"/>
      <c r="GO1253" s="127"/>
      <c r="GP1253" s="127"/>
      <c r="GQ1253" s="127"/>
      <c r="GR1253" s="127"/>
      <c r="GS1253" s="127"/>
      <c r="GT1253" s="127"/>
      <c r="GU1253" s="127"/>
      <c r="GV1253" s="127"/>
      <c r="GW1253" s="127"/>
      <c r="GX1253" s="127"/>
      <c r="GY1253" s="127"/>
      <c r="GZ1253" s="127"/>
      <c r="HA1253" s="127"/>
      <c r="HB1253" s="127"/>
      <c r="HC1253" s="127"/>
      <c r="HD1253" s="127"/>
      <c r="HE1253" s="127"/>
      <c r="HF1253" s="127"/>
      <c r="HG1253" s="127"/>
      <c r="HH1253" s="127"/>
      <c r="HI1253" s="127"/>
      <c r="HJ1253" s="127"/>
      <c r="HK1253" s="127"/>
      <c r="HL1253" s="127"/>
      <c r="HM1253" s="127"/>
      <c r="HN1253" s="127"/>
      <c r="HO1253" s="127"/>
      <c r="HP1253" s="127"/>
    </row>
    <row r="1254" spans="1:224" ht="12.75" customHeight="1" x14ac:dyDescent="0.2">
      <c r="A1254" s="127"/>
      <c r="B1254" s="127"/>
      <c r="C1254" s="127"/>
      <c r="D1254" s="127"/>
      <c r="E1254" s="125"/>
      <c r="F1254" s="117"/>
      <c r="G1254" s="117"/>
      <c r="H1254" s="117"/>
      <c r="I1254" s="117"/>
      <c r="J1254" s="117"/>
      <c r="K1254" s="128"/>
      <c r="L1254" s="127"/>
      <c r="M1254" s="127"/>
      <c r="N1254" s="127"/>
      <c r="O1254" s="127"/>
      <c r="P1254" s="127"/>
      <c r="Q1254" s="127"/>
      <c r="R1254" s="127"/>
      <c r="S1254" s="127"/>
      <c r="T1254" s="127"/>
      <c r="U1254" s="127"/>
      <c r="V1254" s="127"/>
      <c r="W1254" s="127"/>
      <c r="X1254" s="127"/>
      <c r="Y1254" s="127"/>
      <c r="Z1254" s="127"/>
      <c r="AA1254" s="127"/>
      <c r="AB1254" s="127"/>
      <c r="AC1254" s="127"/>
      <c r="AD1254" s="127"/>
      <c r="AE1254" s="127"/>
      <c r="AF1254" s="127"/>
      <c r="AG1254" s="127"/>
      <c r="AH1254" s="127"/>
      <c r="AI1254" s="127"/>
      <c r="AJ1254" s="127"/>
      <c r="AK1254" s="127"/>
      <c r="AL1254" s="127"/>
      <c r="AM1254" s="127"/>
      <c r="AN1254" s="127"/>
      <c r="AO1254" s="127"/>
      <c r="AP1254" s="127"/>
      <c r="AQ1254" s="127"/>
      <c r="AR1254" s="127"/>
      <c r="AS1254" s="127"/>
      <c r="AT1254" s="127"/>
      <c r="AU1254" s="127"/>
      <c r="AV1254" s="127"/>
      <c r="AW1254" s="127"/>
      <c r="AX1254" s="127"/>
      <c r="AY1254" s="127"/>
      <c r="AZ1254" s="127"/>
      <c r="BA1254" s="127"/>
      <c r="BB1254" s="127"/>
      <c r="BC1254" s="127"/>
      <c r="BD1254" s="127"/>
      <c r="BE1254" s="127"/>
      <c r="BF1254" s="127"/>
      <c r="BG1254" s="127"/>
      <c r="BH1254" s="127"/>
      <c r="BI1254" s="127"/>
      <c r="BJ1254" s="127"/>
      <c r="BK1254" s="127"/>
      <c r="BL1254" s="127"/>
      <c r="BM1254" s="127"/>
      <c r="BN1254" s="127"/>
      <c r="BO1254" s="127"/>
      <c r="BP1254" s="127"/>
      <c r="BQ1254" s="127"/>
      <c r="BR1254" s="127"/>
      <c r="BS1254" s="127"/>
      <c r="BT1254" s="127"/>
      <c r="BU1254" s="127"/>
      <c r="BV1254" s="127"/>
      <c r="BW1254" s="127"/>
      <c r="BX1254" s="127"/>
      <c r="BY1254" s="127"/>
      <c r="BZ1254" s="127"/>
      <c r="CA1254" s="127"/>
      <c r="CB1254" s="127"/>
      <c r="CC1254" s="127"/>
      <c r="CD1254" s="127"/>
      <c r="CE1254" s="127"/>
      <c r="CF1254" s="127"/>
      <c r="CG1254" s="127"/>
      <c r="CH1254" s="127"/>
      <c r="CI1254" s="127"/>
      <c r="CJ1254" s="127"/>
      <c r="CK1254" s="127"/>
      <c r="CL1254" s="127"/>
      <c r="CM1254" s="127"/>
      <c r="CN1254" s="127"/>
      <c r="CO1254" s="127"/>
      <c r="CP1254" s="127"/>
      <c r="CQ1254" s="127"/>
      <c r="CR1254" s="127"/>
      <c r="CS1254" s="127"/>
      <c r="CT1254" s="127"/>
      <c r="CU1254" s="127"/>
      <c r="CV1254" s="127"/>
      <c r="CW1254" s="127"/>
      <c r="CX1254" s="127"/>
      <c r="CY1254" s="127"/>
      <c r="CZ1254" s="127"/>
      <c r="DA1254" s="127"/>
      <c r="DB1254" s="127"/>
      <c r="DC1254" s="127"/>
      <c r="DD1254" s="127"/>
      <c r="DE1254" s="127"/>
      <c r="DF1254" s="127"/>
      <c r="DG1254" s="127"/>
      <c r="DH1254" s="127"/>
      <c r="DI1254" s="127"/>
      <c r="DJ1254" s="127"/>
      <c r="DK1254" s="127"/>
      <c r="DL1254" s="127"/>
      <c r="DM1254" s="127"/>
      <c r="DN1254" s="127"/>
      <c r="DO1254" s="127"/>
      <c r="DP1254" s="127"/>
      <c r="DQ1254" s="127"/>
      <c r="DR1254" s="127"/>
      <c r="DS1254" s="127"/>
      <c r="DT1254" s="127"/>
      <c r="DU1254" s="127"/>
      <c r="DV1254" s="127"/>
      <c r="DW1254" s="127"/>
      <c r="DX1254" s="127"/>
      <c r="DY1254" s="127"/>
      <c r="DZ1254" s="127"/>
      <c r="EA1254" s="127"/>
      <c r="EB1254" s="127"/>
      <c r="EC1254" s="127"/>
      <c r="ED1254" s="127"/>
      <c r="EE1254" s="127"/>
      <c r="EF1254" s="127"/>
      <c r="EG1254" s="127"/>
      <c r="EH1254" s="127"/>
      <c r="EI1254" s="127"/>
      <c r="EJ1254" s="127"/>
      <c r="EK1254" s="127"/>
      <c r="EL1254" s="127"/>
      <c r="EM1254" s="127"/>
      <c r="EN1254" s="127"/>
      <c r="EO1254" s="127"/>
      <c r="EP1254" s="127"/>
      <c r="EQ1254" s="127"/>
      <c r="ER1254" s="127"/>
      <c r="ES1254" s="127"/>
      <c r="ET1254" s="127"/>
      <c r="EU1254" s="127"/>
      <c r="EV1254" s="127"/>
      <c r="EW1254" s="127"/>
      <c r="EX1254" s="127"/>
      <c r="EY1254" s="127"/>
      <c r="EZ1254" s="127"/>
      <c r="FA1254" s="127"/>
      <c r="FB1254" s="127"/>
      <c r="FC1254" s="127"/>
      <c r="FD1254" s="127"/>
      <c r="FE1254" s="127"/>
      <c r="FF1254" s="127"/>
      <c r="FG1254" s="127"/>
      <c r="FH1254" s="127"/>
      <c r="FI1254" s="127"/>
      <c r="FJ1254" s="127"/>
      <c r="FK1254" s="127"/>
      <c r="FL1254" s="127"/>
      <c r="FM1254" s="127"/>
      <c r="FN1254" s="127"/>
      <c r="FO1254" s="127"/>
      <c r="FP1254" s="127"/>
      <c r="FQ1254" s="127"/>
      <c r="FR1254" s="127"/>
      <c r="FS1254" s="127"/>
      <c r="FT1254" s="127"/>
      <c r="FU1254" s="127"/>
      <c r="FV1254" s="127"/>
      <c r="FW1254" s="127"/>
      <c r="FX1254" s="127"/>
      <c r="FY1254" s="127"/>
      <c r="FZ1254" s="127"/>
      <c r="GA1254" s="127"/>
      <c r="GB1254" s="127"/>
      <c r="GC1254" s="127"/>
      <c r="GD1254" s="127"/>
      <c r="GE1254" s="127"/>
      <c r="GF1254" s="127"/>
      <c r="GG1254" s="127"/>
      <c r="GH1254" s="127"/>
      <c r="GI1254" s="127"/>
      <c r="GJ1254" s="127"/>
      <c r="GK1254" s="127"/>
      <c r="GL1254" s="127"/>
      <c r="GM1254" s="127"/>
      <c r="GN1254" s="127"/>
      <c r="GO1254" s="127"/>
      <c r="GP1254" s="127"/>
      <c r="GQ1254" s="127"/>
      <c r="GR1254" s="127"/>
      <c r="GS1254" s="127"/>
      <c r="GT1254" s="127"/>
      <c r="GU1254" s="127"/>
      <c r="GV1254" s="127"/>
      <c r="GW1254" s="127"/>
      <c r="GX1254" s="127"/>
      <c r="GY1254" s="127"/>
      <c r="GZ1254" s="127"/>
      <c r="HA1254" s="127"/>
      <c r="HB1254" s="127"/>
      <c r="HC1254" s="127"/>
      <c r="HD1254" s="127"/>
      <c r="HE1254" s="127"/>
      <c r="HF1254" s="127"/>
      <c r="HG1254" s="127"/>
      <c r="HH1254" s="127"/>
      <c r="HI1254" s="127"/>
      <c r="HJ1254" s="127"/>
      <c r="HK1254" s="127"/>
      <c r="HL1254" s="127"/>
      <c r="HM1254" s="127"/>
      <c r="HN1254" s="127"/>
      <c r="HO1254" s="127"/>
      <c r="HP1254" s="127"/>
    </row>
    <row r="1255" spans="1:224" ht="12.75" customHeight="1" x14ac:dyDescent="0.2">
      <c r="A1255" s="127"/>
      <c r="B1255" s="127"/>
      <c r="C1255" s="127"/>
      <c r="D1255" s="127"/>
      <c r="E1255" s="125"/>
      <c r="F1255" s="117"/>
      <c r="G1255" s="117"/>
      <c r="H1255" s="117"/>
      <c r="I1255" s="117"/>
      <c r="J1255" s="117"/>
      <c r="K1255" s="128"/>
      <c r="L1255" s="127"/>
      <c r="M1255" s="127"/>
      <c r="N1255" s="127"/>
      <c r="O1255" s="127"/>
      <c r="P1255" s="127"/>
      <c r="Q1255" s="127"/>
      <c r="R1255" s="127"/>
      <c r="S1255" s="127"/>
      <c r="T1255" s="127"/>
      <c r="U1255" s="127"/>
      <c r="V1255" s="127"/>
      <c r="W1255" s="127"/>
      <c r="X1255" s="127"/>
      <c r="Y1255" s="127"/>
      <c r="Z1255" s="127"/>
      <c r="AA1255" s="127"/>
      <c r="AB1255" s="127"/>
      <c r="AC1255" s="127"/>
      <c r="AD1255" s="127"/>
      <c r="AE1255" s="127"/>
      <c r="AF1255" s="127"/>
      <c r="AG1255" s="127"/>
      <c r="AH1255" s="127"/>
      <c r="AI1255" s="127"/>
      <c r="AJ1255" s="127"/>
      <c r="AK1255" s="127"/>
      <c r="AL1255" s="127"/>
      <c r="AM1255" s="127"/>
      <c r="AN1255" s="127"/>
      <c r="AO1255" s="127"/>
      <c r="AP1255" s="127"/>
      <c r="AQ1255" s="127"/>
      <c r="AR1255" s="127"/>
      <c r="AS1255" s="127"/>
      <c r="AT1255" s="127"/>
      <c r="AU1255" s="127"/>
      <c r="AV1255" s="127"/>
      <c r="AW1255" s="127"/>
      <c r="AX1255" s="127"/>
      <c r="AY1255" s="127"/>
      <c r="AZ1255" s="127"/>
      <c r="BA1255" s="127"/>
      <c r="BB1255" s="127"/>
      <c r="BC1255" s="127"/>
      <c r="BD1255" s="127"/>
      <c r="BE1255" s="127"/>
      <c r="BF1255" s="127"/>
      <c r="BG1255" s="127"/>
      <c r="BH1255" s="127"/>
      <c r="BI1255" s="127"/>
      <c r="BJ1255" s="127"/>
      <c r="BK1255" s="127"/>
      <c r="BL1255" s="127"/>
      <c r="BM1255" s="127"/>
      <c r="BN1255" s="127"/>
      <c r="BO1255" s="127"/>
      <c r="BP1255" s="127"/>
      <c r="BQ1255" s="127"/>
      <c r="BR1255" s="127"/>
      <c r="BS1255" s="127"/>
      <c r="BT1255" s="127"/>
      <c r="BU1255" s="127"/>
      <c r="BV1255" s="127"/>
      <c r="BW1255" s="127"/>
      <c r="BX1255" s="127"/>
      <c r="BY1255" s="127"/>
      <c r="BZ1255" s="127"/>
      <c r="CA1255" s="127"/>
      <c r="CB1255" s="127"/>
      <c r="CC1255" s="127"/>
      <c r="CD1255" s="127"/>
      <c r="CE1255" s="127"/>
      <c r="CF1255" s="127"/>
      <c r="CG1255" s="127"/>
      <c r="CH1255" s="127"/>
      <c r="CI1255" s="127"/>
      <c r="CJ1255" s="127"/>
      <c r="CK1255" s="127"/>
      <c r="CL1255" s="127"/>
      <c r="CM1255" s="127"/>
      <c r="CN1255" s="127"/>
      <c r="CO1255" s="127"/>
      <c r="CP1255" s="127"/>
      <c r="CQ1255" s="127"/>
      <c r="CR1255" s="127"/>
      <c r="CS1255" s="127"/>
      <c r="CT1255" s="127"/>
      <c r="CU1255" s="127"/>
      <c r="CV1255" s="127"/>
      <c r="CW1255" s="127"/>
      <c r="CX1255" s="127"/>
      <c r="CY1255" s="127"/>
      <c r="CZ1255" s="127"/>
      <c r="DA1255" s="127"/>
      <c r="DB1255" s="127"/>
      <c r="DC1255" s="127"/>
      <c r="DD1255" s="127"/>
      <c r="DE1255" s="127"/>
      <c r="DF1255" s="127"/>
      <c r="DG1255" s="127"/>
      <c r="DH1255" s="127"/>
      <c r="DI1255" s="127"/>
      <c r="DJ1255" s="127"/>
      <c r="DK1255" s="127"/>
      <c r="DL1255" s="127"/>
      <c r="DM1255" s="127"/>
      <c r="DN1255" s="127"/>
      <c r="DO1255" s="127"/>
      <c r="DP1255" s="127"/>
      <c r="DQ1255" s="127"/>
      <c r="DR1255" s="127"/>
      <c r="DS1255" s="127"/>
      <c r="DT1255" s="127"/>
      <c r="DU1255" s="127"/>
      <c r="DV1255" s="127"/>
      <c r="DW1255" s="127"/>
      <c r="DX1255" s="127"/>
      <c r="DY1255" s="127"/>
      <c r="DZ1255" s="127"/>
      <c r="EA1255" s="127"/>
      <c r="EB1255" s="127"/>
      <c r="EC1255" s="127"/>
      <c r="ED1255" s="127"/>
      <c r="EE1255" s="127"/>
      <c r="EF1255" s="127"/>
      <c r="EG1255" s="127"/>
      <c r="EH1255" s="127"/>
      <c r="EI1255" s="127"/>
      <c r="EJ1255" s="127"/>
      <c r="EK1255" s="127"/>
      <c r="EL1255" s="127"/>
      <c r="EM1255" s="127"/>
      <c r="EN1255" s="127"/>
      <c r="EO1255" s="127"/>
      <c r="EP1255" s="127"/>
      <c r="EQ1255" s="127"/>
      <c r="ER1255" s="127"/>
      <c r="ES1255" s="127"/>
      <c r="ET1255" s="127"/>
      <c r="EU1255" s="127"/>
      <c r="EV1255" s="127"/>
      <c r="EW1255" s="127"/>
      <c r="EX1255" s="127"/>
      <c r="EY1255" s="127"/>
      <c r="EZ1255" s="127"/>
      <c r="FA1255" s="127"/>
      <c r="FB1255" s="127"/>
      <c r="FC1255" s="127"/>
      <c r="FD1255" s="127"/>
      <c r="FE1255" s="127"/>
      <c r="FF1255" s="127"/>
      <c r="FG1255" s="127"/>
      <c r="FH1255" s="127"/>
      <c r="FI1255" s="127"/>
      <c r="FJ1255" s="127"/>
      <c r="FK1255" s="127"/>
      <c r="FL1255" s="127"/>
      <c r="FM1255" s="127"/>
      <c r="FN1255" s="127"/>
      <c r="FO1255" s="127"/>
      <c r="FP1255" s="127"/>
      <c r="FQ1255" s="127"/>
      <c r="FR1255" s="127"/>
      <c r="FS1255" s="127"/>
      <c r="FT1255" s="127"/>
      <c r="FU1255" s="127"/>
      <c r="FV1255" s="127"/>
      <c r="FW1255" s="127"/>
      <c r="FX1255" s="127"/>
      <c r="FY1255" s="127"/>
      <c r="FZ1255" s="127"/>
      <c r="GA1255" s="127"/>
      <c r="GB1255" s="127"/>
      <c r="GC1255" s="127"/>
      <c r="GD1255" s="127"/>
      <c r="GE1255" s="127"/>
      <c r="GF1255" s="127"/>
      <c r="GG1255" s="127"/>
      <c r="GH1255" s="127"/>
      <c r="GI1255" s="127"/>
      <c r="GJ1255" s="127"/>
      <c r="GK1255" s="127"/>
      <c r="GL1255" s="127"/>
      <c r="GM1255" s="127"/>
      <c r="GN1255" s="127"/>
      <c r="GO1255" s="127"/>
      <c r="GP1255" s="127"/>
      <c r="GQ1255" s="127"/>
      <c r="GR1255" s="127"/>
      <c r="GS1255" s="127"/>
      <c r="GT1255" s="127"/>
      <c r="GU1255" s="127"/>
      <c r="GV1255" s="127"/>
      <c r="GW1255" s="127"/>
      <c r="GX1255" s="127"/>
      <c r="GY1255" s="127"/>
      <c r="GZ1255" s="127"/>
      <c r="HA1255" s="127"/>
      <c r="HB1255" s="127"/>
      <c r="HC1255" s="127"/>
      <c r="HD1255" s="127"/>
      <c r="HE1255" s="127"/>
      <c r="HF1255" s="127"/>
      <c r="HG1255" s="127"/>
      <c r="HH1255" s="127"/>
      <c r="HI1255" s="127"/>
      <c r="HJ1255" s="127"/>
      <c r="HK1255" s="127"/>
      <c r="HL1255" s="127"/>
      <c r="HM1255" s="127"/>
      <c r="HN1255" s="127"/>
      <c r="HO1255" s="127"/>
      <c r="HP1255" s="127"/>
    </row>
    <row r="1256" spans="1:224" ht="12.75" customHeight="1" x14ac:dyDescent="0.2">
      <c r="A1256" s="127"/>
      <c r="B1256" s="127"/>
      <c r="C1256" s="127"/>
      <c r="D1256" s="127"/>
      <c r="E1256" s="125"/>
      <c r="F1256" s="117"/>
      <c r="G1256" s="117"/>
      <c r="H1256" s="117"/>
      <c r="I1256" s="117"/>
      <c r="J1256" s="117"/>
      <c r="K1256" s="128"/>
      <c r="L1256" s="127"/>
      <c r="M1256" s="127"/>
      <c r="N1256" s="127"/>
      <c r="O1256" s="127"/>
      <c r="P1256" s="127"/>
      <c r="Q1256" s="127"/>
      <c r="R1256" s="127"/>
      <c r="S1256" s="127"/>
      <c r="T1256" s="127"/>
      <c r="U1256" s="127"/>
      <c r="V1256" s="127"/>
      <c r="W1256" s="127"/>
      <c r="X1256" s="127"/>
      <c r="Y1256" s="127"/>
      <c r="Z1256" s="127"/>
      <c r="AA1256" s="127"/>
      <c r="AB1256" s="127"/>
      <c r="AC1256" s="127"/>
      <c r="AD1256" s="127"/>
      <c r="AE1256" s="127"/>
      <c r="AF1256" s="127"/>
      <c r="AG1256" s="127"/>
      <c r="AH1256" s="127"/>
      <c r="AI1256" s="127"/>
      <c r="AJ1256" s="127"/>
      <c r="AK1256" s="127"/>
      <c r="AL1256" s="127"/>
      <c r="AM1256" s="127"/>
      <c r="AN1256" s="127"/>
      <c r="AO1256" s="127"/>
      <c r="AP1256" s="127"/>
      <c r="AQ1256" s="127"/>
      <c r="AR1256" s="127"/>
      <c r="AS1256" s="127"/>
      <c r="AT1256" s="127"/>
      <c r="AU1256" s="127"/>
      <c r="AV1256" s="127"/>
      <c r="AW1256" s="127"/>
      <c r="AX1256" s="127"/>
      <c r="AY1256" s="127"/>
      <c r="AZ1256" s="127"/>
      <c r="BA1256" s="127"/>
      <c r="BB1256" s="127"/>
      <c r="BC1256" s="127"/>
      <c r="BD1256" s="127"/>
      <c r="BE1256" s="127"/>
      <c r="BF1256" s="127"/>
      <c r="BG1256" s="127"/>
      <c r="BH1256" s="127"/>
      <c r="BI1256" s="127"/>
      <c r="BJ1256" s="127"/>
      <c r="BK1256" s="127"/>
      <c r="BL1256" s="127"/>
      <c r="BM1256" s="127"/>
      <c r="BN1256" s="127"/>
      <c r="BO1256" s="127"/>
      <c r="BP1256" s="127"/>
      <c r="BQ1256" s="127"/>
      <c r="BR1256" s="127"/>
      <c r="BS1256" s="127"/>
      <c r="BT1256" s="127"/>
      <c r="BU1256" s="127"/>
      <c r="BV1256" s="127"/>
      <c r="BW1256" s="127"/>
      <c r="BX1256" s="127"/>
      <c r="BY1256" s="127"/>
      <c r="BZ1256" s="127"/>
      <c r="CA1256" s="127"/>
      <c r="CB1256" s="127"/>
      <c r="CC1256" s="127"/>
      <c r="CD1256" s="127"/>
      <c r="CE1256" s="127"/>
      <c r="CF1256" s="127"/>
      <c r="CG1256" s="127"/>
      <c r="CH1256" s="127"/>
      <c r="CI1256" s="127"/>
      <c r="CJ1256" s="127"/>
      <c r="CK1256" s="127"/>
      <c r="CL1256" s="127"/>
      <c r="CM1256" s="127"/>
      <c r="CN1256" s="127"/>
      <c r="CO1256" s="127"/>
      <c r="CP1256" s="127"/>
      <c r="CQ1256" s="127"/>
      <c r="CR1256" s="127"/>
      <c r="CS1256" s="127"/>
      <c r="CT1256" s="127"/>
      <c r="CU1256" s="127"/>
      <c r="CV1256" s="127"/>
      <c r="CW1256" s="127"/>
      <c r="CX1256" s="127"/>
      <c r="CY1256" s="127"/>
      <c r="CZ1256" s="127"/>
      <c r="DA1256" s="127"/>
      <c r="DB1256" s="127"/>
      <c r="DC1256" s="127"/>
      <c r="DD1256" s="127"/>
      <c r="DE1256" s="127"/>
      <c r="DF1256" s="127"/>
      <c r="DG1256" s="127"/>
      <c r="DH1256" s="127"/>
      <c r="DI1256" s="127"/>
      <c r="DJ1256" s="127"/>
      <c r="DK1256" s="127"/>
      <c r="DL1256" s="127"/>
      <c r="DM1256" s="127"/>
      <c r="DN1256" s="127"/>
      <c r="DO1256" s="127"/>
      <c r="DP1256" s="127"/>
      <c r="DQ1256" s="127"/>
      <c r="DR1256" s="127"/>
      <c r="DS1256" s="127"/>
      <c r="DT1256" s="127"/>
      <c r="DU1256" s="127"/>
      <c r="DV1256" s="127"/>
      <c r="DW1256" s="127"/>
      <c r="DX1256" s="127"/>
      <c r="DY1256" s="127"/>
      <c r="DZ1256" s="127"/>
      <c r="EA1256" s="127"/>
      <c r="EB1256" s="127"/>
      <c r="EC1256" s="127"/>
      <c r="ED1256" s="127"/>
      <c r="EE1256" s="127"/>
      <c r="EF1256" s="127"/>
      <c r="EG1256" s="127"/>
      <c r="EH1256" s="127"/>
      <c r="EI1256" s="127"/>
      <c r="EJ1256" s="127"/>
      <c r="EK1256" s="127"/>
      <c r="EL1256" s="127"/>
      <c r="EM1256" s="127"/>
      <c r="EN1256" s="127"/>
      <c r="EO1256" s="127"/>
      <c r="EP1256" s="127"/>
      <c r="EQ1256" s="127"/>
      <c r="ER1256" s="127"/>
      <c r="ES1256" s="127"/>
      <c r="ET1256" s="127"/>
      <c r="EU1256" s="127"/>
      <c r="EV1256" s="127"/>
      <c r="EW1256" s="127"/>
      <c r="EX1256" s="127"/>
      <c r="EY1256" s="127"/>
      <c r="EZ1256" s="127"/>
      <c r="FA1256" s="127"/>
      <c r="FB1256" s="127"/>
      <c r="FC1256" s="127"/>
      <c r="FD1256" s="127"/>
      <c r="FE1256" s="127"/>
      <c r="FF1256" s="127"/>
      <c r="FG1256" s="127"/>
      <c r="FH1256" s="127"/>
      <c r="FI1256" s="127"/>
      <c r="FJ1256" s="127"/>
      <c r="FK1256" s="127"/>
      <c r="FL1256" s="127"/>
      <c r="FM1256" s="127"/>
      <c r="FN1256" s="127"/>
      <c r="FO1256" s="127"/>
      <c r="FP1256" s="127"/>
      <c r="FQ1256" s="127"/>
      <c r="FR1256" s="127"/>
      <c r="FS1256" s="127"/>
      <c r="FT1256" s="127"/>
      <c r="FU1256" s="127"/>
      <c r="FV1256" s="127"/>
      <c r="FW1256" s="127"/>
      <c r="FX1256" s="127"/>
      <c r="FY1256" s="127"/>
      <c r="FZ1256" s="127"/>
      <c r="GA1256" s="127"/>
      <c r="GB1256" s="127"/>
      <c r="GC1256" s="127"/>
      <c r="GD1256" s="127"/>
      <c r="GE1256" s="127"/>
      <c r="GF1256" s="127"/>
      <c r="GG1256" s="127"/>
      <c r="GH1256" s="127"/>
      <c r="GI1256" s="127"/>
      <c r="GJ1256" s="127"/>
      <c r="GK1256" s="127"/>
      <c r="GL1256" s="127"/>
      <c r="GM1256" s="127"/>
      <c r="GN1256" s="127"/>
      <c r="GO1256" s="127"/>
      <c r="GP1256" s="127"/>
      <c r="GQ1256" s="127"/>
      <c r="GR1256" s="127"/>
      <c r="GS1256" s="127"/>
      <c r="GT1256" s="127"/>
      <c r="GU1256" s="127"/>
      <c r="GV1256" s="127"/>
      <c r="GW1256" s="127"/>
      <c r="GX1256" s="127"/>
      <c r="GY1256" s="127"/>
      <c r="GZ1256" s="127"/>
      <c r="HA1256" s="127"/>
      <c r="HB1256" s="127"/>
      <c r="HC1256" s="127"/>
      <c r="HD1256" s="127"/>
      <c r="HE1256" s="127"/>
      <c r="HF1256" s="127"/>
      <c r="HG1256" s="127"/>
      <c r="HH1256" s="127"/>
      <c r="HI1256" s="127"/>
      <c r="HJ1256" s="127"/>
      <c r="HK1256" s="127"/>
      <c r="HL1256" s="127"/>
      <c r="HM1256" s="127"/>
      <c r="HN1256" s="127"/>
      <c r="HO1256" s="127"/>
      <c r="HP1256" s="127"/>
    </row>
    <row r="1257" spans="1:224" ht="12.75" customHeight="1" x14ac:dyDescent="0.2">
      <c r="A1257" s="127"/>
      <c r="B1257" s="127"/>
      <c r="C1257" s="127"/>
      <c r="D1257" s="127"/>
      <c r="E1257" s="125"/>
      <c r="F1257" s="117"/>
      <c r="G1257" s="117"/>
      <c r="H1257" s="117"/>
      <c r="I1257" s="128"/>
      <c r="J1257" s="128"/>
      <c r="K1257" s="128"/>
      <c r="L1257" s="127"/>
      <c r="M1257" s="127"/>
      <c r="N1257" s="127"/>
      <c r="O1257" s="127"/>
      <c r="P1257" s="127"/>
      <c r="Q1257" s="127"/>
      <c r="R1257" s="127"/>
      <c r="S1257" s="127"/>
      <c r="T1257" s="127"/>
      <c r="U1257" s="127"/>
      <c r="V1257" s="127"/>
      <c r="W1257" s="127"/>
      <c r="X1257" s="127"/>
      <c r="Y1257" s="127"/>
      <c r="Z1257" s="127"/>
      <c r="AA1257" s="127"/>
      <c r="AB1257" s="127"/>
      <c r="AC1257" s="127"/>
      <c r="AD1257" s="127"/>
      <c r="AE1257" s="127"/>
      <c r="AF1257" s="127"/>
      <c r="AG1257" s="127"/>
      <c r="AH1257" s="127"/>
      <c r="AI1257" s="127"/>
      <c r="AJ1257" s="127"/>
      <c r="AK1257" s="127"/>
      <c r="AL1257" s="127"/>
      <c r="AM1257" s="127"/>
      <c r="AN1257" s="127"/>
      <c r="AO1257" s="127"/>
      <c r="AP1257" s="127"/>
      <c r="AQ1257" s="127"/>
      <c r="AR1257" s="127"/>
      <c r="AS1257" s="127"/>
      <c r="AT1257" s="127"/>
      <c r="AU1257" s="127"/>
      <c r="AV1257" s="127"/>
      <c r="AW1257" s="127"/>
      <c r="AX1257" s="127"/>
      <c r="AY1257" s="127"/>
      <c r="AZ1257" s="127"/>
      <c r="BA1257" s="127"/>
      <c r="BB1257" s="127"/>
      <c r="BC1257" s="127"/>
      <c r="BD1257" s="127"/>
      <c r="BE1257" s="127"/>
      <c r="BF1257" s="127"/>
      <c r="BG1257" s="127"/>
      <c r="BH1257" s="127"/>
      <c r="BI1257" s="127"/>
      <c r="BJ1257" s="127"/>
      <c r="BK1257" s="127"/>
      <c r="BL1257" s="127"/>
      <c r="BM1257" s="127"/>
      <c r="BN1257" s="127"/>
      <c r="BO1257" s="127"/>
      <c r="BP1257" s="127"/>
      <c r="BQ1257" s="127"/>
      <c r="BR1257" s="127"/>
      <c r="BS1257" s="127"/>
      <c r="BT1257" s="127"/>
      <c r="BU1257" s="127"/>
      <c r="BV1257" s="127"/>
      <c r="BW1257" s="127"/>
      <c r="BX1257" s="127"/>
      <c r="BY1257" s="127"/>
      <c r="BZ1257" s="127"/>
      <c r="CA1257" s="127"/>
      <c r="CB1257" s="127"/>
      <c r="CC1257" s="127"/>
      <c r="CD1257" s="127"/>
      <c r="CE1257" s="127"/>
      <c r="CF1257" s="127"/>
      <c r="CG1257" s="127"/>
      <c r="CH1257" s="127"/>
      <c r="CI1257" s="127"/>
      <c r="CJ1257" s="127"/>
      <c r="CK1257" s="127"/>
      <c r="CL1257" s="127"/>
      <c r="CM1257" s="127"/>
      <c r="CN1257" s="127"/>
      <c r="CO1257" s="127"/>
      <c r="CP1257" s="127"/>
      <c r="CQ1257" s="127"/>
      <c r="CR1257" s="127"/>
      <c r="CS1257" s="127"/>
      <c r="CT1257" s="127"/>
      <c r="CU1257" s="127"/>
      <c r="CV1257" s="127"/>
      <c r="CW1257" s="127"/>
      <c r="CX1257" s="127"/>
      <c r="CY1257" s="127"/>
      <c r="CZ1257" s="127"/>
      <c r="DA1257" s="127"/>
      <c r="DB1257" s="127"/>
      <c r="DC1257" s="127"/>
      <c r="DD1257" s="127"/>
      <c r="DE1257" s="127"/>
      <c r="DF1257" s="127"/>
      <c r="DG1257" s="127"/>
      <c r="DH1257" s="127"/>
      <c r="DI1257" s="127"/>
      <c r="DJ1257" s="127"/>
      <c r="DK1257" s="127"/>
      <c r="DL1257" s="127"/>
      <c r="DM1257" s="127"/>
      <c r="DN1257" s="127"/>
      <c r="DO1257" s="127"/>
      <c r="DP1257" s="127"/>
      <c r="DQ1257" s="127"/>
      <c r="DR1257" s="127"/>
      <c r="DS1257" s="127"/>
      <c r="DT1257" s="127"/>
      <c r="DU1257" s="127"/>
      <c r="DV1257" s="127"/>
      <c r="DW1257" s="127"/>
      <c r="DX1257" s="127"/>
      <c r="DY1257" s="127"/>
      <c r="DZ1257" s="127"/>
      <c r="EA1257" s="127"/>
      <c r="EB1257" s="127"/>
      <c r="EC1257" s="127"/>
      <c r="ED1257" s="127"/>
      <c r="EE1257" s="127"/>
      <c r="EF1257" s="127"/>
      <c r="EG1257" s="127"/>
      <c r="EH1257" s="127"/>
      <c r="EI1257" s="127"/>
      <c r="EJ1257" s="127"/>
      <c r="EK1257" s="127"/>
      <c r="EL1257" s="127"/>
      <c r="EM1257" s="127"/>
      <c r="EN1257" s="127"/>
      <c r="EO1257" s="127"/>
      <c r="EP1257" s="127"/>
      <c r="EQ1257" s="127"/>
      <c r="ER1257" s="127"/>
      <c r="ES1257" s="127"/>
      <c r="ET1257" s="127"/>
      <c r="EU1257" s="127"/>
      <c r="EV1257" s="127"/>
      <c r="EW1257" s="127"/>
      <c r="EX1257" s="127"/>
      <c r="EY1257" s="127"/>
      <c r="EZ1257" s="127"/>
      <c r="FA1257" s="127"/>
      <c r="FB1257" s="127"/>
      <c r="FC1257" s="127"/>
      <c r="FD1257" s="127"/>
      <c r="FE1257" s="127"/>
      <c r="FF1257" s="127"/>
      <c r="FG1257" s="127"/>
      <c r="FH1257" s="127"/>
      <c r="FI1257" s="127"/>
      <c r="FJ1257" s="127"/>
      <c r="FK1257" s="127"/>
      <c r="FL1257" s="127"/>
      <c r="FM1257" s="127"/>
      <c r="FN1257" s="127"/>
      <c r="FO1257" s="127"/>
      <c r="FP1257" s="127"/>
      <c r="FQ1257" s="127"/>
      <c r="FR1257" s="127"/>
      <c r="FS1257" s="127"/>
      <c r="FT1257" s="127"/>
      <c r="FU1257" s="127"/>
      <c r="FV1257" s="127"/>
      <c r="FW1257" s="127"/>
      <c r="FX1257" s="127"/>
      <c r="FY1257" s="127"/>
      <c r="FZ1257" s="127"/>
      <c r="GA1257" s="127"/>
      <c r="GB1257" s="127"/>
      <c r="GC1257" s="127"/>
      <c r="GD1257" s="127"/>
      <c r="GE1257" s="127"/>
      <c r="GF1257" s="127"/>
      <c r="GG1257" s="127"/>
      <c r="GH1257" s="127"/>
      <c r="GI1257" s="127"/>
      <c r="GJ1257" s="127"/>
      <c r="GK1257" s="127"/>
      <c r="GL1257" s="127"/>
      <c r="GM1257" s="127"/>
      <c r="GN1257" s="127"/>
      <c r="GO1257" s="127"/>
      <c r="GP1257" s="127"/>
      <c r="GQ1257" s="127"/>
      <c r="GR1257" s="127"/>
      <c r="GS1257" s="127"/>
      <c r="GT1257" s="127"/>
      <c r="GU1257" s="127"/>
      <c r="GV1257" s="127"/>
      <c r="GW1257" s="127"/>
      <c r="GX1257" s="127"/>
      <c r="GY1257" s="127"/>
      <c r="GZ1257" s="127"/>
      <c r="HA1257" s="127"/>
      <c r="HB1257" s="127"/>
      <c r="HC1257" s="127"/>
      <c r="HD1257" s="127"/>
      <c r="HE1257" s="127"/>
      <c r="HF1257" s="127"/>
      <c r="HG1257" s="127"/>
      <c r="HH1257" s="127"/>
      <c r="HI1257" s="127"/>
      <c r="HJ1257" s="127"/>
      <c r="HK1257" s="127"/>
      <c r="HL1257" s="127"/>
      <c r="HM1257" s="127"/>
      <c r="HN1257" s="127"/>
      <c r="HO1257" s="127"/>
      <c r="HP1257" s="127"/>
    </row>
    <row r="1258" spans="1:224" ht="12.75" customHeight="1" x14ac:dyDescent="0.2">
      <c r="A1258" s="127"/>
      <c r="B1258" s="127"/>
      <c r="C1258" s="127"/>
      <c r="D1258" s="127"/>
      <c r="E1258" s="127"/>
      <c r="F1258" s="117"/>
      <c r="G1258" s="117"/>
      <c r="H1258" s="117"/>
      <c r="I1258" s="128"/>
      <c r="J1258" s="128"/>
      <c r="K1258" s="114"/>
      <c r="L1258" s="127"/>
      <c r="M1258" s="127"/>
      <c r="N1258" s="127"/>
      <c r="O1258" s="127"/>
      <c r="P1258" s="127"/>
      <c r="Q1258" s="127"/>
      <c r="R1258" s="127"/>
      <c r="S1258" s="127"/>
      <c r="T1258" s="127"/>
      <c r="U1258" s="127"/>
      <c r="V1258" s="127"/>
      <c r="W1258" s="127"/>
      <c r="X1258" s="127"/>
      <c r="Y1258" s="127"/>
      <c r="Z1258" s="127"/>
      <c r="AA1258" s="127"/>
      <c r="AB1258" s="127"/>
      <c r="AC1258" s="127"/>
      <c r="AD1258" s="127"/>
      <c r="AE1258" s="127"/>
      <c r="AF1258" s="127"/>
      <c r="AG1258" s="127"/>
      <c r="AH1258" s="127"/>
      <c r="AI1258" s="127"/>
      <c r="AJ1258" s="127"/>
      <c r="AK1258" s="127"/>
      <c r="AL1258" s="127"/>
      <c r="AM1258" s="127"/>
      <c r="AN1258" s="127"/>
      <c r="AO1258" s="127"/>
      <c r="AP1258" s="127"/>
      <c r="AQ1258" s="127"/>
      <c r="AR1258" s="127"/>
      <c r="AS1258" s="127"/>
      <c r="AT1258" s="127"/>
      <c r="AU1258" s="127"/>
      <c r="AV1258" s="127"/>
      <c r="AW1258" s="127"/>
      <c r="AX1258" s="127"/>
      <c r="AY1258" s="127"/>
      <c r="AZ1258" s="127"/>
      <c r="BA1258" s="127"/>
      <c r="BB1258" s="127"/>
      <c r="BC1258" s="127"/>
      <c r="BD1258" s="127"/>
      <c r="BE1258" s="127"/>
      <c r="BF1258" s="127"/>
      <c r="BG1258" s="127"/>
      <c r="BH1258" s="127"/>
      <c r="BI1258" s="127"/>
      <c r="BJ1258" s="127"/>
      <c r="BK1258" s="127"/>
      <c r="BL1258" s="127"/>
      <c r="BM1258" s="127"/>
      <c r="BN1258" s="127"/>
      <c r="BO1258" s="127"/>
      <c r="BP1258" s="127"/>
      <c r="BQ1258" s="127"/>
      <c r="BR1258" s="127"/>
      <c r="BS1258" s="127"/>
      <c r="BT1258" s="127"/>
      <c r="BU1258" s="127"/>
      <c r="BV1258" s="127"/>
      <c r="BW1258" s="127"/>
      <c r="BX1258" s="127"/>
      <c r="BY1258" s="127"/>
      <c r="BZ1258" s="127"/>
      <c r="CA1258" s="127"/>
      <c r="CB1258" s="127"/>
      <c r="CC1258" s="127"/>
      <c r="CD1258" s="127"/>
      <c r="CE1258" s="127"/>
      <c r="CF1258" s="127"/>
      <c r="CG1258" s="127"/>
      <c r="CH1258" s="127"/>
      <c r="CI1258" s="127"/>
      <c r="CJ1258" s="127"/>
      <c r="CK1258" s="127"/>
      <c r="CL1258" s="127"/>
      <c r="CM1258" s="127"/>
      <c r="CN1258" s="127"/>
      <c r="CO1258" s="127"/>
      <c r="CP1258" s="127"/>
      <c r="CQ1258" s="127"/>
      <c r="CR1258" s="127"/>
      <c r="CS1258" s="127"/>
      <c r="CT1258" s="127"/>
      <c r="CU1258" s="127"/>
      <c r="CV1258" s="127"/>
      <c r="CW1258" s="127"/>
      <c r="CX1258" s="127"/>
      <c r="CY1258" s="127"/>
      <c r="CZ1258" s="127"/>
      <c r="DA1258" s="127"/>
      <c r="DB1258" s="127"/>
      <c r="DC1258" s="127"/>
      <c r="DD1258" s="127"/>
      <c r="DE1258" s="127"/>
      <c r="DF1258" s="127"/>
      <c r="DG1258" s="127"/>
      <c r="DH1258" s="127"/>
      <c r="DI1258" s="127"/>
      <c r="DJ1258" s="127"/>
      <c r="DK1258" s="127"/>
      <c r="DL1258" s="127"/>
      <c r="DM1258" s="127"/>
      <c r="DN1258" s="127"/>
      <c r="DO1258" s="127"/>
      <c r="DP1258" s="127"/>
      <c r="DQ1258" s="127"/>
      <c r="DR1258" s="127"/>
      <c r="DS1258" s="127"/>
      <c r="DT1258" s="127"/>
      <c r="DU1258" s="127"/>
      <c r="DV1258" s="127"/>
      <c r="DW1258" s="127"/>
      <c r="DX1258" s="127"/>
      <c r="DY1258" s="127"/>
      <c r="DZ1258" s="127"/>
      <c r="EA1258" s="127"/>
      <c r="EB1258" s="127"/>
      <c r="EC1258" s="127"/>
      <c r="ED1258" s="127"/>
      <c r="EE1258" s="127"/>
      <c r="EF1258" s="127"/>
      <c r="EG1258" s="127"/>
      <c r="EH1258" s="127"/>
      <c r="EI1258" s="127"/>
      <c r="EJ1258" s="127"/>
      <c r="EK1258" s="127"/>
      <c r="EL1258" s="127"/>
      <c r="EM1258" s="127"/>
      <c r="EN1258" s="127"/>
      <c r="EO1258" s="127"/>
      <c r="EP1258" s="127"/>
      <c r="EQ1258" s="127"/>
      <c r="ER1258" s="127"/>
      <c r="ES1258" s="127"/>
      <c r="ET1258" s="127"/>
      <c r="EU1258" s="127"/>
      <c r="EV1258" s="127"/>
      <c r="EW1258" s="127"/>
      <c r="EX1258" s="127"/>
      <c r="EY1258" s="127"/>
      <c r="EZ1258" s="127"/>
      <c r="FA1258" s="127"/>
      <c r="FB1258" s="127"/>
      <c r="FC1258" s="127"/>
      <c r="FD1258" s="127"/>
      <c r="FE1258" s="127"/>
      <c r="FF1258" s="127"/>
      <c r="FG1258" s="127"/>
      <c r="FH1258" s="127"/>
      <c r="FI1258" s="127"/>
      <c r="FJ1258" s="127"/>
      <c r="FK1258" s="127"/>
      <c r="FL1258" s="127"/>
      <c r="FM1258" s="127"/>
      <c r="FN1258" s="127"/>
      <c r="FO1258" s="127"/>
      <c r="FP1258" s="127"/>
      <c r="FQ1258" s="127"/>
      <c r="FR1258" s="127"/>
      <c r="FS1258" s="127"/>
      <c r="FT1258" s="127"/>
      <c r="FU1258" s="127"/>
      <c r="FV1258" s="127"/>
      <c r="FW1258" s="127"/>
      <c r="FX1258" s="127"/>
      <c r="FY1258" s="127"/>
      <c r="FZ1258" s="127"/>
      <c r="GA1258" s="127"/>
      <c r="GB1258" s="127"/>
      <c r="GC1258" s="127"/>
      <c r="GD1258" s="127"/>
      <c r="GE1258" s="127"/>
      <c r="GF1258" s="127"/>
      <c r="GG1258" s="127"/>
      <c r="GH1258" s="127"/>
      <c r="GI1258" s="127"/>
      <c r="GJ1258" s="127"/>
      <c r="GK1258" s="127"/>
      <c r="GL1258" s="127"/>
      <c r="GM1258" s="127"/>
      <c r="GN1258" s="127"/>
      <c r="GO1258" s="127"/>
      <c r="GP1258" s="127"/>
      <c r="GQ1258" s="127"/>
      <c r="GR1258" s="127"/>
      <c r="GS1258" s="127"/>
      <c r="GT1258" s="127"/>
      <c r="GU1258" s="127"/>
      <c r="GV1258" s="127"/>
      <c r="GW1258" s="127"/>
      <c r="GX1258" s="127"/>
      <c r="GY1258" s="127"/>
      <c r="GZ1258" s="127"/>
      <c r="HA1258" s="127"/>
      <c r="HB1258" s="127"/>
      <c r="HC1258" s="127"/>
      <c r="HD1258" s="127"/>
      <c r="HE1258" s="127"/>
      <c r="HF1258" s="127"/>
      <c r="HG1258" s="127"/>
      <c r="HH1258" s="127"/>
      <c r="HI1258" s="127"/>
      <c r="HJ1258" s="127"/>
      <c r="HK1258" s="127"/>
      <c r="HL1258" s="127"/>
      <c r="HM1258" s="127"/>
      <c r="HN1258" s="127"/>
      <c r="HO1258" s="127"/>
      <c r="HP1258" s="127"/>
    </row>
    <row r="1259" spans="1:224" ht="12.75" customHeight="1" x14ac:dyDescent="0.2">
      <c r="A1259" s="127"/>
      <c r="B1259" s="127"/>
      <c r="C1259" s="127"/>
      <c r="D1259" s="127"/>
      <c r="E1259" s="127"/>
      <c r="F1259" s="117"/>
      <c r="G1259" s="117"/>
      <c r="H1259" s="117"/>
      <c r="I1259" s="128"/>
      <c r="J1259" s="128"/>
      <c r="K1259" s="114"/>
      <c r="L1259" s="127"/>
      <c r="M1259" s="127"/>
      <c r="N1259" s="127"/>
      <c r="O1259" s="127"/>
      <c r="P1259" s="127"/>
      <c r="Q1259" s="127"/>
      <c r="R1259" s="127"/>
      <c r="S1259" s="127"/>
      <c r="T1259" s="127"/>
      <c r="U1259" s="127"/>
      <c r="V1259" s="127"/>
      <c r="W1259" s="127"/>
      <c r="X1259" s="127"/>
      <c r="Y1259" s="127"/>
      <c r="Z1259" s="127"/>
      <c r="AA1259" s="127"/>
      <c r="AB1259" s="127"/>
      <c r="AC1259" s="127"/>
      <c r="AD1259" s="127"/>
      <c r="AE1259" s="127"/>
      <c r="AF1259" s="127"/>
      <c r="AG1259" s="127"/>
      <c r="AH1259" s="127"/>
      <c r="AI1259" s="127"/>
      <c r="AJ1259" s="127"/>
      <c r="AK1259" s="127"/>
      <c r="AL1259" s="127"/>
      <c r="AM1259" s="127"/>
      <c r="AN1259" s="127"/>
      <c r="AO1259" s="127"/>
      <c r="AP1259" s="127"/>
      <c r="AQ1259" s="127"/>
      <c r="AR1259" s="127"/>
      <c r="AS1259" s="127"/>
      <c r="AT1259" s="127"/>
      <c r="AU1259" s="127"/>
      <c r="AV1259" s="127"/>
      <c r="AW1259" s="127"/>
      <c r="AX1259" s="127"/>
      <c r="AY1259" s="127"/>
      <c r="AZ1259" s="127"/>
      <c r="BA1259" s="127"/>
      <c r="BB1259" s="127"/>
      <c r="BC1259" s="127"/>
      <c r="BD1259" s="127"/>
      <c r="BE1259" s="127"/>
      <c r="BF1259" s="127"/>
      <c r="BG1259" s="127"/>
      <c r="BH1259" s="127"/>
      <c r="BI1259" s="127"/>
      <c r="BJ1259" s="127"/>
      <c r="BK1259" s="127"/>
      <c r="BL1259" s="127"/>
      <c r="BM1259" s="127"/>
      <c r="BN1259" s="127"/>
      <c r="BO1259" s="127"/>
      <c r="BP1259" s="127"/>
      <c r="BQ1259" s="127"/>
      <c r="BR1259" s="127"/>
      <c r="BS1259" s="127"/>
      <c r="BT1259" s="127"/>
      <c r="BU1259" s="127"/>
      <c r="BV1259" s="127"/>
      <c r="BW1259" s="127"/>
      <c r="BX1259" s="127"/>
      <c r="BY1259" s="127"/>
      <c r="BZ1259" s="127"/>
      <c r="CA1259" s="127"/>
      <c r="CB1259" s="127"/>
      <c r="CC1259" s="127"/>
      <c r="CD1259" s="127"/>
      <c r="CE1259" s="127"/>
      <c r="CF1259" s="127"/>
      <c r="CG1259" s="127"/>
      <c r="CH1259" s="127"/>
      <c r="CI1259" s="127"/>
      <c r="CJ1259" s="127"/>
      <c r="CK1259" s="127"/>
      <c r="CL1259" s="127"/>
      <c r="CM1259" s="127"/>
      <c r="CN1259" s="127"/>
      <c r="CO1259" s="127"/>
      <c r="CP1259" s="127"/>
      <c r="CQ1259" s="127"/>
      <c r="CR1259" s="127"/>
      <c r="CS1259" s="127"/>
      <c r="CT1259" s="127"/>
      <c r="CU1259" s="127"/>
      <c r="CV1259" s="127"/>
      <c r="CW1259" s="127"/>
      <c r="CX1259" s="127"/>
      <c r="CY1259" s="127"/>
      <c r="CZ1259" s="127"/>
      <c r="DA1259" s="127"/>
      <c r="DB1259" s="127"/>
      <c r="DC1259" s="127"/>
      <c r="DD1259" s="127"/>
      <c r="DE1259" s="127"/>
      <c r="DF1259" s="127"/>
      <c r="DG1259" s="127"/>
      <c r="DH1259" s="127"/>
      <c r="DI1259" s="127"/>
      <c r="DJ1259" s="127"/>
      <c r="DK1259" s="127"/>
      <c r="DL1259" s="127"/>
      <c r="DM1259" s="127"/>
      <c r="DN1259" s="127"/>
      <c r="DO1259" s="127"/>
      <c r="DP1259" s="127"/>
      <c r="DQ1259" s="127"/>
      <c r="DR1259" s="127"/>
      <c r="DS1259" s="127"/>
      <c r="DT1259" s="127"/>
      <c r="DU1259" s="127"/>
      <c r="DV1259" s="127"/>
      <c r="DW1259" s="127"/>
      <c r="DX1259" s="127"/>
      <c r="DY1259" s="127"/>
      <c r="DZ1259" s="127"/>
      <c r="EA1259" s="127"/>
      <c r="EB1259" s="127"/>
      <c r="EC1259" s="127"/>
      <c r="ED1259" s="127"/>
      <c r="EE1259" s="127"/>
      <c r="EF1259" s="127"/>
      <c r="EG1259" s="127"/>
      <c r="EH1259" s="127"/>
      <c r="EI1259" s="127"/>
      <c r="EJ1259" s="127"/>
      <c r="EK1259" s="127"/>
      <c r="EL1259" s="127"/>
      <c r="EM1259" s="127"/>
      <c r="EN1259" s="127"/>
      <c r="EO1259" s="127"/>
      <c r="EP1259" s="127"/>
      <c r="EQ1259" s="127"/>
      <c r="ER1259" s="127"/>
      <c r="ES1259" s="127"/>
      <c r="ET1259" s="127"/>
      <c r="EU1259" s="127"/>
      <c r="EV1259" s="127"/>
      <c r="EW1259" s="127"/>
      <c r="EX1259" s="127"/>
      <c r="EY1259" s="127"/>
      <c r="EZ1259" s="127"/>
      <c r="FA1259" s="127"/>
      <c r="FB1259" s="127"/>
      <c r="FC1259" s="127"/>
      <c r="FD1259" s="127"/>
      <c r="FE1259" s="127"/>
      <c r="FF1259" s="127"/>
      <c r="FG1259" s="127"/>
      <c r="FH1259" s="127"/>
      <c r="FI1259" s="127"/>
      <c r="FJ1259" s="127"/>
      <c r="FK1259" s="127"/>
      <c r="FL1259" s="127"/>
      <c r="FM1259" s="127"/>
      <c r="FN1259" s="127"/>
      <c r="FO1259" s="127"/>
      <c r="FP1259" s="127"/>
      <c r="FQ1259" s="127"/>
      <c r="FR1259" s="127"/>
      <c r="FS1259" s="127"/>
      <c r="FT1259" s="127"/>
      <c r="FU1259" s="127"/>
      <c r="FV1259" s="127"/>
      <c r="FW1259" s="127"/>
      <c r="FX1259" s="127"/>
      <c r="FY1259" s="127"/>
      <c r="FZ1259" s="127"/>
      <c r="GA1259" s="127"/>
      <c r="GB1259" s="127"/>
      <c r="GC1259" s="127"/>
      <c r="GD1259" s="127"/>
      <c r="GE1259" s="127"/>
      <c r="GF1259" s="127"/>
      <c r="GG1259" s="127"/>
      <c r="GH1259" s="127"/>
      <c r="GI1259" s="127"/>
      <c r="GJ1259" s="127"/>
      <c r="GK1259" s="127"/>
      <c r="GL1259" s="127"/>
      <c r="GM1259" s="127"/>
      <c r="GN1259" s="127"/>
      <c r="GO1259" s="127"/>
      <c r="GP1259" s="127"/>
      <c r="GQ1259" s="127"/>
      <c r="GR1259" s="127"/>
      <c r="GS1259" s="127"/>
      <c r="GT1259" s="127"/>
      <c r="GU1259" s="127"/>
      <c r="GV1259" s="127"/>
      <c r="GW1259" s="127"/>
      <c r="GX1259" s="127"/>
      <c r="GY1259" s="127"/>
      <c r="GZ1259" s="127"/>
      <c r="HA1259" s="127"/>
      <c r="HB1259" s="127"/>
      <c r="HC1259" s="127"/>
      <c r="HD1259" s="127"/>
      <c r="HE1259" s="127"/>
      <c r="HF1259" s="127"/>
      <c r="HG1259" s="127"/>
      <c r="HH1259" s="127"/>
      <c r="HI1259" s="127"/>
      <c r="HJ1259" s="127"/>
      <c r="HK1259" s="127"/>
      <c r="HL1259" s="127"/>
      <c r="HM1259" s="127"/>
      <c r="HN1259" s="127"/>
      <c r="HO1259" s="127"/>
      <c r="HP1259" s="127"/>
    </row>
    <row r="1260" spans="1:224" ht="12.75" customHeight="1" x14ac:dyDescent="0.2">
      <c r="A1260" s="127"/>
      <c r="B1260" s="127"/>
      <c r="C1260" s="127"/>
      <c r="D1260" s="127"/>
      <c r="E1260" s="127"/>
      <c r="F1260" s="117"/>
      <c r="G1260" s="117"/>
      <c r="H1260" s="117"/>
      <c r="I1260" s="128"/>
      <c r="J1260" s="128"/>
      <c r="K1260" s="114"/>
      <c r="L1260" s="127"/>
      <c r="M1260" s="127"/>
      <c r="N1260" s="127"/>
      <c r="O1260" s="127"/>
      <c r="P1260" s="127"/>
      <c r="Q1260" s="127"/>
      <c r="R1260" s="127"/>
      <c r="S1260" s="127"/>
      <c r="T1260" s="127"/>
      <c r="U1260" s="127"/>
      <c r="V1260" s="127"/>
      <c r="W1260" s="127"/>
      <c r="X1260" s="127"/>
      <c r="Y1260" s="127"/>
      <c r="Z1260" s="127"/>
      <c r="AA1260" s="127"/>
      <c r="AB1260" s="127"/>
      <c r="AC1260" s="127"/>
      <c r="AD1260" s="127"/>
      <c r="AE1260" s="127"/>
      <c r="AF1260" s="127"/>
      <c r="AG1260" s="127"/>
      <c r="AH1260" s="127"/>
      <c r="AI1260" s="127"/>
      <c r="AJ1260" s="127"/>
      <c r="AK1260" s="127"/>
      <c r="AL1260" s="127"/>
      <c r="AM1260" s="127"/>
      <c r="AN1260" s="127"/>
      <c r="AO1260" s="127"/>
      <c r="AP1260" s="127"/>
      <c r="AQ1260" s="127"/>
      <c r="AR1260" s="127"/>
      <c r="AS1260" s="127"/>
      <c r="AT1260" s="127"/>
      <c r="AU1260" s="127"/>
      <c r="AV1260" s="127"/>
      <c r="AW1260" s="127"/>
      <c r="AX1260" s="127"/>
      <c r="AY1260" s="127"/>
      <c r="AZ1260" s="127"/>
      <c r="BA1260" s="127"/>
      <c r="BB1260" s="127"/>
      <c r="BC1260" s="127"/>
      <c r="BD1260" s="127"/>
      <c r="BE1260" s="127"/>
      <c r="BF1260" s="127"/>
      <c r="BG1260" s="127"/>
      <c r="BH1260" s="127"/>
      <c r="BI1260" s="127"/>
      <c r="BJ1260" s="127"/>
      <c r="BK1260" s="127"/>
      <c r="BL1260" s="127"/>
      <c r="BM1260" s="127"/>
      <c r="BN1260" s="127"/>
      <c r="BO1260" s="127"/>
      <c r="BP1260" s="127"/>
      <c r="BQ1260" s="127"/>
      <c r="BR1260" s="127"/>
      <c r="BS1260" s="127"/>
      <c r="BT1260" s="127"/>
      <c r="BU1260" s="127"/>
      <c r="BV1260" s="127"/>
      <c r="BW1260" s="127"/>
      <c r="BX1260" s="127"/>
      <c r="BY1260" s="127"/>
      <c r="BZ1260" s="127"/>
      <c r="CA1260" s="127"/>
      <c r="CB1260" s="127"/>
      <c r="CC1260" s="127"/>
      <c r="CD1260" s="127"/>
      <c r="CE1260" s="127"/>
      <c r="CF1260" s="127"/>
      <c r="CG1260" s="127"/>
      <c r="CH1260" s="127"/>
      <c r="CI1260" s="127"/>
      <c r="CJ1260" s="127"/>
      <c r="CK1260" s="127"/>
      <c r="CL1260" s="127"/>
      <c r="CM1260" s="127"/>
      <c r="CN1260" s="127"/>
      <c r="CO1260" s="127"/>
      <c r="CP1260" s="127"/>
      <c r="CQ1260" s="127"/>
      <c r="CR1260" s="127"/>
      <c r="CS1260" s="127"/>
      <c r="CT1260" s="127"/>
      <c r="CU1260" s="127"/>
      <c r="CV1260" s="127"/>
      <c r="CW1260" s="127"/>
      <c r="CX1260" s="127"/>
      <c r="CY1260" s="127"/>
      <c r="CZ1260" s="127"/>
      <c r="DA1260" s="127"/>
      <c r="DB1260" s="127"/>
      <c r="DC1260" s="127"/>
      <c r="DD1260" s="127"/>
      <c r="DE1260" s="127"/>
      <c r="DF1260" s="127"/>
      <c r="DG1260" s="127"/>
      <c r="DH1260" s="127"/>
      <c r="DI1260" s="127"/>
      <c r="DJ1260" s="127"/>
      <c r="DK1260" s="127"/>
      <c r="DL1260" s="127"/>
      <c r="DM1260" s="127"/>
      <c r="DN1260" s="127"/>
      <c r="DO1260" s="127"/>
      <c r="DP1260" s="127"/>
      <c r="DQ1260" s="127"/>
      <c r="DR1260" s="127"/>
      <c r="DS1260" s="127"/>
      <c r="DT1260" s="127"/>
      <c r="DU1260" s="127"/>
      <c r="DV1260" s="127"/>
      <c r="DW1260" s="127"/>
      <c r="DX1260" s="127"/>
      <c r="DY1260" s="127"/>
      <c r="DZ1260" s="127"/>
      <c r="EA1260" s="127"/>
      <c r="EB1260" s="127"/>
      <c r="EC1260" s="127"/>
      <c r="ED1260" s="127"/>
      <c r="EE1260" s="127"/>
      <c r="EF1260" s="127"/>
      <c r="EG1260" s="127"/>
      <c r="EH1260" s="127"/>
      <c r="EI1260" s="127"/>
      <c r="EJ1260" s="127"/>
      <c r="EK1260" s="127"/>
      <c r="EL1260" s="127"/>
      <c r="EM1260" s="127"/>
      <c r="EN1260" s="127"/>
      <c r="EO1260" s="127"/>
      <c r="EP1260" s="127"/>
      <c r="EQ1260" s="127"/>
      <c r="ER1260" s="127"/>
      <c r="ES1260" s="127"/>
      <c r="ET1260" s="127"/>
      <c r="EU1260" s="127"/>
      <c r="EV1260" s="127"/>
      <c r="EW1260" s="127"/>
      <c r="EX1260" s="127"/>
      <c r="EY1260" s="127"/>
      <c r="EZ1260" s="127"/>
      <c r="FA1260" s="127"/>
      <c r="FB1260" s="127"/>
      <c r="FC1260" s="127"/>
      <c r="FD1260" s="127"/>
      <c r="FE1260" s="127"/>
      <c r="FF1260" s="127"/>
      <c r="FG1260" s="127"/>
      <c r="FH1260" s="127"/>
      <c r="FI1260" s="127"/>
      <c r="FJ1260" s="127"/>
      <c r="FK1260" s="127"/>
      <c r="FL1260" s="127"/>
      <c r="FM1260" s="127"/>
      <c r="FN1260" s="127"/>
      <c r="FO1260" s="127"/>
      <c r="FP1260" s="127"/>
      <c r="FQ1260" s="127"/>
      <c r="FR1260" s="127"/>
      <c r="FS1260" s="127"/>
      <c r="FT1260" s="127"/>
      <c r="FU1260" s="127"/>
      <c r="FV1260" s="127"/>
      <c r="FW1260" s="127"/>
      <c r="FX1260" s="127"/>
      <c r="FY1260" s="127"/>
      <c r="FZ1260" s="127"/>
      <c r="GA1260" s="127"/>
      <c r="GB1260" s="127"/>
      <c r="GC1260" s="127"/>
      <c r="GD1260" s="127"/>
      <c r="GE1260" s="127"/>
      <c r="GF1260" s="127"/>
      <c r="GG1260" s="127"/>
      <c r="GH1260" s="127"/>
      <c r="GI1260" s="127"/>
      <c r="GJ1260" s="127"/>
      <c r="GK1260" s="127"/>
      <c r="GL1260" s="127"/>
      <c r="GM1260" s="127"/>
      <c r="GN1260" s="127"/>
      <c r="GO1260" s="127"/>
      <c r="GP1260" s="127"/>
      <c r="GQ1260" s="127"/>
      <c r="GR1260" s="127"/>
      <c r="GS1260" s="127"/>
      <c r="GT1260" s="127"/>
      <c r="GU1260" s="127"/>
      <c r="GV1260" s="127"/>
      <c r="GW1260" s="127"/>
      <c r="GX1260" s="127"/>
      <c r="GY1260" s="127"/>
      <c r="GZ1260" s="127"/>
      <c r="HA1260" s="127"/>
      <c r="HB1260" s="127"/>
      <c r="HC1260" s="127"/>
      <c r="HD1260" s="127"/>
      <c r="HE1260" s="127"/>
      <c r="HF1260" s="127"/>
      <c r="HG1260" s="127"/>
      <c r="HH1260" s="127"/>
      <c r="HI1260" s="127"/>
      <c r="HJ1260" s="127"/>
      <c r="HK1260" s="127"/>
      <c r="HL1260" s="127"/>
      <c r="HM1260" s="127"/>
      <c r="HN1260" s="127"/>
      <c r="HO1260" s="127"/>
      <c r="HP1260" s="127"/>
    </row>
    <row r="1261" spans="1:224" ht="12.75" customHeight="1" x14ac:dyDescent="0.2">
      <c r="A1261" s="127"/>
      <c r="B1261" s="127"/>
      <c r="C1261" s="127"/>
      <c r="D1261" s="127"/>
      <c r="E1261" s="127"/>
      <c r="F1261" s="117"/>
      <c r="G1261" s="117"/>
      <c r="H1261" s="117"/>
      <c r="I1261" s="128"/>
      <c r="J1261" s="128"/>
      <c r="K1261" s="114"/>
      <c r="L1261" s="127"/>
      <c r="M1261" s="127"/>
      <c r="N1261" s="127"/>
      <c r="O1261" s="127"/>
      <c r="P1261" s="127"/>
      <c r="Q1261" s="127"/>
      <c r="R1261" s="127"/>
      <c r="S1261" s="127"/>
      <c r="T1261" s="127"/>
      <c r="U1261" s="127"/>
      <c r="V1261" s="127"/>
      <c r="W1261" s="127"/>
      <c r="X1261" s="127"/>
      <c r="Y1261" s="127"/>
      <c r="Z1261" s="127"/>
      <c r="AA1261" s="127"/>
      <c r="AB1261" s="127"/>
      <c r="AC1261" s="127"/>
      <c r="AD1261" s="127"/>
      <c r="AE1261" s="127"/>
      <c r="AF1261" s="127"/>
      <c r="AG1261" s="127"/>
      <c r="AH1261" s="127"/>
      <c r="AI1261" s="127"/>
      <c r="AJ1261" s="127"/>
      <c r="AK1261" s="127"/>
      <c r="AL1261" s="127"/>
      <c r="AM1261" s="127"/>
      <c r="AN1261" s="127"/>
      <c r="AO1261" s="127"/>
      <c r="AP1261" s="127"/>
      <c r="AQ1261" s="127"/>
      <c r="AR1261" s="127"/>
      <c r="AS1261" s="127"/>
      <c r="AT1261" s="127"/>
      <c r="AU1261" s="127"/>
      <c r="AV1261" s="127"/>
      <c r="AW1261" s="127"/>
      <c r="AX1261" s="127"/>
      <c r="AY1261" s="127"/>
      <c r="AZ1261" s="127"/>
      <c r="BA1261" s="127"/>
      <c r="BB1261" s="127"/>
      <c r="BC1261" s="127"/>
      <c r="BD1261" s="127"/>
      <c r="BE1261" s="127"/>
      <c r="BF1261" s="127"/>
      <c r="BG1261" s="127"/>
      <c r="BH1261" s="127"/>
      <c r="BI1261" s="127"/>
      <c r="BJ1261" s="127"/>
      <c r="BK1261" s="127"/>
      <c r="BL1261" s="127"/>
      <c r="BM1261" s="127"/>
      <c r="BN1261" s="127"/>
      <c r="BO1261" s="127"/>
      <c r="BP1261" s="127"/>
      <c r="BQ1261" s="127"/>
      <c r="BR1261" s="127"/>
      <c r="BS1261" s="127"/>
      <c r="BT1261" s="127"/>
      <c r="BU1261" s="127"/>
      <c r="BV1261" s="127"/>
      <c r="BW1261" s="127"/>
      <c r="BX1261" s="127"/>
      <c r="BY1261" s="127"/>
      <c r="BZ1261" s="127"/>
      <c r="CA1261" s="127"/>
      <c r="CB1261" s="127"/>
      <c r="CC1261" s="127"/>
      <c r="CD1261" s="127"/>
      <c r="CE1261" s="127"/>
      <c r="CF1261" s="127"/>
      <c r="CG1261" s="127"/>
      <c r="CH1261" s="127"/>
      <c r="CI1261" s="127"/>
      <c r="CJ1261" s="127"/>
      <c r="CK1261" s="127"/>
      <c r="CL1261" s="127"/>
      <c r="CM1261" s="127"/>
      <c r="CN1261" s="127"/>
      <c r="CO1261" s="127"/>
      <c r="CP1261" s="127"/>
      <c r="CQ1261" s="127"/>
      <c r="CR1261" s="127"/>
      <c r="CS1261" s="127"/>
      <c r="CT1261" s="127"/>
      <c r="CU1261" s="127"/>
      <c r="CV1261" s="127"/>
      <c r="CW1261" s="127"/>
      <c r="CX1261" s="127"/>
      <c r="CY1261" s="127"/>
      <c r="CZ1261" s="127"/>
      <c r="DA1261" s="127"/>
      <c r="DB1261" s="127"/>
      <c r="DC1261" s="127"/>
      <c r="DD1261" s="127"/>
      <c r="DE1261" s="127"/>
      <c r="DF1261" s="127"/>
      <c r="DG1261" s="127"/>
      <c r="DH1261" s="127"/>
      <c r="DI1261" s="127"/>
      <c r="DJ1261" s="127"/>
      <c r="DK1261" s="127"/>
      <c r="DL1261" s="127"/>
      <c r="DM1261" s="127"/>
      <c r="DN1261" s="127"/>
      <c r="DO1261" s="127"/>
      <c r="DP1261" s="127"/>
      <c r="DQ1261" s="127"/>
      <c r="DR1261" s="127"/>
      <c r="DS1261" s="127"/>
      <c r="DT1261" s="127"/>
      <c r="DU1261" s="127"/>
      <c r="DV1261" s="127"/>
      <c r="DW1261" s="127"/>
      <c r="DX1261" s="127"/>
      <c r="DY1261" s="127"/>
      <c r="DZ1261" s="127"/>
      <c r="EA1261" s="127"/>
      <c r="EB1261" s="127"/>
      <c r="EC1261" s="127"/>
      <c r="ED1261" s="127"/>
      <c r="EE1261" s="127"/>
      <c r="EF1261" s="127"/>
      <c r="EG1261" s="127"/>
      <c r="EH1261" s="127"/>
      <c r="EI1261" s="127"/>
      <c r="EJ1261" s="127"/>
      <c r="EK1261" s="127"/>
      <c r="EL1261" s="127"/>
      <c r="EM1261" s="127"/>
      <c r="EN1261" s="127"/>
      <c r="EO1261" s="127"/>
      <c r="EP1261" s="127"/>
      <c r="EQ1261" s="127"/>
      <c r="ER1261" s="127"/>
      <c r="ES1261" s="127"/>
      <c r="ET1261" s="127"/>
      <c r="EU1261" s="127"/>
      <c r="EV1261" s="127"/>
      <c r="EW1261" s="127"/>
      <c r="EX1261" s="127"/>
      <c r="EY1261" s="127"/>
      <c r="EZ1261" s="127"/>
      <c r="FA1261" s="127"/>
      <c r="FB1261" s="127"/>
      <c r="FC1261" s="127"/>
      <c r="FD1261" s="127"/>
      <c r="FE1261" s="127"/>
      <c r="FF1261" s="127"/>
      <c r="FG1261" s="127"/>
      <c r="FH1261" s="127"/>
      <c r="FI1261" s="127"/>
      <c r="FJ1261" s="127"/>
      <c r="FK1261" s="127"/>
      <c r="FL1261" s="127"/>
      <c r="FM1261" s="127"/>
      <c r="FN1261" s="127"/>
      <c r="FO1261" s="127"/>
      <c r="FP1261" s="127"/>
      <c r="FQ1261" s="127"/>
      <c r="FR1261" s="127"/>
      <c r="FS1261" s="127"/>
      <c r="FT1261" s="127"/>
      <c r="FU1261" s="127"/>
      <c r="FV1261" s="127"/>
      <c r="FW1261" s="127"/>
      <c r="FX1261" s="127"/>
      <c r="FY1261" s="127"/>
      <c r="FZ1261" s="127"/>
      <c r="GA1261" s="127"/>
      <c r="GB1261" s="127"/>
      <c r="GC1261" s="127"/>
      <c r="GD1261" s="127"/>
      <c r="GE1261" s="127"/>
      <c r="GF1261" s="127"/>
      <c r="GG1261" s="127"/>
      <c r="GH1261" s="127"/>
      <c r="GI1261" s="127"/>
      <c r="GJ1261" s="127"/>
      <c r="GK1261" s="127"/>
      <c r="GL1261" s="127"/>
      <c r="GM1261" s="127"/>
      <c r="GN1261" s="127"/>
      <c r="GO1261" s="127"/>
      <c r="GP1261" s="127"/>
      <c r="GQ1261" s="127"/>
      <c r="GR1261" s="127"/>
      <c r="GS1261" s="127"/>
      <c r="GT1261" s="127"/>
      <c r="GU1261" s="127"/>
      <c r="GV1261" s="127"/>
      <c r="GW1261" s="127"/>
      <c r="GX1261" s="127"/>
      <c r="GY1261" s="127"/>
      <c r="GZ1261" s="124"/>
      <c r="HA1261" s="124"/>
      <c r="HB1261" s="124"/>
      <c r="HC1261" s="124"/>
      <c r="HD1261" s="124"/>
      <c r="HE1261" s="124"/>
      <c r="HF1261" s="124"/>
      <c r="HG1261" s="124"/>
      <c r="HH1261" s="124"/>
      <c r="HI1261" s="124"/>
      <c r="HJ1261" s="124"/>
      <c r="HK1261" s="124"/>
      <c r="HL1261" s="124"/>
      <c r="HM1261" s="124"/>
      <c r="HN1261" s="124"/>
      <c r="HO1261" s="124"/>
      <c r="HP1261" s="124"/>
    </row>
    <row r="1262" spans="1:224" ht="12.75" customHeight="1" x14ac:dyDescent="0.2">
      <c r="A1262" s="127"/>
      <c r="B1262" s="127"/>
      <c r="C1262" s="127"/>
      <c r="D1262" s="127"/>
      <c r="E1262" s="127"/>
      <c r="F1262" s="117"/>
      <c r="G1262" s="117"/>
      <c r="H1262" s="117"/>
      <c r="I1262" s="128"/>
      <c r="J1262" s="128"/>
      <c r="K1262" s="114"/>
      <c r="L1262" s="127"/>
      <c r="M1262" s="127"/>
      <c r="N1262" s="127"/>
      <c r="O1262" s="127"/>
      <c r="P1262" s="127"/>
      <c r="Q1262" s="127"/>
      <c r="R1262" s="127"/>
      <c r="S1262" s="127"/>
      <c r="T1262" s="127"/>
      <c r="U1262" s="127"/>
      <c r="V1262" s="127"/>
      <c r="W1262" s="127"/>
      <c r="X1262" s="127"/>
      <c r="Y1262" s="127"/>
      <c r="Z1262" s="127"/>
      <c r="AA1262" s="127"/>
      <c r="AB1262" s="127"/>
      <c r="AC1262" s="127"/>
      <c r="AD1262" s="127"/>
      <c r="AE1262" s="127"/>
      <c r="AF1262" s="127"/>
      <c r="AG1262" s="127"/>
      <c r="AH1262" s="127"/>
      <c r="AI1262" s="127"/>
      <c r="AJ1262" s="127"/>
      <c r="AK1262" s="127"/>
      <c r="AL1262" s="127"/>
      <c r="AM1262" s="127"/>
      <c r="AN1262" s="127"/>
      <c r="AO1262" s="127"/>
      <c r="AP1262" s="127"/>
      <c r="AQ1262" s="127"/>
      <c r="AR1262" s="127"/>
      <c r="AS1262" s="127"/>
      <c r="AT1262" s="127"/>
      <c r="AU1262" s="127"/>
      <c r="AV1262" s="127"/>
      <c r="AW1262" s="127"/>
      <c r="AX1262" s="127"/>
      <c r="AY1262" s="127"/>
      <c r="AZ1262" s="127"/>
      <c r="BA1262" s="127"/>
      <c r="BB1262" s="127"/>
      <c r="BC1262" s="127"/>
      <c r="BD1262" s="127"/>
      <c r="BE1262" s="127"/>
      <c r="BF1262" s="127"/>
      <c r="BG1262" s="127"/>
      <c r="BH1262" s="127"/>
      <c r="BI1262" s="127"/>
      <c r="BJ1262" s="127"/>
      <c r="BK1262" s="127"/>
      <c r="BL1262" s="127"/>
      <c r="BM1262" s="127"/>
      <c r="BN1262" s="127"/>
      <c r="BO1262" s="127"/>
      <c r="BP1262" s="127"/>
      <c r="BQ1262" s="127"/>
      <c r="BR1262" s="127"/>
      <c r="BS1262" s="127"/>
      <c r="BT1262" s="127"/>
      <c r="BU1262" s="127"/>
      <c r="BV1262" s="127"/>
      <c r="BW1262" s="127"/>
      <c r="BX1262" s="127"/>
      <c r="BY1262" s="127"/>
      <c r="BZ1262" s="127"/>
      <c r="CA1262" s="127"/>
      <c r="CB1262" s="127"/>
      <c r="CC1262" s="127"/>
      <c r="CD1262" s="127"/>
      <c r="CE1262" s="127"/>
      <c r="CF1262" s="127"/>
      <c r="CG1262" s="127"/>
      <c r="CH1262" s="127"/>
      <c r="CI1262" s="127"/>
      <c r="CJ1262" s="127"/>
      <c r="CK1262" s="127"/>
      <c r="CL1262" s="127"/>
      <c r="CM1262" s="127"/>
      <c r="CN1262" s="127"/>
      <c r="CO1262" s="127"/>
      <c r="CP1262" s="127"/>
      <c r="CQ1262" s="127"/>
      <c r="CR1262" s="127"/>
      <c r="CS1262" s="127"/>
      <c r="CT1262" s="127"/>
      <c r="CU1262" s="127"/>
      <c r="CV1262" s="127"/>
      <c r="CW1262" s="127"/>
      <c r="CX1262" s="127"/>
      <c r="CY1262" s="127"/>
      <c r="CZ1262" s="127"/>
      <c r="DA1262" s="127"/>
      <c r="DB1262" s="127"/>
      <c r="DC1262" s="127"/>
      <c r="DD1262" s="127"/>
      <c r="DE1262" s="127"/>
      <c r="DF1262" s="127"/>
      <c r="DG1262" s="127"/>
      <c r="DH1262" s="127"/>
      <c r="DI1262" s="127"/>
      <c r="DJ1262" s="127"/>
      <c r="DK1262" s="127"/>
      <c r="DL1262" s="127"/>
      <c r="DM1262" s="127"/>
      <c r="DN1262" s="127"/>
      <c r="DO1262" s="127"/>
      <c r="DP1262" s="127"/>
      <c r="DQ1262" s="127"/>
      <c r="DR1262" s="127"/>
      <c r="DS1262" s="127"/>
      <c r="DT1262" s="127"/>
      <c r="DU1262" s="127"/>
      <c r="DV1262" s="127"/>
      <c r="DW1262" s="127"/>
      <c r="DX1262" s="127"/>
      <c r="DY1262" s="127"/>
      <c r="DZ1262" s="127"/>
      <c r="EA1262" s="127"/>
      <c r="EB1262" s="127"/>
      <c r="EC1262" s="127"/>
      <c r="ED1262" s="127"/>
      <c r="EE1262" s="127"/>
      <c r="EF1262" s="127"/>
      <c r="EG1262" s="127"/>
      <c r="EH1262" s="127"/>
      <c r="EI1262" s="127"/>
      <c r="EJ1262" s="127"/>
      <c r="EK1262" s="127"/>
      <c r="EL1262" s="127"/>
      <c r="EM1262" s="127"/>
      <c r="EN1262" s="127"/>
      <c r="EO1262" s="127"/>
      <c r="EP1262" s="127"/>
      <c r="EQ1262" s="127"/>
      <c r="ER1262" s="127"/>
      <c r="ES1262" s="127"/>
      <c r="ET1262" s="127"/>
      <c r="EU1262" s="127"/>
      <c r="EV1262" s="127"/>
      <c r="EW1262" s="127"/>
      <c r="EX1262" s="127"/>
      <c r="EY1262" s="127"/>
      <c r="EZ1262" s="127"/>
      <c r="FA1262" s="127"/>
      <c r="FB1262" s="127"/>
      <c r="FC1262" s="127"/>
      <c r="FD1262" s="127"/>
      <c r="FE1262" s="127"/>
      <c r="FF1262" s="127"/>
      <c r="FG1262" s="127"/>
      <c r="FH1262" s="127"/>
      <c r="FI1262" s="127"/>
      <c r="FJ1262" s="127"/>
      <c r="FK1262" s="127"/>
      <c r="FL1262" s="127"/>
      <c r="FM1262" s="127"/>
      <c r="FN1262" s="127"/>
      <c r="FO1262" s="127"/>
      <c r="FP1262" s="127"/>
      <c r="FQ1262" s="127"/>
      <c r="FR1262" s="127"/>
      <c r="FS1262" s="127"/>
      <c r="FT1262" s="127"/>
      <c r="FU1262" s="127"/>
      <c r="FV1262" s="127"/>
      <c r="FW1262" s="127"/>
      <c r="FX1262" s="127"/>
      <c r="FY1262" s="127"/>
      <c r="FZ1262" s="127"/>
      <c r="GA1262" s="127"/>
      <c r="GB1262" s="127"/>
      <c r="GC1262" s="127"/>
      <c r="GD1262" s="127"/>
      <c r="GE1262" s="127"/>
      <c r="GF1262" s="127"/>
      <c r="GG1262" s="127"/>
      <c r="GH1262" s="127"/>
      <c r="GI1262" s="127"/>
      <c r="GJ1262" s="127"/>
      <c r="GK1262" s="127"/>
      <c r="GL1262" s="127"/>
      <c r="GM1262" s="127"/>
      <c r="GN1262" s="127"/>
      <c r="GO1262" s="127"/>
      <c r="GP1262" s="127"/>
      <c r="GQ1262" s="7"/>
      <c r="GR1262" s="7"/>
      <c r="GS1262" s="7"/>
      <c r="GT1262" s="7"/>
      <c r="GU1262" s="7"/>
      <c r="GV1262" s="7"/>
      <c r="GW1262" s="7"/>
      <c r="GX1262" s="7"/>
      <c r="GY1262" s="7"/>
    </row>
    <row r="1263" spans="1:224" ht="12.75" customHeight="1" x14ac:dyDescent="0.2">
      <c r="A1263" s="127"/>
      <c r="B1263" s="127"/>
      <c r="C1263" s="127"/>
      <c r="D1263" s="127"/>
      <c r="E1263" s="127"/>
      <c r="F1263" s="117"/>
      <c r="G1263" s="117"/>
      <c r="H1263" s="117"/>
      <c r="I1263" s="128"/>
      <c r="J1263" s="128"/>
      <c r="K1263" s="114"/>
      <c r="L1263" s="127"/>
      <c r="M1263" s="127"/>
      <c r="N1263" s="127"/>
      <c r="O1263" s="127"/>
      <c r="P1263" s="127"/>
      <c r="Q1263" s="127"/>
      <c r="R1263" s="127"/>
      <c r="S1263" s="127"/>
      <c r="T1263" s="127"/>
      <c r="U1263" s="127"/>
      <c r="V1263" s="127"/>
      <c r="W1263" s="127"/>
      <c r="X1263" s="127"/>
      <c r="Y1263" s="127"/>
      <c r="Z1263" s="127"/>
      <c r="AA1263" s="127"/>
      <c r="AB1263" s="127"/>
      <c r="AC1263" s="127"/>
      <c r="AD1263" s="127"/>
      <c r="AE1263" s="127"/>
      <c r="AF1263" s="127"/>
      <c r="AG1263" s="127"/>
      <c r="AH1263" s="127"/>
      <c r="AI1263" s="127"/>
      <c r="AJ1263" s="127"/>
      <c r="AK1263" s="127"/>
      <c r="AL1263" s="127"/>
      <c r="AM1263" s="127"/>
      <c r="AN1263" s="127"/>
      <c r="AO1263" s="127"/>
      <c r="AP1263" s="127"/>
      <c r="AQ1263" s="127"/>
      <c r="AR1263" s="127"/>
      <c r="AS1263" s="127"/>
      <c r="AT1263" s="127"/>
      <c r="AU1263" s="127"/>
      <c r="AV1263" s="127"/>
      <c r="AW1263" s="127"/>
      <c r="AX1263" s="127"/>
      <c r="AY1263" s="127"/>
      <c r="AZ1263" s="127"/>
      <c r="BA1263" s="127"/>
      <c r="BB1263" s="127"/>
      <c r="BC1263" s="127"/>
      <c r="BD1263" s="127"/>
      <c r="BE1263" s="127"/>
      <c r="BF1263" s="127"/>
      <c r="BG1263" s="127"/>
      <c r="BH1263" s="127"/>
      <c r="BI1263" s="127"/>
      <c r="BJ1263" s="127"/>
      <c r="BK1263" s="127"/>
      <c r="BL1263" s="127"/>
      <c r="BM1263" s="127"/>
      <c r="BN1263" s="127"/>
      <c r="BO1263" s="127"/>
      <c r="BP1263" s="127"/>
      <c r="BQ1263" s="127"/>
      <c r="BR1263" s="127"/>
      <c r="BS1263" s="127"/>
      <c r="BT1263" s="127"/>
      <c r="BU1263" s="127"/>
      <c r="BV1263" s="127"/>
      <c r="BW1263" s="127"/>
      <c r="BX1263" s="127"/>
      <c r="BY1263" s="127"/>
      <c r="BZ1263" s="127"/>
      <c r="CA1263" s="127"/>
      <c r="CB1263" s="127"/>
      <c r="CC1263" s="127"/>
      <c r="CD1263" s="127"/>
      <c r="CE1263" s="127"/>
      <c r="CF1263" s="127"/>
      <c r="CG1263" s="127"/>
      <c r="CH1263" s="127"/>
      <c r="CI1263" s="127"/>
      <c r="CJ1263" s="127"/>
      <c r="CK1263" s="127"/>
      <c r="CL1263" s="127"/>
      <c r="CM1263" s="127"/>
      <c r="CN1263" s="127"/>
      <c r="CO1263" s="127"/>
      <c r="CP1263" s="127"/>
      <c r="CQ1263" s="127"/>
      <c r="CR1263" s="127"/>
      <c r="CS1263" s="127"/>
      <c r="CT1263" s="127"/>
      <c r="CU1263" s="127"/>
      <c r="CV1263" s="127"/>
      <c r="CW1263" s="127"/>
      <c r="CX1263" s="127"/>
      <c r="CY1263" s="127"/>
      <c r="CZ1263" s="127"/>
      <c r="DA1263" s="127"/>
      <c r="DB1263" s="127"/>
      <c r="DC1263" s="127"/>
      <c r="DD1263" s="127"/>
      <c r="DE1263" s="127"/>
      <c r="DF1263" s="127"/>
      <c r="DG1263" s="127"/>
      <c r="DH1263" s="127"/>
      <c r="DI1263" s="127"/>
      <c r="DJ1263" s="127"/>
      <c r="DK1263" s="127"/>
      <c r="DL1263" s="127"/>
      <c r="DM1263" s="127"/>
      <c r="DN1263" s="127"/>
      <c r="DO1263" s="127"/>
      <c r="DP1263" s="127"/>
      <c r="DQ1263" s="127"/>
      <c r="DR1263" s="127"/>
      <c r="DS1263" s="127"/>
      <c r="DT1263" s="127"/>
      <c r="DU1263" s="127"/>
      <c r="DV1263" s="127"/>
      <c r="DW1263" s="127"/>
      <c r="DX1263" s="127"/>
      <c r="DY1263" s="127"/>
      <c r="DZ1263" s="127"/>
      <c r="EA1263" s="127"/>
      <c r="EB1263" s="127"/>
      <c r="EC1263" s="127"/>
      <c r="ED1263" s="127"/>
      <c r="EE1263" s="127"/>
      <c r="EF1263" s="127"/>
      <c r="EG1263" s="127"/>
      <c r="EH1263" s="127"/>
      <c r="EI1263" s="127"/>
      <c r="EJ1263" s="127"/>
      <c r="EK1263" s="127"/>
      <c r="EL1263" s="127"/>
      <c r="EM1263" s="127"/>
      <c r="EN1263" s="127"/>
      <c r="EO1263" s="127"/>
      <c r="EP1263" s="127"/>
      <c r="EQ1263" s="127"/>
      <c r="ER1263" s="127"/>
      <c r="ES1263" s="127"/>
      <c r="ET1263" s="127"/>
      <c r="EU1263" s="127"/>
      <c r="EV1263" s="127"/>
      <c r="EW1263" s="127"/>
      <c r="EX1263" s="127"/>
      <c r="EY1263" s="127"/>
      <c r="EZ1263" s="127"/>
      <c r="FA1263" s="127"/>
      <c r="FB1263" s="127"/>
      <c r="FC1263" s="127"/>
      <c r="FD1263" s="127"/>
      <c r="FE1263" s="127"/>
      <c r="FF1263" s="127"/>
      <c r="FG1263" s="127"/>
      <c r="FH1263" s="127"/>
      <c r="FI1263" s="127"/>
      <c r="FJ1263" s="127"/>
      <c r="FK1263" s="127"/>
      <c r="FL1263" s="127"/>
      <c r="FM1263" s="127"/>
      <c r="FN1263" s="127"/>
      <c r="FO1263" s="127"/>
      <c r="FP1263" s="127"/>
      <c r="FQ1263" s="127"/>
      <c r="FR1263" s="127"/>
      <c r="FS1263" s="127"/>
      <c r="FT1263" s="127"/>
      <c r="FU1263" s="127"/>
      <c r="FV1263" s="127"/>
      <c r="FW1263" s="127"/>
      <c r="FX1263" s="127"/>
      <c r="FY1263" s="127"/>
      <c r="FZ1263" s="127"/>
      <c r="GA1263" s="127"/>
      <c r="GB1263" s="127"/>
      <c r="GC1263" s="127"/>
      <c r="GD1263" s="127"/>
      <c r="GE1263" s="127"/>
      <c r="GF1263" s="127"/>
      <c r="GG1263" s="127"/>
      <c r="GH1263" s="127"/>
      <c r="GI1263" s="127"/>
      <c r="GJ1263" s="127"/>
      <c r="GK1263" s="127"/>
      <c r="GL1263" s="127"/>
      <c r="GM1263" s="127"/>
      <c r="GN1263" s="127"/>
      <c r="GO1263" s="127"/>
      <c r="GP1263" s="127"/>
      <c r="GQ1263" s="7"/>
      <c r="GR1263" s="7"/>
      <c r="GS1263" s="7"/>
      <c r="GT1263" s="7"/>
      <c r="GU1263" s="7"/>
      <c r="GV1263" s="7"/>
      <c r="GW1263" s="7"/>
      <c r="GX1263" s="7"/>
      <c r="GY1263" s="7"/>
    </row>
    <row r="1264" spans="1:224" ht="12.75" customHeight="1" x14ac:dyDescent="0.2">
      <c r="A1264" s="127"/>
      <c r="B1264" s="127"/>
      <c r="C1264" s="127"/>
      <c r="D1264" s="127"/>
      <c r="E1264" s="127"/>
      <c r="F1264" s="117"/>
      <c r="G1264" s="117"/>
      <c r="H1264" s="117"/>
      <c r="I1264" s="128"/>
      <c r="J1264" s="128"/>
      <c r="K1264" s="114"/>
      <c r="L1264" s="127"/>
      <c r="M1264" s="127"/>
      <c r="N1264" s="127"/>
      <c r="O1264" s="127"/>
      <c r="P1264" s="127"/>
      <c r="Q1264" s="127"/>
      <c r="R1264" s="127"/>
      <c r="S1264" s="127"/>
      <c r="T1264" s="127"/>
      <c r="U1264" s="127"/>
      <c r="V1264" s="127"/>
      <c r="W1264" s="127"/>
      <c r="X1264" s="127"/>
      <c r="Y1264" s="127"/>
      <c r="Z1264" s="127"/>
      <c r="AA1264" s="127"/>
      <c r="AB1264" s="127"/>
      <c r="AC1264" s="127"/>
      <c r="AD1264" s="127"/>
      <c r="AE1264" s="127"/>
      <c r="AF1264" s="127"/>
      <c r="AG1264" s="127"/>
      <c r="AH1264" s="127"/>
      <c r="AI1264" s="127"/>
      <c r="AJ1264" s="127"/>
      <c r="AK1264" s="127"/>
      <c r="AL1264" s="127"/>
      <c r="AM1264" s="127"/>
      <c r="AN1264" s="127"/>
      <c r="AO1264" s="127"/>
      <c r="AP1264" s="127"/>
      <c r="AQ1264" s="127"/>
      <c r="AR1264" s="127"/>
      <c r="AS1264" s="127"/>
      <c r="AT1264" s="127"/>
      <c r="AU1264" s="127"/>
      <c r="AV1264" s="127"/>
      <c r="AW1264" s="127"/>
      <c r="AX1264" s="127"/>
      <c r="AY1264" s="127"/>
      <c r="AZ1264" s="127"/>
      <c r="BA1264" s="127"/>
      <c r="BB1264" s="127"/>
      <c r="BC1264" s="127"/>
      <c r="BD1264" s="127"/>
      <c r="BE1264" s="127"/>
      <c r="BF1264" s="127"/>
      <c r="BG1264" s="127"/>
      <c r="BH1264" s="127"/>
      <c r="BI1264" s="127"/>
      <c r="BJ1264" s="127"/>
      <c r="BK1264" s="127"/>
      <c r="BL1264" s="127"/>
      <c r="BM1264" s="127"/>
      <c r="BN1264" s="127"/>
      <c r="BO1264" s="127"/>
      <c r="BP1264" s="127"/>
      <c r="BQ1264" s="127"/>
      <c r="BR1264" s="127"/>
      <c r="BS1264" s="127"/>
      <c r="BT1264" s="127"/>
      <c r="BU1264" s="127"/>
      <c r="BV1264" s="127"/>
      <c r="BW1264" s="127"/>
      <c r="BX1264" s="127"/>
      <c r="BY1264" s="127"/>
      <c r="BZ1264" s="127"/>
      <c r="CA1264" s="127"/>
      <c r="CB1264" s="127"/>
      <c r="CC1264" s="127"/>
      <c r="CD1264" s="127"/>
      <c r="CE1264" s="127"/>
      <c r="CF1264" s="127"/>
      <c r="CG1264" s="127"/>
      <c r="CH1264" s="127"/>
      <c r="CI1264" s="127"/>
      <c r="CJ1264" s="127"/>
      <c r="CK1264" s="127"/>
      <c r="CL1264" s="127"/>
      <c r="CM1264" s="127"/>
      <c r="CN1264" s="127"/>
      <c r="CO1264" s="127"/>
      <c r="CP1264" s="127"/>
      <c r="CQ1264" s="127"/>
      <c r="CR1264" s="127"/>
      <c r="CS1264" s="127"/>
      <c r="CT1264" s="127"/>
      <c r="CU1264" s="127"/>
      <c r="CV1264" s="127"/>
      <c r="CW1264" s="127"/>
      <c r="CX1264" s="127"/>
      <c r="CY1264" s="127"/>
      <c r="CZ1264" s="127"/>
      <c r="DA1264" s="127"/>
      <c r="DB1264" s="127"/>
      <c r="DC1264" s="127"/>
      <c r="DD1264" s="127"/>
      <c r="DE1264" s="127"/>
      <c r="DF1264" s="127"/>
      <c r="DG1264" s="127"/>
      <c r="DH1264" s="127"/>
      <c r="DI1264" s="127"/>
      <c r="DJ1264" s="127"/>
      <c r="DK1264" s="127"/>
      <c r="DL1264" s="127"/>
      <c r="DM1264" s="127"/>
      <c r="DN1264" s="127"/>
      <c r="DO1264" s="127"/>
      <c r="DP1264" s="127"/>
      <c r="DQ1264" s="127"/>
      <c r="DR1264" s="127"/>
      <c r="DS1264" s="127"/>
      <c r="DT1264" s="127"/>
      <c r="DU1264" s="127"/>
      <c r="DV1264" s="127"/>
      <c r="DW1264" s="127"/>
      <c r="DX1264" s="127"/>
      <c r="DY1264" s="127"/>
      <c r="DZ1264" s="127"/>
      <c r="EA1264" s="127"/>
      <c r="EB1264" s="127"/>
      <c r="EC1264" s="127"/>
      <c r="ED1264" s="127"/>
      <c r="EE1264" s="127"/>
      <c r="EF1264" s="127"/>
      <c r="EG1264" s="127"/>
      <c r="EH1264" s="127"/>
      <c r="EI1264" s="127"/>
      <c r="EJ1264" s="127"/>
      <c r="EK1264" s="127"/>
      <c r="EL1264" s="127"/>
      <c r="EM1264" s="127"/>
      <c r="EN1264" s="127"/>
      <c r="EO1264" s="127"/>
      <c r="EP1264" s="127"/>
      <c r="EQ1264" s="127"/>
      <c r="ER1264" s="127"/>
      <c r="ES1264" s="127"/>
      <c r="ET1264" s="127"/>
      <c r="EU1264" s="127"/>
      <c r="EV1264" s="127"/>
      <c r="EW1264" s="127"/>
      <c r="EX1264" s="127"/>
      <c r="EY1264" s="127"/>
      <c r="EZ1264" s="127"/>
      <c r="FA1264" s="127"/>
      <c r="FB1264" s="127"/>
      <c r="FC1264" s="127"/>
      <c r="FD1264" s="127"/>
      <c r="FE1264" s="127"/>
      <c r="FF1264" s="127"/>
      <c r="FG1264" s="127"/>
      <c r="FH1264" s="127"/>
      <c r="FI1264" s="127"/>
      <c r="FJ1264" s="127"/>
      <c r="FK1264" s="127"/>
      <c r="FL1264" s="127"/>
      <c r="FM1264" s="127"/>
      <c r="FN1264" s="127"/>
      <c r="FO1264" s="127"/>
      <c r="FP1264" s="127"/>
      <c r="FQ1264" s="127"/>
      <c r="FR1264" s="127"/>
      <c r="FS1264" s="127"/>
      <c r="FT1264" s="127"/>
      <c r="FU1264" s="127"/>
      <c r="FV1264" s="127"/>
      <c r="FW1264" s="127"/>
      <c r="FX1264" s="127"/>
      <c r="FY1264" s="127"/>
      <c r="FZ1264" s="127"/>
      <c r="GA1264" s="127"/>
      <c r="GB1264" s="127"/>
      <c r="GC1264" s="127"/>
      <c r="GD1264" s="127"/>
      <c r="GE1264" s="127"/>
      <c r="GF1264" s="127"/>
      <c r="GG1264" s="127"/>
      <c r="GH1264" s="127"/>
      <c r="GI1264" s="127"/>
      <c r="GJ1264" s="127"/>
      <c r="GK1264" s="127"/>
      <c r="GL1264" s="127"/>
      <c r="GM1264" s="127"/>
      <c r="GN1264" s="127"/>
      <c r="GO1264" s="127"/>
      <c r="GP1264" s="127"/>
      <c r="GQ1264" s="7"/>
      <c r="GR1264" s="7"/>
      <c r="GS1264" s="7"/>
      <c r="GT1264" s="7"/>
      <c r="GU1264" s="7"/>
      <c r="GV1264" s="7"/>
      <c r="GW1264" s="7"/>
      <c r="GX1264" s="7"/>
      <c r="GY1264" s="7"/>
    </row>
    <row r="1265" spans="1:207" ht="12.75" customHeight="1" x14ac:dyDescent="0.2">
      <c r="A1265" s="127"/>
      <c r="B1265" s="127"/>
      <c r="C1265" s="127"/>
      <c r="D1265" s="127"/>
      <c r="E1265" s="127"/>
      <c r="F1265" s="117"/>
      <c r="G1265" s="117"/>
      <c r="H1265" s="117"/>
      <c r="I1265" s="128"/>
      <c r="J1265" s="128"/>
      <c r="K1265" s="114"/>
      <c r="L1265" s="127"/>
      <c r="M1265" s="127"/>
      <c r="N1265" s="127"/>
      <c r="O1265" s="127"/>
      <c r="P1265" s="127"/>
      <c r="Q1265" s="127"/>
      <c r="R1265" s="127"/>
      <c r="S1265" s="127"/>
      <c r="T1265" s="127"/>
      <c r="U1265" s="127"/>
      <c r="V1265" s="127"/>
      <c r="W1265" s="127"/>
      <c r="X1265" s="127"/>
      <c r="Y1265" s="127"/>
      <c r="Z1265" s="127"/>
      <c r="AA1265" s="127"/>
      <c r="AB1265" s="127"/>
      <c r="AC1265" s="127"/>
      <c r="AD1265" s="127"/>
      <c r="AE1265" s="127"/>
      <c r="AF1265" s="127"/>
      <c r="AG1265" s="127"/>
      <c r="AH1265" s="127"/>
      <c r="AI1265" s="127"/>
      <c r="AJ1265" s="127"/>
      <c r="AK1265" s="127"/>
      <c r="AL1265" s="127"/>
      <c r="AM1265" s="127"/>
      <c r="AN1265" s="127"/>
      <c r="AO1265" s="127"/>
      <c r="AP1265" s="127"/>
      <c r="AQ1265" s="127"/>
      <c r="AR1265" s="127"/>
      <c r="AS1265" s="127"/>
      <c r="AT1265" s="127"/>
      <c r="AU1265" s="127"/>
      <c r="AV1265" s="127"/>
      <c r="AW1265" s="127"/>
      <c r="AX1265" s="127"/>
      <c r="AY1265" s="127"/>
      <c r="AZ1265" s="127"/>
      <c r="BA1265" s="127"/>
      <c r="BB1265" s="127"/>
      <c r="BC1265" s="127"/>
      <c r="BD1265" s="127"/>
      <c r="BE1265" s="127"/>
      <c r="BF1265" s="127"/>
      <c r="BG1265" s="127"/>
      <c r="BH1265" s="127"/>
      <c r="BI1265" s="127"/>
      <c r="BJ1265" s="127"/>
      <c r="BK1265" s="127"/>
      <c r="BL1265" s="127"/>
      <c r="BM1265" s="127"/>
      <c r="BN1265" s="127"/>
      <c r="BO1265" s="127"/>
      <c r="BP1265" s="127"/>
      <c r="BQ1265" s="127"/>
      <c r="BR1265" s="127"/>
      <c r="BS1265" s="127"/>
      <c r="BT1265" s="127"/>
      <c r="BU1265" s="127"/>
      <c r="BV1265" s="127"/>
      <c r="BW1265" s="127"/>
      <c r="BX1265" s="127"/>
      <c r="BY1265" s="127"/>
      <c r="BZ1265" s="127"/>
      <c r="CA1265" s="127"/>
      <c r="CB1265" s="127"/>
      <c r="CC1265" s="127"/>
      <c r="CD1265" s="127"/>
      <c r="CE1265" s="127"/>
      <c r="CF1265" s="127"/>
      <c r="CG1265" s="127"/>
      <c r="CH1265" s="127"/>
      <c r="CI1265" s="127"/>
      <c r="CJ1265" s="127"/>
      <c r="CK1265" s="127"/>
      <c r="CL1265" s="127"/>
      <c r="CM1265" s="127"/>
      <c r="CN1265" s="127"/>
      <c r="CO1265" s="127"/>
      <c r="CP1265" s="127"/>
      <c r="CQ1265" s="127"/>
      <c r="CR1265" s="127"/>
      <c r="CS1265" s="127"/>
      <c r="CT1265" s="127"/>
      <c r="CU1265" s="127"/>
      <c r="CV1265" s="127"/>
      <c r="CW1265" s="127"/>
      <c r="CX1265" s="127"/>
      <c r="CY1265" s="127"/>
      <c r="CZ1265" s="127"/>
      <c r="DA1265" s="127"/>
      <c r="DB1265" s="127"/>
      <c r="DC1265" s="127"/>
      <c r="DD1265" s="127"/>
      <c r="DE1265" s="127"/>
      <c r="DF1265" s="127"/>
      <c r="DG1265" s="127"/>
      <c r="DH1265" s="127"/>
      <c r="DI1265" s="127"/>
      <c r="DJ1265" s="127"/>
      <c r="DK1265" s="127"/>
      <c r="DL1265" s="127"/>
      <c r="DM1265" s="127"/>
      <c r="DN1265" s="127"/>
      <c r="DO1265" s="127"/>
      <c r="DP1265" s="127"/>
      <c r="DQ1265" s="127"/>
      <c r="DR1265" s="127"/>
      <c r="DS1265" s="127"/>
      <c r="DT1265" s="127"/>
      <c r="DU1265" s="127"/>
      <c r="DV1265" s="127"/>
      <c r="DW1265" s="127"/>
      <c r="DX1265" s="127"/>
      <c r="DY1265" s="127"/>
      <c r="DZ1265" s="127"/>
      <c r="EA1265" s="127"/>
      <c r="EB1265" s="127"/>
      <c r="EC1265" s="127"/>
      <c r="ED1265" s="127"/>
      <c r="EE1265" s="127"/>
      <c r="EF1265" s="127"/>
      <c r="EG1265" s="127"/>
      <c r="EH1265" s="127"/>
      <c r="EI1265" s="127"/>
      <c r="EJ1265" s="127"/>
      <c r="EK1265" s="127"/>
      <c r="EL1265" s="127"/>
      <c r="EM1265" s="127"/>
      <c r="EN1265" s="127"/>
      <c r="EO1265" s="127"/>
      <c r="EP1265" s="127"/>
      <c r="EQ1265" s="127"/>
      <c r="ER1265" s="127"/>
      <c r="ES1265" s="127"/>
      <c r="ET1265" s="127"/>
      <c r="EU1265" s="127"/>
      <c r="EV1265" s="127"/>
      <c r="EW1265" s="127"/>
      <c r="EX1265" s="127"/>
      <c r="EY1265" s="127"/>
      <c r="EZ1265" s="127"/>
      <c r="FA1265" s="127"/>
      <c r="FB1265" s="127"/>
      <c r="FC1265" s="127"/>
      <c r="FD1265" s="127"/>
      <c r="FE1265" s="127"/>
      <c r="FF1265" s="127"/>
      <c r="FG1265" s="127"/>
      <c r="FH1265" s="127"/>
      <c r="FI1265" s="127"/>
      <c r="FJ1265" s="127"/>
      <c r="FK1265" s="127"/>
      <c r="FL1265" s="127"/>
      <c r="FM1265" s="127"/>
      <c r="FN1265" s="127"/>
      <c r="FO1265" s="127"/>
      <c r="FP1265" s="127"/>
      <c r="FQ1265" s="127"/>
      <c r="FR1265" s="127"/>
      <c r="FS1265" s="127"/>
      <c r="FT1265" s="127"/>
      <c r="FU1265" s="127"/>
      <c r="FV1265" s="127"/>
      <c r="FW1265" s="127"/>
      <c r="FX1265" s="127"/>
      <c r="FY1265" s="127"/>
      <c r="FZ1265" s="127"/>
      <c r="GA1265" s="127"/>
      <c r="GB1265" s="127"/>
      <c r="GC1265" s="127"/>
      <c r="GD1265" s="127"/>
      <c r="GE1265" s="127"/>
      <c r="GF1265" s="127"/>
      <c r="GG1265" s="127"/>
      <c r="GH1265" s="127"/>
      <c r="GI1265" s="127"/>
      <c r="GJ1265" s="127"/>
      <c r="GK1265" s="127"/>
      <c r="GL1265" s="127"/>
      <c r="GM1265" s="127"/>
      <c r="GN1265" s="127"/>
      <c r="GO1265" s="127"/>
      <c r="GP1265" s="127"/>
      <c r="GQ1265" s="7"/>
      <c r="GR1265" s="7"/>
      <c r="GS1265" s="7"/>
      <c r="GT1265" s="7"/>
      <c r="GU1265" s="7"/>
      <c r="GV1265" s="7"/>
      <c r="GW1265" s="7"/>
      <c r="GX1265" s="7"/>
      <c r="GY1265" s="7"/>
    </row>
    <row r="1266" spans="1:207" ht="12.75" customHeight="1" x14ac:dyDescent="0.2">
      <c r="A1266" s="127"/>
      <c r="B1266" s="127"/>
      <c r="C1266" s="127"/>
      <c r="D1266" s="127"/>
      <c r="E1266" s="127"/>
      <c r="F1266" s="117"/>
      <c r="G1266" s="117"/>
      <c r="H1266" s="117"/>
      <c r="I1266" s="128"/>
      <c r="J1266" s="128"/>
      <c r="K1266" s="114"/>
      <c r="L1266" s="127"/>
      <c r="M1266" s="127"/>
      <c r="N1266" s="127"/>
      <c r="O1266" s="127"/>
      <c r="P1266" s="127"/>
      <c r="Q1266" s="127"/>
      <c r="R1266" s="127"/>
      <c r="S1266" s="127"/>
      <c r="T1266" s="127"/>
      <c r="U1266" s="127"/>
      <c r="V1266" s="127"/>
      <c r="W1266" s="127"/>
      <c r="X1266" s="127"/>
      <c r="Y1266" s="127"/>
      <c r="Z1266" s="127"/>
      <c r="AA1266" s="127"/>
      <c r="AB1266" s="127"/>
      <c r="AC1266" s="127"/>
      <c r="AD1266" s="127"/>
      <c r="AE1266" s="127"/>
      <c r="AF1266" s="127"/>
      <c r="AG1266" s="127"/>
      <c r="AH1266" s="127"/>
      <c r="AI1266" s="127"/>
      <c r="AJ1266" s="127"/>
      <c r="AK1266" s="127"/>
      <c r="AL1266" s="127"/>
      <c r="AM1266" s="127"/>
      <c r="AN1266" s="127"/>
      <c r="AO1266" s="127"/>
      <c r="AP1266" s="127"/>
      <c r="AQ1266" s="127"/>
      <c r="AR1266" s="127"/>
      <c r="AS1266" s="127"/>
      <c r="AT1266" s="127"/>
      <c r="AU1266" s="127"/>
      <c r="AV1266" s="127"/>
      <c r="AW1266" s="127"/>
      <c r="AX1266" s="127"/>
      <c r="AY1266" s="127"/>
      <c r="AZ1266" s="127"/>
      <c r="BA1266" s="127"/>
      <c r="BB1266" s="127"/>
      <c r="BC1266" s="127"/>
      <c r="BD1266" s="127"/>
      <c r="BE1266" s="127"/>
      <c r="BF1266" s="127"/>
      <c r="BG1266" s="127"/>
      <c r="BH1266" s="127"/>
      <c r="BI1266" s="127"/>
      <c r="BJ1266" s="127"/>
      <c r="BK1266" s="127"/>
      <c r="BL1266" s="127"/>
      <c r="BM1266" s="127"/>
      <c r="BN1266" s="127"/>
      <c r="BO1266" s="127"/>
      <c r="BP1266" s="127"/>
      <c r="BQ1266" s="127"/>
      <c r="BR1266" s="127"/>
      <c r="BS1266" s="127"/>
      <c r="BT1266" s="127"/>
      <c r="BU1266" s="127"/>
      <c r="BV1266" s="127"/>
      <c r="BW1266" s="127"/>
      <c r="BX1266" s="127"/>
      <c r="BY1266" s="127"/>
      <c r="BZ1266" s="127"/>
      <c r="CA1266" s="127"/>
      <c r="CB1266" s="127"/>
      <c r="CC1266" s="127"/>
      <c r="CD1266" s="127"/>
      <c r="CE1266" s="127"/>
      <c r="CF1266" s="127"/>
      <c r="CG1266" s="127"/>
      <c r="CH1266" s="127"/>
      <c r="CI1266" s="127"/>
      <c r="CJ1266" s="127"/>
      <c r="CK1266" s="127"/>
      <c r="CL1266" s="127"/>
      <c r="CM1266" s="127"/>
      <c r="CN1266" s="127"/>
      <c r="CO1266" s="127"/>
      <c r="CP1266" s="127"/>
      <c r="CQ1266" s="127"/>
      <c r="CR1266" s="127"/>
      <c r="CS1266" s="127"/>
      <c r="CT1266" s="127"/>
      <c r="CU1266" s="127"/>
      <c r="CV1266" s="127"/>
      <c r="CW1266" s="127"/>
      <c r="CX1266" s="127"/>
      <c r="CY1266" s="127"/>
      <c r="CZ1266" s="127"/>
      <c r="DA1266" s="127"/>
      <c r="DB1266" s="127"/>
      <c r="DC1266" s="127"/>
      <c r="DD1266" s="127"/>
      <c r="DE1266" s="127"/>
      <c r="DF1266" s="127"/>
      <c r="DG1266" s="127"/>
      <c r="DH1266" s="127"/>
      <c r="DI1266" s="127"/>
      <c r="DJ1266" s="127"/>
      <c r="DK1266" s="127"/>
      <c r="DL1266" s="127"/>
      <c r="DM1266" s="127"/>
      <c r="DN1266" s="127"/>
      <c r="DO1266" s="127"/>
      <c r="DP1266" s="127"/>
      <c r="DQ1266" s="127"/>
      <c r="DR1266" s="127"/>
      <c r="DS1266" s="127"/>
      <c r="DT1266" s="127"/>
      <c r="DU1266" s="127"/>
      <c r="DV1266" s="127"/>
      <c r="DW1266" s="127"/>
      <c r="DX1266" s="127"/>
      <c r="DY1266" s="127"/>
      <c r="DZ1266" s="127"/>
      <c r="EA1266" s="127"/>
      <c r="EB1266" s="127"/>
      <c r="EC1266" s="127"/>
      <c r="ED1266" s="127"/>
      <c r="EE1266" s="127"/>
      <c r="EF1266" s="127"/>
      <c r="EG1266" s="127"/>
      <c r="EH1266" s="127"/>
      <c r="EI1266" s="127"/>
      <c r="EJ1266" s="127"/>
      <c r="EK1266" s="127"/>
      <c r="EL1266" s="127"/>
      <c r="EM1266" s="127"/>
      <c r="EN1266" s="127"/>
      <c r="EO1266" s="127"/>
      <c r="EP1266" s="127"/>
      <c r="EQ1266" s="127"/>
      <c r="ER1266" s="127"/>
      <c r="ES1266" s="127"/>
      <c r="ET1266" s="127"/>
      <c r="EU1266" s="127"/>
      <c r="EV1266" s="127"/>
      <c r="EW1266" s="127"/>
      <c r="EX1266" s="127"/>
      <c r="EY1266" s="127"/>
      <c r="EZ1266" s="127"/>
      <c r="FA1266" s="127"/>
      <c r="FB1266" s="127"/>
      <c r="FC1266" s="127"/>
      <c r="FD1266" s="127"/>
      <c r="FE1266" s="127"/>
      <c r="FF1266" s="127"/>
      <c r="FG1266" s="127"/>
      <c r="FH1266" s="127"/>
      <c r="FI1266" s="127"/>
      <c r="FJ1266" s="127"/>
      <c r="FK1266" s="127"/>
      <c r="FL1266" s="127"/>
      <c r="FM1266" s="127"/>
      <c r="FN1266" s="127"/>
      <c r="FO1266" s="127"/>
      <c r="FP1266" s="127"/>
      <c r="FQ1266" s="127"/>
      <c r="FR1266" s="127"/>
      <c r="FS1266" s="127"/>
      <c r="FT1266" s="127"/>
      <c r="FU1266" s="127"/>
      <c r="FV1266" s="127"/>
      <c r="FW1266" s="127"/>
      <c r="FX1266" s="127"/>
      <c r="FY1266" s="127"/>
      <c r="FZ1266" s="127"/>
      <c r="GA1266" s="127"/>
      <c r="GB1266" s="127"/>
      <c r="GC1266" s="127"/>
      <c r="GD1266" s="127"/>
      <c r="GE1266" s="127"/>
      <c r="GF1266" s="127"/>
      <c r="GG1266" s="127"/>
      <c r="GH1266" s="127"/>
      <c r="GI1266" s="127"/>
      <c r="GJ1266" s="127"/>
      <c r="GK1266" s="127"/>
      <c r="GL1266" s="127"/>
      <c r="GM1266" s="127"/>
      <c r="GN1266" s="127"/>
      <c r="GO1266" s="127"/>
      <c r="GP1266" s="127"/>
      <c r="GQ1266" s="7"/>
      <c r="GR1266" s="7"/>
      <c r="GS1266" s="7"/>
      <c r="GT1266" s="7"/>
      <c r="GU1266" s="7"/>
      <c r="GV1266" s="7"/>
      <c r="GW1266" s="7"/>
      <c r="GX1266" s="7"/>
      <c r="GY1266" s="7"/>
    </row>
    <row r="1267" spans="1:207" ht="12.75" customHeight="1" x14ac:dyDescent="0.2">
      <c r="A1267" s="127"/>
      <c r="B1267" s="127"/>
      <c r="C1267" s="127"/>
      <c r="D1267" s="127"/>
      <c r="E1267" s="127"/>
      <c r="F1267" s="117"/>
      <c r="G1267" s="117"/>
      <c r="H1267" s="117"/>
      <c r="I1267" s="128"/>
      <c r="J1267" s="128"/>
      <c r="K1267" s="114"/>
      <c r="L1267" s="127"/>
      <c r="M1267" s="127"/>
      <c r="N1267" s="127"/>
      <c r="O1267" s="127"/>
      <c r="P1267" s="127"/>
      <c r="Q1267" s="127"/>
      <c r="R1267" s="127"/>
      <c r="S1267" s="127"/>
      <c r="T1267" s="127"/>
      <c r="U1267" s="127"/>
      <c r="V1267" s="127"/>
      <c r="W1267" s="127"/>
      <c r="X1267" s="127"/>
      <c r="Y1267" s="127"/>
      <c r="Z1267" s="127"/>
      <c r="AA1267" s="127"/>
      <c r="AB1267" s="127"/>
      <c r="AC1267" s="127"/>
      <c r="AD1267" s="127"/>
      <c r="AE1267" s="127"/>
      <c r="AF1267" s="127"/>
      <c r="AG1267" s="127"/>
      <c r="AH1267" s="127"/>
      <c r="AI1267" s="127"/>
      <c r="AJ1267" s="127"/>
      <c r="AK1267" s="127"/>
      <c r="AL1267" s="127"/>
      <c r="AM1267" s="127"/>
      <c r="AN1267" s="127"/>
      <c r="AO1267" s="127"/>
      <c r="AP1267" s="127"/>
      <c r="AQ1267" s="127"/>
      <c r="AR1267" s="127"/>
      <c r="AS1267" s="127"/>
      <c r="AT1267" s="127"/>
      <c r="AU1267" s="127"/>
      <c r="AV1267" s="127"/>
      <c r="AW1267" s="127"/>
      <c r="AX1267" s="127"/>
      <c r="AY1267" s="127"/>
      <c r="AZ1267" s="127"/>
      <c r="BA1267" s="127"/>
      <c r="BB1267" s="127"/>
      <c r="BC1267" s="127"/>
      <c r="BD1267" s="127"/>
      <c r="BE1267" s="127"/>
      <c r="BF1267" s="127"/>
      <c r="BG1267" s="127"/>
      <c r="BH1267" s="127"/>
      <c r="BI1267" s="127"/>
      <c r="BJ1267" s="127"/>
      <c r="BK1267" s="127"/>
      <c r="BL1267" s="127"/>
      <c r="BM1267" s="127"/>
      <c r="BN1267" s="127"/>
      <c r="BO1267" s="127"/>
      <c r="BP1267" s="127"/>
      <c r="BQ1267" s="127"/>
      <c r="BR1267" s="127"/>
      <c r="BS1267" s="127"/>
      <c r="BT1267" s="127"/>
      <c r="BU1267" s="127"/>
      <c r="BV1267" s="127"/>
      <c r="BW1267" s="127"/>
      <c r="BX1267" s="127"/>
      <c r="BY1267" s="127"/>
      <c r="BZ1267" s="127"/>
      <c r="CA1267" s="127"/>
      <c r="CB1267" s="127"/>
      <c r="CC1267" s="127"/>
      <c r="CD1267" s="127"/>
      <c r="CE1267" s="127"/>
      <c r="CF1267" s="127"/>
      <c r="CG1267" s="127"/>
      <c r="CH1267" s="127"/>
      <c r="CI1267" s="127"/>
      <c r="CJ1267" s="127"/>
      <c r="CK1267" s="127"/>
      <c r="CL1267" s="127"/>
      <c r="CM1267" s="127"/>
      <c r="CN1267" s="127"/>
      <c r="CO1267" s="127"/>
      <c r="CP1267" s="127"/>
      <c r="CQ1267" s="127"/>
      <c r="CR1267" s="127"/>
      <c r="CS1267" s="127"/>
      <c r="CT1267" s="127"/>
      <c r="CU1267" s="127"/>
      <c r="CV1267" s="127"/>
      <c r="CW1267" s="127"/>
      <c r="CX1267" s="127"/>
      <c r="CY1267" s="127"/>
      <c r="CZ1267" s="127"/>
      <c r="DA1267" s="127"/>
      <c r="DB1267" s="127"/>
      <c r="DC1267" s="127"/>
      <c r="DD1267" s="127"/>
      <c r="DE1267" s="127"/>
      <c r="DF1267" s="127"/>
      <c r="DG1267" s="127"/>
      <c r="DH1267" s="127"/>
      <c r="DI1267" s="127"/>
      <c r="DJ1267" s="127"/>
      <c r="DK1267" s="127"/>
      <c r="DL1267" s="127"/>
      <c r="DM1267" s="127"/>
      <c r="DN1267" s="127"/>
      <c r="DO1267" s="127"/>
      <c r="DP1267" s="127"/>
      <c r="DQ1267" s="127"/>
      <c r="DR1267" s="127"/>
      <c r="DS1267" s="127"/>
      <c r="DT1267" s="127"/>
      <c r="DU1267" s="127"/>
      <c r="DV1267" s="127"/>
      <c r="DW1267" s="127"/>
      <c r="DX1267" s="127"/>
      <c r="DY1267" s="127"/>
      <c r="DZ1267" s="127"/>
      <c r="EA1267" s="127"/>
      <c r="EB1267" s="127"/>
      <c r="EC1267" s="127"/>
      <c r="ED1267" s="127"/>
      <c r="EE1267" s="127"/>
      <c r="EF1267" s="127"/>
      <c r="EG1267" s="127"/>
      <c r="EH1267" s="127"/>
      <c r="EI1267" s="127"/>
      <c r="EJ1267" s="127"/>
      <c r="EK1267" s="127"/>
      <c r="EL1267" s="127"/>
      <c r="EM1267" s="127"/>
      <c r="EN1267" s="127"/>
      <c r="EO1267" s="127"/>
      <c r="EP1267" s="127"/>
      <c r="EQ1267" s="127"/>
      <c r="ER1267" s="127"/>
      <c r="ES1267" s="127"/>
      <c r="ET1267" s="127"/>
      <c r="EU1267" s="127"/>
      <c r="EV1267" s="127"/>
      <c r="EW1267" s="127"/>
      <c r="EX1267" s="127"/>
      <c r="EY1267" s="127"/>
      <c r="EZ1267" s="127"/>
      <c r="FA1267" s="127"/>
      <c r="FB1267" s="127"/>
      <c r="FC1267" s="127"/>
      <c r="FD1267" s="127"/>
      <c r="FE1267" s="127"/>
      <c r="FF1267" s="127"/>
      <c r="FG1267" s="127"/>
      <c r="FH1267" s="127"/>
      <c r="FI1267" s="127"/>
      <c r="FJ1267" s="127"/>
      <c r="FK1267" s="127"/>
      <c r="FL1267" s="127"/>
      <c r="FM1267" s="127"/>
      <c r="FN1267" s="127"/>
      <c r="FO1267" s="127"/>
      <c r="FP1267" s="127"/>
      <c r="FQ1267" s="127"/>
      <c r="FR1267" s="127"/>
      <c r="FS1267" s="127"/>
      <c r="FT1267" s="127"/>
      <c r="FU1267" s="127"/>
      <c r="FV1267" s="127"/>
      <c r="FW1267" s="127"/>
      <c r="FX1267" s="127"/>
      <c r="FY1267" s="127"/>
      <c r="FZ1267" s="127"/>
      <c r="GA1267" s="127"/>
      <c r="GB1267" s="127"/>
      <c r="GC1267" s="127"/>
      <c r="GD1267" s="127"/>
      <c r="GE1267" s="127"/>
      <c r="GF1267" s="127"/>
      <c r="GG1267" s="127"/>
      <c r="GH1267" s="127"/>
      <c r="GI1267" s="127"/>
      <c r="GJ1267" s="127"/>
      <c r="GK1267" s="127"/>
      <c r="GL1267" s="127"/>
      <c r="GM1267" s="127"/>
      <c r="GN1267" s="127"/>
      <c r="GO1267" s="127"/>
      <c r="GP1267" s="127"/>
      <c r="GQ1267" s="7"/>
      <c r="GR1267" s="7"/>
      <c r="GS1267" s="7"/>
      <c r="GT1267" s="7"/>
      <c r="GU1267" s="7"/>
      <c r="GV1267" s="7"/>
      <c r="GW1267" s="7"/>
      <c r="GX1267" s="7"/>
      <c r="GY1267" s="7"/>
    </row>
    <row r="1268" spans="1:207" ht="12.75" customHeight="1" x14ac:dyDescent="0.2">
      <c r="A1268" s="127"/>
      <c r="B1268" s="127"/>
      <c r="C1268" s="127"/>
      <c r="D1268" s="127"/>
      <c r="E1268" s="127"/>
      <c r="F1268" s="117"/>
      <c r="G1268" s="117"/>
      <c r="H1268" s="117"/>
      <c r="I1268" s="128"/>
      <c r="J1268" s="128"/>
      <c r="K1268" s="114"/>
      <c r="L1268" s="127"/>
      <c r="M1268" s="127"/>
      <c r="N1268" s="127"/>
      <c r="O1268" s="127"/>
      <c r="P1268" s="127"/>
      <c r="Q1268" s="127"/>
      <c r="R1268" s="127"/>
      <c r="S1268" s="127"/>
      <c r="T1268" s="127"/>
      <c r="U1268" s="127"/>
      <c r="V1268" s="127"/>
      <c r="W1268" s="127"/>
      <c r="X1268" s="127"/>
      <c r="Y1268" s="127"/>
      <c r="Z1268" s="127"/>
      <c r="AA1268" s="127"/>
      <c r="AB1268" s="127"/>
      <c r="AC1268" s="127"/>
      <c r="AD1268" s="127"/>
      <c r="AE1268" s="127"/>
      <c r="AF1268" s="127"/>
      <c r="AG1268" s="127"/>
      <c r="AH1268" s="127"/>
      <c r="AI1268" s="127"/>
      <c r="AJ1268" s="127"/>
      <c r="AK1268" s="127"/>
      <c r="AL1268" s="127"/>
      <c r="AM1268" s="127"/>
      <c r="AN1268" s="127"/>
      <c r="AO1268" s="127"/>
      <c r="AP1268" s="127"/>
      <c r="AQ1268" s="127"/>
      <c r="AR1268" s="127"/>
      <c r="AS1268" s="127"/>
      <c r="AT1268" s="127"/>
      <c r="AU1268" s="127"/>
      <c r="AV1268" s="127"/>
      <c r="AW1268" s="127"/>
      <c r="AX1268" s="127"/>
      <c r="AY1268" s="127"/>
      <c r="AZ1268" s="127"/>
      <c r="BA1268" s="127"/>
      <c r="BB1268" s="127"/>
      <c r="BC1268" s="127"/>
      <c r="BD1268" s="127"/>
      <c r="BE1268" s="127"/>
      <c r="BF1268" s="127"/>
      <c r="BG1268" s="127"/>
      <c r="BH1268" s="127"/>
      <c r="BI1268" s="127"/>
      <c r="BJ1268" s="127"/>
      <c r="BK1268" s="127"/>
      <c r="BL1268" s="127"/>
      <c r="BM1268" s="127"/>
      <c r="BN1268" s="127"/>
      <c r="BO1268" s="127"/>
      <c r="BP1268" s="127"/>
      <c r="BQ1268" s="127"/>
      <c r="BR1268" s="127"/>
      <c r="BS1268" s="127"/>
      <c r="BT1268" s="127"/>
      <c r="BU1268" s="127"/>
      <c r="BV1268" s="127"/>
      <c r="BW1268" s="127"/>
      <c r="BX1268" s="127"/>
      <c r="BY1268" s="127"/>
      <c r="BZ1268" s="127"/>
      <c r="CA1268" s="127"/>
      <c r="CB1268" s="127"/>
      <c r="CC1268" s="127"/>
      <c r="CD1268" s="127"/>
      <c r="CE1268" s="127"/>
      <c r="CF1268" s="127"/>
      <c r="CG1268" s="127"/>
      <c r="CH1268" s="127"/>
      <c r="CI1268" s="127"/>
      <c r="CJ1268" s="127"/>
      <c r="CK1268" s="127"/>
      <c r="CL1268" s="127"/>
      <c r="CM1268" s="127"/>
      <c r="CN1268" s="127"/>
      <c r="CO1268" s="127"/>
      <c r="CP1268" s="127"/>
      <c r="CQ1268" s="127"/>
      <c r="CR1268" s="127"/>
      <c r="CS1268" s="127"/>
      <c r="CT1268" s="127"/>
      <c r="CU1268" s="127"/>
      <c r="CV1268" s="127"/>
      <c r="CW1268" s="127"/>
      <c r="CX1268" s="127"/>
      <c r="CY1268" s="127"/>
      <c r="CZ1268" s="127"/>
      <c r="DA1268" s="127"/>
      <c r="DB1268" s="127"/>
      <c r="DC1268" s="127"/>
      <c r="DD1268" s="127"/>
      <c r="DE1268" s="127"/>
      <c r="DF1268" s="127"/>
      <c r="DG1268" s="127"/>
      <c r="DH1268" s="127"/>
      <c r="DI1268" s="127"/>
      <c r="DJ1268" s="127"/>
      <c r="DK1268" s="127"/>
      <c r="DL1268" s="127"/>
      <c r="DM1268" s="127"/>
      <c r="DN1268" s="127"/>
      <c r="DO1268" s="127"/>
      <c r="DP1268" s="127"/>
      <c r="DQ1268" s="127"/>
      <c r="DR1268" s="127"/>
      <c r="DS1268" s="127"/>
      <c r="DT1268" s="127"/>
      <c r="DU1268" s="127"/>
      <c r="DV1268" s="127"/>
      <c r="DW1268" s="127"/>
      <c r="DX1268" s="127"/>
      <c r="DY1268" s="127"/>
      <c r="DZ1268" s="127"/>
      <c r="EA1268" s="127"/>
      <c r="EB1268" s="127"/>
      <c r="EC1268" s="127"/>
      <c r="ED1268" s="127"/>
      <c r="EE1268" s="127"/>
      <c r="EF1268" s="127"/>
      <c r="EG1268" s="127"/>
      <c r="EH1268" s="127"/>
      <c r="EI1268" s="127"/>
      <c r="EJ1268" s="127"/>
      <c r="EK1268" s="127"/>
      <c r="EL1268" s="127"/>
      <c r="EM1268" s="127"/>
      <c r="EN1268" s="127"/>
      <c r="EO1268" s="127"/>
      <c r="EP1268" s="127"/>
      <c r="EQ1268" s="127"/>
      <c r="ER1268" s="127"/>
      <c r="ES1268" s="127"/>
      <c r="ET1268" s="127"/>
      <c r="EU1268" s="127"/>
      <c r="EV1268" s="127"/>
      <c r="EW1268" s="127"/>
      <c r="EX1268" s="127"/>
      <c r="EY1268" s="127"/>
      <c r="EZ1268" s="127"/>
      <c r="FA1268" s="127"/>
      <c r="FB1268" s="127"/>
      <c r="FC1268" s="127"/>
      <c r="FD1268" s="127"/>
      <c r="FE1268" s="127"/>
      <c r="FF1268" s="127"/>
      <c r="FG1268" s="127"/>
      <c r="FH1268" s="127"/>
      <c r="FI1268" s="127"/>
      <c r="FJ1268" s="127"/>
      <c r="FK1268" s="127"/>
      <c r="FL1268" s="127"/>
      <c r="FM1268" s="127"/>
      <c r="FN1268" s="127"/>
      <c r="FO1268" s="127"/>
      <c r="FP1268" s="127"/>
      <c r="FQ1268" s="127"/>
      <c r="FR1268" s="127"/>
      <c r="FS1268" s="127"/>
      <c r="FT1268" s="127"/>
      <c r="FU1268" s="127"/>
      <c r="FV1268" s="127"/>
      <c r="FW1268" s="127"/>
      <c r="FX1268" s="127"/>
      <c r="FY1268" s="127"/>
      <c r="FZ1268" s="127"/>
      <c r="GA1268" s="127"/>
      <c r="GB1268" s="127"/>
      <c r="GC1268" s="127"/>
      <c r="GD1268" s="127"/>
      <c r="GE1268" s="127"/>
      <c r="GF1268" s="127"/>
      <c r="GG1268" s="127"/>
      <c r="GH1268" s="127"/>
      <c r="GI1268" s="127"/>
      <c r="GJ1268" s="127"/>
      <c r="GK1268" s="127"/>
      <c r="GL1268" s="127"/>
      <c r="GM1268" s="127"/>
      <c r="GN1268" s="127"/>
      <c r="GO1268" s="127"/>
      <c r="GP1268" s="127"/>
      <c r="GQ1268" s="7"/>
      <c r="GR1268" s="7"/>
      <c r="GS1268" s="7"/>
      <c r="GT1268" s="7"/>
      <c r="GU1268" s="7"/>
      <c r="GV1268" s="7"/>
      <c r="GW1268" s="7"/>
      <c r="GX1268" s="7"/>
      <c r="GY1268" s="7"/>
    </row>
    <row r="1269" spans="1:207" ht="12.75" customHeight="1" x14ac:dyDescent="0.2">
      <c r="A1269" s="127"/>
      <c r="B1269" s="127"/>
      <c r="C1269" s="127"/>
      <c r="D1269" s="127"/>
      <c r="E1269" s="127"/>
      <c r="F1269" s="117"/>
      <c r="G1269" s="117"/>
      <c r="H1269" s="117"/>
      <c r="I1269" s="128"/>
      <c r="J1269" s="128"/>
      <c r="K1269" s="114"/>
      <c r="L1269" s="127"/>
      <c r="M1269" s="127"/>
      <c r="N1269" s="127"/>
      <c r="O1269" s="127"/>
      <c r="P1269" s="127"/>
      <c r="Q1269" s="127"/>
      <c r="R1269" s="127"/>
      <c r="S1269" s="127"/>
      <c r="T1269" s="127"/>
      <c r="U1269" s="127"/>
      <c r="V1269" s="127"/>
      <c r="W1269" s="127"/>
      <c r="X1269" s="127"/>
      <c r="Y1269" s="127"/>
      <c r="Z1269" s="127"/>
      <c r="AA1269" s="127"/>
      <c r="AB1269" s="127"/>
      <c r="AC1269" s="127"/>
      <c r="AD1269" s="127"/>
      <c r="AE1269" s="127"/>
      <c r="AF1269" s="127"/>
      <c r="AG1269" s="127"/>
      <c r="AH1269" s="127"/>
      <c r="AI1269" s="127"/>
      <c r="AJ1269" s="127"/>
      <c r="AK1269" s="127"/>
      <c r="AL1269" s="127"/>
      <c r="AM1269" s="127"/>
      <c r="AN1269" s="127"/>
      <c r="AO1269" s="127"/>
      <c r="AP1269" s="127"/>
      <c r="AQ1269" s="127"/>
      <c r="AR1269" s="127"/>
      <c r="AS1269" s="127"/>
      <c r="AT1269" s="127"/>
      <c r="AU1269" s="127"/>
      <c r="AV1269" s="127"/>
      <c r="AW1269" s="127"/>
      <c r="AX1269" s="127"/>
      <c r="AY1269" s="127"/>
      <c r="AZ1269" s="127"/>
      <c r="BA1269" s="127"/>
      <c r="BB1269" s="127"/>
      <c r="BC1269" s="127"/>
      <c r="BD1269" s="127"/>
      <c r="BE1269" s="127"/>
      <c r="BF1269" s="127"/>
      <c r="BG1269" s="127"/>
      <c r="BH1269" s="127"/>
      <c r="BI1269" s="127"/>
      <c r="BJ1269" s="127"/>
      <c r="BK1269" s="127"/>
      <c r="BL1269" s="127"/>
      <c r="BM1269" s="127"/>
      <c r="BN1269" s="127"/>
      <c r="BO1269" s="127"/>
      <c r="BP1269" s="127"/>
      <c r="BQ1269" s="127"/>
      <c r="BR1269" s="127"/>
      <c r="BS1269" s="127"/>
      <c r="BT1269" s="127"/>
      <c r="BU1269" s="127"/>
      <c r="BV1269" s="127"/>
      <c r="BW1269" s="127"/>
      <c r="BX1269" s="127"/>
      <c r="BY1269" s="127"/>
      <c r="BZ1269" s="127"/>
      <c r="CA1269" s="127"/>
      <c r="CB1269" s="127"/>
      <c r="CC1269" s="127"/>
      <c r="CD1269" s="127"/>
      <c r="CE1269" s="127"/>
      <c r="CF1269" s="127"/>
      <c r="CG1269" s="127"/>
      <c r="CH1269" s="127"/>
      <c r="CI1269" s="127"/>
      <c r="CJ1269" s="127"/>
      <c r="CK1269" s="127"/>
      <c r="CL1269" s="127"/>
      <c r="CM1269" s="127"/>
      <c r="CN1269" s="127"/>
      <c r="CO1269" s="127"/>
      <c r="CP1269" s="127"/>
      <c r="CQ1269" s="127"/>
      <c r="CR1269" s="127"/>
      <c r="CS1269" s="127"/>
      <c r="CT1269" s="127"/>
      <c r="CU1269" s="127"/>
      <c r="CV1269" s="127"/>
      <c r="CW1269" s="127"/>
      <c r="CX1269" s="127"/>
      <c r="CY1269" s="127"/>
      <c r="CZ1269" s="127"/>
      <c r="DA1269" s="127"/>
      <c r="DB1269" s="127"/>
      <c r="DC1269" s="127"/>
      <c r="DD1269" s="127"/>
      <c r="DE1269" s="127"/>
      <c r="DF1269" s="127"/>
      <c r="DG1269" s="127"/>
      <c r="DH1269" s="127"/>
      <c r="DI1269" s="127"/>
      <c r="DJ1269" s="127"/>
      <c r="DK1269" s="127"/>
      <c r="DL1269" s="127"/>
      <c r="DM1269" s="127"/>
      <c r="DN1269" s="127"/>
      <c r="DO1269" s="127"/>
      <c r="DP1269" s="127"/>
      <c r="DQ1269" s="127"/>
      <c r="DR1269" s="127"/>
      <c r="DS1269" s="127"/>
      <c r="DT1269" s="127"/>
      <c r="DU1269" s="127"/>
      <c r="DV1269" s="127"/>
      <c r="DW1269" s="127"/>
      <c r="DX1269" s="127"/>
      <c r="DY1269" s="127"/>
      <c r="DZ1269" s="127"/>
      <c r="EA1269" s="127"/>
      <c r="EB1269" s="127"/>
      <c r="EC1269" s="127"/>
      <c r="ED1269" s="127"/>
      <c r="EE1269" s="127"/>
      <c r="EF1269" s="127"/>
      <c r="EG1269" s="127"/>
      <c r="EH1269" s="127"/>
      <c r="EI1269" s="127"/>
      <c r="EJ1269" s="127"/>
      <c r="EK1269" s="127"/>
      <c r="EL1269" s="127"/>
      <c r="EM1269" s="127"/>
      <c r="EN1269" s="127"/>
      <c r="EO1269" s="127"/>
      <c r="EP1269" s="127"/>
      <c r="EQ1269" s="127"/>
      <c r="ER1269" s="127"/>
      <c r="ES1269" s="127"/>
      <c r="ET1269" s="127"/>
      <c r="EU1269" s="127"/>
      <c r="EV1269" s="127"/>
      <c r="EW1269" s="127"/>
      <c r="EX1269" s="127"/>
      <c r="EY1269" s="127"/>
      <c r="EZ1269" s="127"/>
      <c r="FA1269" s="127"/>
      <c r="FB1269" s="127"/>
      <c r="FC1269" s="127"/>
      <c r="FD1269" s="127"/>
      <c r="FE1269" s="127"/>
      <c r="FF1269" s="127"/>
      <c r="FG1269" s="127"/>
      <c r="FH1269" s="127"/>
      <c r="FI1269" s="127"/>
      <c r="FJ1269" s="127"/>
      <c r="FK1269" s="127"/>
      <c r="FL1269" s="127"/>
      <c r="FM1269" s="127"/>
      <c r="FN1269" s="127"/>
      <c r="FO1269" s="127"/>
      <c r="FP1269" s="127"/>
      <c r="FQ1269" s="127"/>
      <c r="FR1269" s="127"/>
      <c r="FS1269" s="127"/>
      <c r="FT1269" s="127"/>
      <c r="FU1269" s="127"/>
      <c r="FV1269" s="127"/>
      <c r="FW1269" s="127"/>
      <c r="FX1269" s="127"/>
      <c r="FY1269" s="127"/>
      <c r="FZ1269" s="127"/>
      <c r="GA1269" s="127"/>
      <c r="GB1269" s="127"/>
      <c r="GC1269" s="127"/>
      <c r="GD1269" s="127"/>
      <c r="GE1269" s="127"/>
      <c r="GF1269" s="127"/>
      <c r="GG1269" s="127"/>
      <c r="GH1269" s="127"/>
      <c r="GI1269" s="127"/>
      <c r="GJ1269" s="127"/>
      <c r="GK1269" s="127"/>
      <c r="GL1269" s="127"/>
      <c r="GM1269" s="127"/>
      <c r="GN1269" s="127"/>
      <c r="GO1269" s="127"/>
      <c r="GP1269" s="127"/>
      <c r="GQ1269" s="7"/>
      <c r="GR1269" s="7"/>
      <c r="GS1269" s="7"/>
      <c r="GT1269" s="7"/>
      <c r="GU1269" s="7"/>
      <c r="GV1269" s="7"/>
      <c r="GW1269" s="7"/>
      <c r="GX1269" s="7"/>
      <c r="GY1269" s="7"/>
    </row>
    <row r="1270" spans="1:207" ht="12.75" customHeight="1" x14ac:dyDescent="0.2">
      <c r="A1270" s="127"/>
      <c r="B1270" s="127"/>
      <c r="C1270" s="127"/>
      <c r="D1270" s="127"/>
      <c r="E1270" s="127"/>
      <c r="F1270" s="117"/>
      <c r="G1270" s="117"/>
      <c r="H1270" s="117"/>
      <c r="I1270" s="128"/>
      <c r="J1270" s="128"/>
      <c r="K1270" s="114"/>
      <c r="L1270" s="127"/>
      <c r="M1270" s="127"/>
      <c r="N1270" s="127"/>
      <c r="O1270" s="127"/>
      <c r="P1270" s="127"/>
      <c r="Q1270" s="127"/>
      <c r="R1270" s="127"/>
      <c r="S1270" s="127"/>
      <c r="T1270" s="127"/>
      <c r="U1270" s="127"/>
      <c r="V1270" s="127"/>
      <c r="W1270" s="127"/>
      <c r="X1270" s="127"/>
      <c r="Y1270" s="127"/>
      <c r="Z1270" s="127"/>
      <c r="AA1270" s="127"/>
      <c r="AB1270" s="127"/>
      <c r="AC1270" s="127"/>
      <c r="AD1270" s="127"/>
      <c r="AE1270" s="127"/>
      <c r="AF1270" s="127"/>
      <c r="AG1270" s="127"/>
      <c r="AH1270" s="127"/>
      <c r="AI1270" s="127"/>
      <c r="AJ1270" s="127"/>
      <c r="AK1270" s="127"/>
      <c r="AL1270" s="127"/>
      <c r="AM1270" s="127"/>
      <c r="AN1270" s="127"/>
      <c r="AO1270" s="127"/>
      <c r="AP1270" s="127"/>
      <c r="AQ1270" s="127"/>
      <c r="AR1270" s="127"/>
      <c r="AS1270" s="127"/>
      <c r="AT1270" s="127"/>
      <c r="AU1270" s="127"/>
      <c r="AV1270" s="127"/>
      <c r="AW1270" s="127"/>
      <c r="AX1270" s="127"/>
      <c r="AY1270" s="127"/>
      <c r="AZ1270" s="127"/>
      <c r="BA1270" s="127"/>
      <c r="BB1270" s="127"/>
      <c r="BC1270" s="127"/>
      <c r="BD1270" s="127"/>
      <c r="BE1270" s="127"/>
      <c r="BF1270" s="127"/>
      <c r="BG1270" s="127"/>
      <c r="BH1270" s="127"/>
      <c r="BI1270" s="127"/>
      <c r="BJ1270" s="127"/>
      <c r="BK1270" s="127"/>
      <c r="BL1270" s="127"/>
      <c r="BM1270" s="127"/>
      <c r="BN1270" s="127"/>
      <c r="BO1270" s="127"/>
      <c r="BP1270" s="127"/>
      <c r="BQ1270" s="127"/>
      <c r="BR1270" s="127"/>
      <c r="BS1270" s="127"/>
      <c r="BT1270" s="127"/>
      <c r="BU1270" s="127"/>
      <c r="BV1270" s="127"/>
      <c r="BW1270" s="127"/>
      <c r="BX1270" s="127"/>
      <c r="BY1270" s="127"/>
      <c r="BZ1270" s="127"/>
      <c r="CA1270" s="127"/>
      <c r="CB1270" s="127"/>
      <c r="CC1270" s="127"/>
      <c r="CD1270" s="127"/>
      <c r="CE1270" s="127"/>
      <c r="CF1270" s="127"/>
      <c r="CG1270" s="127"/>
      <c r="CH1270" s="127"/>
      <c r="CI1270" s="127"/>
      <c r="CJ1270" s="127"/>
      <c r="CK1270" s="127"/>
      <c r="CL1270" s="127"/>
      <c r="CM1270" s="127"/>
      <c r="CN1270" s="127"/>
      <c r="CO1270" s="127"/>
      <c r="CP1270" s="127"/>
      <c r="CQ1270" s="127"/>
      <c r="CR1270" s="127"/>
      <c r="CS1270" s="127"/>
      <c r="CT1270" s="127"/>
      <c r="CU1270" s="127"/>
      <c r="CV1270" s="127"/>
      <c r="CW1270" s="127"/>
      <c r="CX1270" s="127"/>
      <c r="CY1270" s="127"/>
      <c r="CZ1270" s="127"/>
      <c r="DA1270" s="127"/>
      <c r="DB1270" s="127"/>
      <c r="DC1270" s="127"/>
      <c r="DD1270" s="127"/>
      <c r="DE1270" s="127"/>
      <c r="DF1270" s="127"/>
      <c r="DG1270" s="127"/>
      <c r="DH1270" s="127"/>
      <c r="DI1270" s="127"/>
      <c r="DJ1270" s="127"/>
      <c r="DK1270" s="127"/>
      <c r="DL1270" s="127"/>
      <c r="DM1270" s="127"/>
      <c r="DN1270" s="127"/>
      <c r="DO1270" s="127"/>
      <c r="DP1270" s="127"/>
      <c r="DQ1270" s="127"/>
      <c r="DR1270" s="127"/>
      <c r="DS1270" s="127"/>
      <c r="DT1270" s="127"/>
      <c r="DU1270" s="127"/>
      <c r="DV1270" s="127"/>
      <c r="DW1270" s="127"/>
      <c r="DX1270" s="127"/>
      <c r="DY1270" s="127"/>
      <c r="DZ1270" s="127"/>
      <c r="EA1270" s="127"/>
      <c r="EB1270" s="127"/>
      <c r="EC1270" s="127"/>
      <c r="ED1270" s="127"/>
      <c r="EE1270" s="127"/>
      <c r="EF1270" s="127"/>
      <c r="EG1270" s="127"/>
      <c r="EH1270" s="127"/>
      <c r="EI1270" s="127"/>
      <c r="EJ1270" s="127"/>
      <c r="EK1270" s="127"/>
      <c r="EL1270" s="127"/>
      <c r="EM1270" s="127"/>
      <c r="EN1270" s="127"/>
      <c r="EO1270" s="127"/>
      <c r="EP1270" s="127"/>
      <c r="EQ1270" s="127"/>
      <c r="ER1270" s="127"/>
      <c r="ES1270" s="127"/>
      <c r="ET1270" s="127"/>
      <c r="EU1270" s="127"/>
      <c r="EV1270" s="127"/>
      <c r="EW1270" s="127"/>
      <c r="EX1270" s="127"/>
      <c r="EY1270" s="127"/>
      <c r="EZ1270" s="127"/>
      <c r="FA1270" s="127"/>
      <c r="FB1270" s="127"/>
      <c r="FC1270" s="127"/>
      <c r="FD1270" s="127"/>
      <c r="FE1270" s="127"/>
      <c r="FF1270" s="127"/>
      <c r="FG1270" s="127"/>
      <c r="FH1270" s="127"/>
      <c r="FI1270" s="127"/>
      <c r="FJ1270" s="127"/>
      <c r="FK1270" s="127"/>
      <c r="FL1270" s="127"/>
      <c r="FM1270" s="127"/>
      <c r="FN1270" s="127"/>
      <c r="FO1270" s="127"/>
      <c r="FP1270" s="127"/>
      <c r="FQ1270" s="127"/>
      <c r="FR1270" s="127"/>
      <c r="FS1270" s="127"/>
      <c r="FT1270" s="127"/>
      <c r="FU1270" s="127"/>
      <c r="FV1270" s="127"/>
      <c r="FW1270" s="127"/>
      <c r="FX1270" s="127"/>
      <c r="FY1270" s="127"/>
      <c r="FZ1270" s="127"/>
      <c r="GA1270" s="127"/>
      <c r="GB1270" s="127"/>
      <c r="GC1270" s="127"/>
      <c r="GD1270" s="127"/>
      <c r="GE1270" s="127"/>
      <c r="GF1270" s="127"/>
      <c r="GG1270" s="127"/>
      <c r="GH1270" s="127"/>
      <c r="GI1270" s="127"/>
      <c r="GJ1270" s="127"/>
      <c r="GK1270" s="127"/>
      <c r="GL1270" s="127"/>
      <c r="GM1270" s="127"/>
      <c r="GN1270" s="127"/>
      <c r="GO1270" s="127"/>
      <c r="GP1270" s="127"/>
      <c r="GQ1270" s="7"/>
      <c r="GR1270" s="7"/>
      <c r="GS1270" s="7"/>
      <c r="GT1270" s="7"/>
      <c r="GU1270" s="7"/>
      <c r="GV1270" s="7"/>
      <c r="GW1270" s="7"/>
      <c r="GX1270" s="7"/>
      <c r="GY1270" s="7"/>
    </row>
    <row r="1271" spans="1:207" ht="12.75" customHeight="1" x14ac:dyDescent="0.2">
      <c r="A1271" s="127"/>
      <c r="B1271" s="127"/>
      <c r="C1271" s="127"/>
      <c r="D1271" s="127"/>
      <c r="E1271" s="127"/>
      <c r="F1271" s="117"/>
      <c r="G1271" s="117"/>
      <c r="H1271" s="117"/>
      <c r="I1271" s="128"/>
      <c r="J1271" s="128"/>
      <c r="K1271" s="114"/>
      <c r="L1271" s="127"/>
      <c r="M1271" s="127"/>
      <c r="N1271" s="127"/>
      <c r="O1271" s="127"/>
      <c r="P1271" s="127"/>
      <c r="Q1271" s="127"/>
      <c r="R1271" s="127"/>
      <c r="S1271" s="127"/>
      <c r="T1271" s="127"/>
      <c r="U1271" s="127"/>
      <c r="V1271" s="127"/>
      <c r="W1271" s="127"/>
      <c r="X1271" s="127"/>
      <c r="Y1271" s="127"/>
      <c r="Z1271" s="127"/>
      <c r="AA1271" s="127"/>
      <c r="AB1271" s="127"/>
      <c r="AC1271" s="127"/>
      <c r="AD1271" s="127"/>
      <c r="AE1271" s="127"/>
      <c r="AF1271" s="127"/>
      <c r="AG1271" s="127"/>
      <c r="AH1271" s="127"/>
      <c r="AI1271" s="127"/>
      <c r="AJ1271" s="127"/>
      <c r="AK1271" s="127"/>
      <c r="AL1271" s="127"/>
      <c r="AM1271" s="127"/>
      <c r="AN1271" s="127"/>
      <c r="AO1271" s="127"/>
      <c r="AP1271" s="127"/>
      <c r="AQ1271" s="127"/>
      <c r="AR1271" s="127"/>
      <c r="AS1271" s="127"/>
      <c r="AT1271" s="127"/>
      <c r="AU1271" s="127"/>
      <c r="AV1271" s="127"/>
      <c r="AW1271" s="127"/>
      <c r="AX1271" s="127"/>
      <c r="AY1271" s="127"/>
      <c r="AZ1271" s="127"/>
      <c r="BA1271" s="127"/>
      <c r="BB1271" s="127"/>
      <c r="BC1271" s="127"/>
      <c r="BD1271" s="127"/>
      <c r="BE1271" s="127"/>
      <c r="BF1271" s="127"/>
      <c r="BG1271" s="127"/>
      <c r="BH1271" s="127"/>
      <c r="BI1271" s="127"/>
      <c r="BJ1271" s="127"/>
      <c r="BK1271" s="127"/>
      <c r="BL1271" s="127"/>
      <c r="BM1271" s="127"/>
      <c r="BN1271" s="127"/>
      <c r="BO1271" s="127"/>
      <c r="BP1271" s="127"/>
      <c r="BQ1271" s="127"/>
      <c r="BR1271" s="127"/>
      <c r="BS1271" s="127"/>
      <c r="BT1271" s="127"/>
      <c r="BU1271" s="127"/>
      <c r="BV1271" s="127"/>
      <c r="BW1271" s="127"/>
      <c r="BX1271" s="127"/>
      <c r="BY1271" s="127"/>
      <c r="BZ1271" s="127"/>
      <c r="CA1271" s="127"/>
      <c r="CB1271" s="127"/>
      <c r="CC1271" s="127"/>
      <c r="CD1271" s="127"/>
      <c r="CE1271" s="127"/>
      <c r="CF1271" s="127"/>
      <c r="CG1271" s="127"/>
      <c r="CH1271" s="127"/>
      <c r="CI1271" s="127"/>
      <c r="CJ1271" s="127"/>
      <c r="CK1271" s="127"/>
      <c r="CL1271" s="127"/>
      <c r="CM1271" s="127"/>
      <c r="CN1271" s="127"/>
      <c r="CO1271" s="127"/>
      <c r="CP1271" s="127"/>
      <c r="CQ1271" s="127"/>
      <c r="CR1271" s="127"/>
      <c r="CS1271" s="127"/>
      <c r="CT1271" s="127"/>
      <c r="CU1271" s="127"/>
      <c r="CV1271" s="127"/>
      <c r="CW1271" s="127"/>
      <c r="CX1271" s="127"/>
      <c r="CY1271" s="127"/>
      <c r="CZ1271" s="127"/>
      <c r="DA1271" s="127"/>
      <c r="DB1271" s="127"/>
      <c r="DC1271" s="127"/>
      <c r="DD1271" s="127"/>
      <c r="DE1271" s="127"/>
      <c r="DF1271" s="127"/>
      <c r="DG1271" s="127"/>
      <c r="DH1271" s="127"/>
      <c r="DI1271" s="127"/>
      <c r="DJ1271" s="127"/>
      <c r="DK1271" s="127"/>
      <c r="DL1271" s="127"/>
      <c r="DM1271" s="127"/>
      <c r="DN1271" s="127"/>
      <c r="DO1271" s="127"/>
      <c r="DP1271" s="127"/>
      <c r="DQ1271" s="127"/>
      <c r="DR1271" s="127"/>
      <c r="DS1271" s="127"/>
      <c r="DT1271" s="127"/>
      <c r="DU1271" s="127"/>
      <c r="DV1271" s="127"/>
      <c r="DW1271" s="127"/>
      <c r="DX1271" s="127"/>
      <c r="DY1271" s="127"/>
      <c r="DZ1271" s="127"/>
      <c r="EA1271" s="127"/>
      <c r="EB1271" s="127"/>
      <c r="EC1271" s="127"/>
      <c r="ED1271" s="127"/>
      <c r="EE1271" s="127"/>
      <c r="EF1271" s="127"/>
      <c r="EG1271" s="127"/>
      <c r="EH1271" s="127"/>
      <c r="EI1271" s="127"/>
      <c r="EJ1271" s="127"/>
      <c r="EK1271" s="127"/>
      <c r="EL1271" s="127"/>
      <c r="EM1271" s="127"/>
      <c r="EN1271" s="127"/>
      <c r="EO1271" s="127"/>
      <c r="EP1271" s="127"/>
      <c r="EQ1271" s="127"/>
      <c r="ER1271" s="127"/>
      <c r="ES1271" s="127"/>
      <c r="ET1271" s="127"/>
      <c r="EU1271" s="127"/>
      <c r="EV1271" s="127"/>
      <c r="EW1271" s="127"/>
      <c r="EX1271" s="127"/>
      <c r="EY1271" s="127"/>
      <c r="EZ1271" s="127"/>
      <c r="FA1271" s="127"/>
      <c r="FB1271" s="127"/>
      <c r="FC1271" s="127"/>
      <c r="FD1271" s="127"/>
      <c r="FE1271" s="127"/>
      <c r="FF1271" s="127"/>
      <c r="FG1271" s="127"/>
      <c r="FH1271" s="127"/>
      <c r="FI1271" s="127"/>
      <c r="FJ1271" s="127"/>
      <c r="FK1271" s="127"/>
      <c r="FL1271" s="127"/>
      <c r="FM1271" s="127"/>
      <c r="FN1271" s="127"/>
      <c r="FO1271" s="127"/>
      <c r="FP1271" s="127"/>
      <c r="FQ1271" s="127"/>
      <c r="FR1271" s="127"/>
      <c r="FS1271" s="127"/>
      <c r="FT1271" s="127"/>
      <c r="FU1271" s="127"/>
      <c r="FV1271" s="127"/>
      <c r="FW1271" s="127"/>
      <c r="FX1271" s="127"/>
      <c r="FY1271" s="127"/>
      <c r="FZ1271" s="127"/>
      <c r="GA1271" s="127"/>
      <c r="GB1271" s="127"/>
      <c r="GC1271" s="127"/>
      <c r="GD1271" s="127"/>
      <c r="GE1271" s="127"/>
      <c r="GF1271" s="127"/>
      <c r="GG1271" s="127"/>
      <c r="GH1271" s="127"/>
      <c r="GI1271" s="127"/>
      <c r="GJ1271" s="127"/>
      <c r="GK1271" s="127"/>
      <c r="GL1271" s="127"/>
      <c r="GM1271" s="127"/>
      <c r="GN1271" s="127"/>
      <c r="GO1271" s="127"/>
      <c r="GP1271" s="127"/>
      <c r="GQ1271" s="7"/>
      <c r="GR1271" s="7"/>
      <c r="GS1271" s="7"/>
      <c r="GT1271" s="7"/>
      <c r="GU1271" s="7"/>
      <c r="GV1271" s="7"/>
      <c r="GW1271" s="7"/>
      <c r="GX1271" s="7"/>
      <c r="GY1271" s="7"/>
    </row>
    <row r="1272" spans="1:207" ht="12.75" customHeight="1" x14ac:dyDescent="0.2">
      <c r="A1272" s="127"/>
      <c r="B1272" s="127"/>
      <c r="C1272" s="127"/>
      <c r="D1272" s="127"/>
      <c r="E1272" s="127"/>
      <c r="F1272" s="117"/>
      <c r="G1272" s="117"/>
      <c r="H1272" s="117"/>
      <c r="I1272" s="128"/>
      <c r="J1272" s="128"/>
      <c r="K1272" s="114"/>
      <c r="L1272" s="127"/>
      <c r="M1272" s="127"/>
      <c r="N1272" s="127"/>
      <c r="O1272" s="127"/>
      <c r="P1272" s="127"/>
      <c r="Q1272" s="127"/>
      <c r="R1272" s="127"/>
      <c r="S1272" s="127"/>
      <c r="T1272" s="127"/>
      <c r="U1272" s="127"/>
      <c r="V1272" s="127"/>
      <c r="W1272" s="127"/>
      <c r="X1272" s="127"/>
      <c r="Y1272" s="127"/>
      <c r="Z1272" s="127"/>
      <c r="AA1272" s="127"/>
      <c r="AB1272" s="127"/>
      <c r="AC1272" s="127"/>
      <c r="AD1272" s="127"/>
      <c r="AE1272" s="127"/>
      <c r="AF1272" s="127"/>
      <c r="AG1272" s="127"/>
      <c r="AH1272" s="127"/>
      <c r="AI1272" s="127"/>
      <c r="AJ1272" s="127"/>
      <c r="AK1272" s="127"/>
      <c r="AL1272" s="127"/>
      <c r="AM1272" s="127"/>
      <c r="AN1272" s="127"/>
      <c r="AO1272" s="127"/>
      <c r="AP1272" s="127"/>
      <c r="AQ1272" s="127"/>
      <c r="AR1272" s="127"/>
      <c r="AS1272" s="127"/>
      <c r="AT1272" s="127"/>
      <c r="AU1272" s="127"/>
      <c r="AV1272" s="127"/>
      <c r="AW1272" s="127"/>
      <c r="AX1272" s="127"/>
      <c r="AY1272" s="127"/>
      <c r="AZ1272" s="127"/>
      <c r="BA1272" s="127"/>
      <c r="BB1272" s="127"/>
      <c r="BC1272" s="127"/>
      <c r="BD1272" s="127"/>
      <c r="BE1272" s="127"/>
      <c r="BF1272" s="127"/>
      <c r="BG1272" s="127"/>
      <c r="BH1272" s="127"/>
      <c r="BI1272" s="127"/>
      <c r="BJ1272" s="127"/>
      <c r="BK1272" s="127"/>
      <c r="BL1272" s="127"/>
      <c r="BM1272" s="127"/>
      <c r="BN1272" s="127"/>
      <c r="BO1272" s="127"/>
      <c r="BP1272" s="127"/>
      <c r="BQ1272" s="127"/>
      <c r="BR1272" s="127"/>
      <c r="BS1272" s="127"/>
      <c r="BT1272" s="127"/>
      <c r="BU1272" s="127"/>
      <c r="BV1272" s="127"/>
      <c r="BW1272" s="127"/>
      <c r="BX1272" s="127"/>
      <c r="BY1272" s="127"/>
      <c r="BZ1272" s="127"/>
      <c r="CA1272" s="127"/>
      <c r="CB1272" s="127"/>
      <c r="CC1272" s="127"/>
      <c r="CD1272" s="127"/>
      <c r="CE1272" s="127"/>
      <c r="CF1272" s="127"/>
      <c r="CG1272" s="127"/>
      <c r="CH1272" s="127"/>
      <c r="CI1272" s="127"/>
      <c r="CJ1272" s="127"/>
      <c r="CK1272" s="127"/>
      <c r="CL1272" s="127"/>
      <c r="CM1272" s="127"/>
      <c r="CN1272" s="127"/>
      <c r="CO1272" s="127"/>
      <c r="CP1272" s="127"/>
      <c r="CQ1272" s="127"/>
      <c r="CR1272" s="127"/>
      <c r="CS1272" s="127"/>
      <c r="CT1272" s="127"/>
      <c r="CU1272" s="127"/>
      <c r="CV1272" s="127"/>
      <c r="CW1272" s="127"/>
      <c r="CX1272" s="127"/>
      <c r="CY1272" s="127"/>
      <c r="CZ1272" s="127"/>
      <c r="DA1272" s="127"/>
      <c r="DB1272" s="127"/>
      <c r="DC1272" s="127"/>
      <c r="DD1272" s="127"/>
      <c r="DE1272" s="127"/>
      <c r="DF1272" s="127"/>
      <c r="DG1272" s="127"/>
      <c r="DH1272" s="127"/>
      <c r="DI1272" s="127"/>
      <c r="DJ1272" s="127"/>
      <c r="DK1272" s="127"/>
      <c r="DL1272" s="127"/>
      <c r="DM1272" s="127"/>
      <c r="DN1272" s="127"/>
      <c r="DO1272" s="127"/>
      <c r="DP1272" s="127"/>
      <c r="DQ1272" s="127"/>
      <c r="DR1272" s="127"/>
      <c r="DS1272" s="127"/>
      <c r="DT1272" s="127"/>
      <c r="DU1272" s="127"/>
      <c r="DV1272" s="127"/>
      <c r="DW1272" s="127"/>
      <c r="DX1272" s="127"/>
      <c r="DY1272" s="127"/>
      <c r="DZ1272" s="127"/>
      <c r="EA1272" s="127"/>
      <c r="EB1272" s="127"/>
      <c r="EC1272" s="127"/>
      <c r="ED1272" s="127"/>
      <c r="EE1272" s="127"/>
      <c r="EF1272" s="127"/>
      <c r="EG1272" s="127"/>
      <c r="EH1272" s="127"/>
      <c r="EI1272" s="127"/>
      <c r="EJ1272" s="127"/>
      <c r="EK1272" s="127"/>
      <c r="EL1272" s="127"/>
      <c r="EM1272" s="127"/>
      <c r="EN1272" s="127"/>
      <c r="EO1272" s="127"/>
      <c r="EP1272" s="127"/>
      <c r="EQ1272" s="127"/>
      <c r="ER1272" s="127"/>
      <c r="ES1272" s="127"/>
      <c r="ET1272" s="127"/>
      <c r="EU1272" s="127"/>
      <c r="EV1272" s="127"/>
      <c r="EW1272" s="127"/>
      <c r="EX1272" s="127"/>
      <c r="EY1272" s="127"/>
      <c r="EZ1272" s="127"/>
      <c r="FA1272" s="127"/>
      <c r="FB1272" s="127"/>
      <c r="FC1272" s="127"/>
      <c r="FD1272" s="127"/>
      <c r="FE1272" s="127"/>
      <c r="FF1272" s="127"/>
      <c r="FG1272" s="127"/>
      <c r="FH1272" s="127"/>
      <c r="FI1272" s="127"/>
      <c r="FJ1272" s="127"/>
      <c r="FK1272" s="127"/>
      <c r="FL1272" s="127"/>
      <c r="FM1272" s="127"/>
      <c r="FN1272" s="127"/>
      <c r="FO1272" s="127"/>
      <c r="FP1272" s="127"/>
      <c r="FQ1272" s="127"/>
      <c r="FR1272" s="127"/>
      <c r="FS1272" s="127"/>
      <c r="FT1272" s="127"/>
      <c r="FU1272" s="127"/>
      <c r="FV1272" s="127"/>
      <c r="FW1272" s="127"/>
      <c r="FX1272" s="127"/>
      <c r="FY1272" s="127"/>
      <c r="FZ1272" s="127"/>
      <c r="GA1272" s="127"/>
      <c r="GB1272" s="127"/>
      <c r="GC1272" s="127"/>
      <c r="GD1272" s="127"/>
      <c r="GE1272" s="127"/>
      <c r="GF1272" s="127"/>
      <c r="GG1272" s="127"/>
      <c r="GH1272" s="127"/>
      <c r="GI1272" s="127"/>
      <c r="GJ1272" s="127"/>
      <c r="GK1272" s="127"/>
      <c r="GL1272" s="127"/>
      <c r="GM1272" s="127"/>
      <c r="GN1272" s="127"/>
      <c r="GO1272" s="127"/>
      <c r="GP1272" s="127"/>
      <c r="GQ1272" s="7"/>
      <c r="GR1272" s="7"/>
      <c r="GS1272" s="7"/>
      <c r="GT1272" s="7"/>
      <c r="GU1272" s="7"/>
      <c r="GV1272" s="7"/>
      <c r="GW1272" s="7"/>
      <c r="GX1272" s="7"/>
      <c r="GY1272" s="7"/>
    </row>
    <row r="1273" spans="1:207" ht="12.75" customHeight="1" x14ac:dyDescent="0.2">
      <c r="A1273" s="127"/>
      <c r="B1273" s="127"/>
      <c r="C1273" s="127"/>
      <c r="D1273" s="127"/>
      <c r="E1273" s="127"/>
      <c r="F1273" s="117"/>
      <c r="G1273" s="117"/>
      <c r="H1273" s="117"/>
      <c r="I1273" s="128"/>
      <c r="J1273" s="128"/>
      <c r="K1273" s="114"/>
      <c r="L1273" s="127"/>
      <c r="M1273" s="127"/>
      <c r="N1273" s="127"/>
      <c r="O1273" s="127"/>
      <c r="P1273" s="127"/>
      <c r="Q1273" s="127"/>
      <c r="R1273" s="127"/>
      <c r="S1273" s="127"/>
      <c r="T1273" s="127"/>
      <c r="U1273" s="127"/>
      <c r="V1273" s="127"/>
      <c r="W1273" s="127"/>
      <c r="X1273" s="127"/>
      <c r="Y1273" s="127"/>
      <c r="Z1273" s="127"/>
      <c r="AA1273" s="127"/>
      <c r="AB1273" s="127"/>
      <c r="AC1273" s="127"/>
      <c r="AD1273" s="127"/>
      <c r="AE1273" s="127"/>
      <c r="AF1273" s="127"/>
      <c r="AG1273" s="127"/>
      <c r="AH1273" s="127"/>
      <c r="AI1273" s="127"/>
      <c r="AJ1273" s="127"/>
      <c r="AK1273" s="127"/>
      <c r="AL1273" s="127"/>
      <c r="AM1273" s="127"/>
      <c r="AN1273" s="127"/>
      <c r="AO1273" s="127"/>
      <c r="AP1273" s="127"/>
      <c r="AQ1273" s="127"/>
      <c r="AR1273" s="127"/>
      <c r="AS1273" s="127"/>
      <c r="AT1273" s="127"/>
      <c r="AU1273" s="127"/>
      <c r="AV1273" s="127"/>
      <c r="AW1273" s="127"/>
      <c r="AX1273" s="127"/>
      <c r="AY1273" s="127"/>
      <c r="AZ1273" s="127"/>
      <c r="BA1273" s="127"/>
      <c r="BB1273" s="127"/>
      <c r="BC1273" s="127"/>
      <c r="BD1273" s="127"/>
      <c r="BE1273" s="127"/>
      <c r="BF1273" s="127"/>
      <c r="BG1273" s="127"/>
      <c r="BH1273" s="127"/>
      <c r="BI1273" s="127"/>
      <c r="BJ1273" s="127"/>
      <c r="BK1273" s="127"/>
      <c r="BL1273" s="127"/>
      <c r="BM1273" s="127"/>
      <c r="BN1273" s="127"/>
      <c r="BO1273" s="127"/>
      <c r="BP1273" s="127"/>
      <c r="BQ1273" s="127"/>
      <c r="BR1273" s="127"/>
      <c r="BS1273" s="127"/>
      <c r="BT1273" s="127"/>
      <c r="BU1273" s="127"/>
      <c r="BV1273" s="127"/>
      <c r="BW1273" s="127"/>
      <c r="BX1273" s="127"/>
      <c r="BY1273" s="127"/>
      <c r="BZ1273" s="127"/>
      <c r="CA1273" s="127"/>
      <c r="CB1273" s="127"/>
      <c r="CC1273" s="127"/>
      <c r="CD1273" s="127"/>
      <c r="CE1273" s="127"/>
      <c r="CF1273" s="127"/>
      <c r="CG1273" s="127"/>
      <c r="CH1273" s="127"/>
      <c r="CI1273" s="127"/>
      <c r="CJ1273" s="127"/>
      <c r="CK1273" s="127"/>
      <c r="CL1273" s="127"/>
      <c r="CM1273" s="127"/>
      <c r="CN1273" s="127"/>
      <c r="CO1273" s="127"/>
      <c r="CP1273" s="127"/>
      <c r="CQ1273" s="127"/>
      <c r="CR1273" s="127"/>
      <c r="CS1273" s="127"/>
      <c r="CT1273" s="127"/>
      <c r="CU1273" s="127"/>
      <c r="CV1273" s="127"/>
      <c r="CW1273" s="127"/>
      <c r="CX1273" s="127"/>
      <c r="CY1273" s="127"/>
      <c r="CZ1273" s="127"/>
      <c r="DA1273" s="127"/>
      <c r="DB1273" s="127"/>
      <c r="DC1273" s="127"/>
      <c r="DD1273" s="127"/>
      <c r="DE1273" s="127"/>
      <c r="DF1273" s="127"/>
      <c r="DG1273" s="127"/>
      <c r="DH1273" s="127"/>
      <c r="DI1273" s="127"/>
      <c r="DJ1273" s="127"/>
      <c r="DK1273" s="127"/>
      <c r="DL1273" s="127"/>
      <c r="DM1273" s="127"/>
      <c r="DN1273" s="127"/>
      <c r="DO1273" s="127"/>
      <c r="DP1273" s="127"/>
      <c r="DQ1273" s="127"/>
      <c r="DR1273" s="127"/>
      <c r="DS1273" s="127"/>
      <c r="DT1273" s="127"/>
      <c r="DU1273" s="127"/>
      <c r="DV1273" s="127"/>
      <c r="DW1273" s="127"/>
      <c r="DX1273" s="127"/>
      <c r="DY1273" s="127"/>
      <c r="DZ1273" s="127"/>
      <c r="EA1273" s="127"/>
      <c r="EB1273" s="127"/>
      <c r="EC1273" s="127"/>
      <c r="ED1273" s="127"/>
      <c r="EE1273" s="127"/>
      <c r="EF1273" s="127"/>
      <c r="EG1273" s="127"/>
      <c r="EH1273" s="127"/>
      <c r="EI1273" s="127"/>
      <c r="EJ1273" s="127"/>
      <c r="EK1273" s="127"/>
      <c r="EL1273" s="127"/>
      <c r="EM1273" s="127"/>
      <c r="EN1273" s="127"/>
      <c r="EO1273" s="127"/>
      <c r="EP1273" s="127"/>
      <c r="EQ1273" s="127"/>
      <c r="ER1273" s="127"/>
      <c r="ES1273" s="127"/>
      <c r="ET1273" s="127"/>
      <c r="EU1273" s="127"/>
      <c r="EV1273" s="127"/>
      <c r="EW1273" s="127"/>
      <c r="EX1273" s="127"/>
      <c r="EY1273" s="127"/>
      <c r="EZ1273" s="127"/>
      <c r="FA1273" s="127"/>
      <c r="FB1273" s="127"/>
      <c r="FC1273" s="127"/>
      <c r="FD1273" s="127"/>
      <c r="FE1273" s="127"/>
      <c r="FF1273" s="127"/>
      <c r="FG1273" s="127"/>
      <c r="FH1273" s="127"/>
      <c r="FI1273" s="127"/>
      <c r="FJ1273" s="127"/>
      <c r="FK1273" s="127"/>
      <c r="FL1273" s="127"/>
      <c r="FM1273" s="127"/>
      <c r="FN1273" s="127"/>
      <c r="FO1273" s="127"/>
      <c r="FP1273" s="127"/>
      <c r="FQ1273" s="127"/>
      <c r="FR1273" s="127"/>
      <c r="FS1273" s="127"/>
      <c r="FT1273" s="127"/>
      <c r="FU1273" s="127"/>
      <c r="FV1273" s="127"/>
      <c r="FW1273" s="127"/>
      <c r="FX1273" s="127"/>
      <c r="FY1273" s="127"/>
      <c r="FZ1273" s="127"/>
      <c r="GA1273" s="127"/>
      <c r="GB1273" s="127"/>
      <c r="GC1273" s="127"/>
      <c r="GD1273" s="127"/>
      <c r="GE1273" s="127"/>
      <c r="GF1273" s="127"/>
      <c r="GG1273" s="127"/>
      <c r="GH1273" s="127"/>
      <c r="GI1273" s="127"/>
      <c r="GJ1273" s="127"/>
      <c r="GK1273" s="127"/>
      <c r="GL1273" s="127"/>
      <c r="GM1273" s="127"/>
      <c r="GN1273" s="127"/>
      <c r="GO1273" s="127"/>
      <c r="GP1273" s="127"/>
      <c r="GQ1273" s="7"/>
      <c r="GR1273" s="7"/>
      <c r="GS1273" s="7"/>
      <c r="GT1273" s="7"/>
      <c r="GU1273" s="7"/>
      <c r="GV1273" s="7"/>
      <c r="GW1273" s="7"/>
      <c r="GX1273" s="7"/>
      <c r="GY1273" s="7"/>
    </row>
    <row r="1274" spans="1:207" ht="12.75" customHeight="1" x14ac:dyDescent="0.2">
      <c r="A1274" s="127"/>
      <c r="B1274" s="127"/>
      <c r="C1274" s="127"/>
      <c r="D1274" s="127"/>
      <c r="E1274" s="127"/>
      <c r="F1274" s="117"/>
      <c r="G1274" s="117"/>
      <c r="H1274" s="117"/>
      <c r="I1274" s="128"/>
      <c r="J1274" s="128"/>
      <c r="K1274" s="114"/>
      <c r="L1274" s="127"/>
      <c r="M1274" s="127"/>
      <c r="N1274" s="127"/>
      <c r="O1274" s="127"/>
      <c r="P1274" s="127"/>
      <c r="Q1274" s="127"/>
      <c r="R1274" s="127"/>
      <c r="S1274" s="127"/>
      <c r="T1274" s="127"/>
      <c r="U1274" s="127"/>
      <c r="V1274" s="127"/>
      <c r="W1274" s="127"/>
      <c r="X1274" s="127"/>
      <c r="Y1274" s="127"/>
      <c r="Z1274" s="127"/>
      <c r="AA1274" s="127"/>
      <c r="AB1274" s="127"/>
      <c r="AC1274" s="127"/>
      <c r="AD1274" s="127"/>
      <c r="AE1274" s="127"/>
      <c r="AF1274" s="127"/>
      <c r="AG1274" s="127"/>
      <c r="AH1274" s="127"/>
      <c r="AI1274" s="127"/>
      <c r="AJ1274" s="127"/>
      <c r="AK1274" s="127"/>
      <c r="AL1274" s="127"/>
      <c r="AM1274" s="127"/>
      <c r="AN1274" s="127"/>
      <c r="AO1274" s="127"/>
      <c r="AP1274" s="127"/>
      <c r="AQ1274" s="127"/>
      <c r="AR1274" s="127"/>
      <c r="AS1274" s="127"/>
      <c r="AT1274" s="127"/>
      <c r="AU1274" s="127"/>
      <c r="AV1274" s="127"/>
      <c r="AW1274" s="127"/>
      <c r="AX1274" s="127"/>
      <c r="AY1274" s="127"/>
      <c r="AZ1274" s="127"/>
      <c r="BA1274" s="127"/>
      <c r="BB1274" s="127"/>
      <c r="BC1274" s="127"/>
      <c r="BD1274" s="127"/>
      <c r="BE1274" s="127"/>
      <c r="BF1274" s="127"/>
      <c r="BG1274" s="127"/>
      <c r="BH1274" s="127"/>
      <c r="BI1274" s="127"/>
      <c r="BJ1274" s="127"/>
      <c r="BK1274" s="127"/>
      <c r="BL1274" s="127"/>
      <c r="BM1274" s="127"/>
      <c r="BN1274" s="127"/>
      <c r="BO1274" s="127"/>
      <c r="BP1274" s="127"/>
      <c r="BQ1274" s="127"/>
      <c r="BR1274" s="127"/>
      <c r="BS1274" s="127"/>
      <c r="BT1274" s="127"/>
      <c r="BU1274" s="127"/>
      <c r="BV1274" s="127"/>
      <c r="BW1274" s="127"/>
      <c r="BX1274" s="127"/>
      <c r="BY1274" s="127"/>
      <c r="BZ1274" s="127"/>
      <c r="CA1274" s="127"/>
      <c r="CB1274" s="127"/>
      <c r="CC1274" s="127"/>
      <c r="CD1274" s="127"/>
      <c r="CE1274" s="127"/>
      <c r="CF1274" s="127"/>
      <c r="CG1274" s="127"/>
      <c r="CH1274" s="127"/>
      <c r="CI1274" s="127"/>
      <c r="CJ1274" s="127"/>
      <c r="CK1274" s="127"/>
      <c r="CL1274" s="127"/>
      <c r="CM1274" s="127"/>
      <c r="CN1274" s="127"/>
      <c r="CO1274" s="127"/>
      <c r="CP1274" s="127"/>
      <c r="CQ1274" s="127"/>
      <c r="CR1274" s="127"/>
      <c r="CS1274" s="127"/>
      <c r="CT1274" s="127"/>
      <c r="CU1274" s="127"/>
      <c r="CV1274" s="127"/>
      <c r="CW1274" s="127"/>
      <c r="CX1274" s="127"/>
      <c r="CY1274" s="127"/>
      <c r="CZ1274" s="127"/>
      <c r="DA1274" s="127"/>
      <c r="DB1274" s="127"/>
      <c r="DC1274" s="127"/>
      <c r="DD1274" s="127"/>
      <c r="DE1274" s="127"/>
      <c r="DF1274" s="127"/>
      <c r="DG1274" s="127"/>
      <c r="DH1274" s="127"/>
      <c r="DI1274" s="127"/>
      <c r="DJ1274" s="127"/>
      <c r="DK1274" s="127"/>
      <c r="DL1274" s="127"/>
      <c r="DM1274" s="127"/>
      <c r="DN1274" s="127"/>
      <c r="DO1274" s="127"/>
      <c r="DP1274" s="127"/>
      <c r="DQ1274" s="127"/>
      <c r="DR1274" s="127"/>
      <c r="DS1274" s="127"/>
      <c r="DT1274" s="127"/>
      <c r="DU1274" s="127"/>
      <c r="DV1274" s="127"/>
      <c r="DW1274" s="127"/>
      <c r="DX1274" s="127"/>
      <c r="DY1274" s="127"/>
      <c r="DZ1274" s="127"/>
      <c r="EA1274" s="127"/>
      <c r="EB1274" s="127"/>
      <c r="EC1274" s="127"/>
      <c r="ED1274" s="127"/>
      <c r="EE1274" s="127"/>
      <c r="EF1274" s="127"/>
      <c r="EG1274" s="127"/>
      <c r="EH1274" s="127"/>
      <c r="EI1274" s="127"/>
      <c r="EJ1274" s="127"/>
      <c r="EK1274" s="127"/>
      <c r="EL1274" s="127"/>
      <c r="EM1274" s="127"/>
      <c r="EN1274" s="127"/>
      <c r="EO1274" s="127"/>
      <c r="EP1274" s="127"/>
      <c r="EQ1274" s="127"/>
      <c r="ER1274" s="127"/>
      <c r="ES1274" s="127"/>
      <c r="ET1274" s="127"/>
      <c r="EU1274" s="127"/>
      <c r="EV1274" s="127"/>
      <c r="EW1274" s="127"/>
      <c r="EX1274" s="127"/>
      <c r="EY1274" s="127"/>
      <c r="EZ1274" s="127"/>
      <c r="FA1274" s="127"/>
      <c r="FB1274" s="127"/>
      <c r="FC1274" s="127"/>
      <c r="FD1274" s="127"/>
      <c r="FE1274" s="127"/>
      <c r="FF1274" s="127"/>
      <c r="FG1274" s="127"/>
      <c r="FH1274" s="127"/>
      <c r="FI1274" s="127"/>
      <c r="FJ1274" s="127"/>
      <c r="FK1274" s="127"/>
      <c r="FL1274" s="127"/>
      <c r="FM1274" s="127"/>
      <c r="FN1274" s="127"/>
      <c r="FO1274" s="127"/>
      <c r="FP1274" s="127"/>
      <c r="FQ1274" s="127"/>
      <c r="FR1274" s="127"/>
      <c r="FS1274" s="127"/>
      <c r="FT1274" s="127"/>
      <c r="FU1274" s="127"/>
      <c r="FV1274" s="127"/>
      <c r="FW1274" s="127"/>
      <c r="FX1274" s="127"/>
      <c r="FY1274" s="127"/>
      <c r="FZ1274" s="127"/>
      <c r="GA1274" s="127"/>
      <c r="GB1274" s="127"/>
      <c r="GC1274" s="127"/>
      <c r="GD1274" s="127"/>
      <c r="GE1274" s="127"/>
      <c r="GF1274" s="127"/>
      <c r="GG1274" s="127"/>
      <c r="GH1274" s="127"/>
      <c r="GI1274" s="127"/>
      <c r="GJ1274" s="127"/>
      <c r="GK1274" s="127"/>
      <c r="GL1274" s="127"/>
      <c r="GM1274" s="127"/>
      <c r="GN1274" s="127"/>
      <c r="GO1274" s="127"/>
      <c r="GP1274" s="127"/>
      <c r="GQ1274" s="7"/>
      <c r="GR1274" s="7"/>
      <c r="GS1274" s="7"/>
      <c r="GT1274" s="7"/>
      <c r="GU1274" s="7"/>
      <c r="GV1274" s="7"/>
      <c r="GW1274" s="7"/>
      <c r="GX1274" s="7"/>
      <c r="GY1274" s="7"/>
    </row>
    <row r="1275" spans="1:207" ht="12.75" customHeight="1" x14ac:dyDescent="0.2">
      <c r="A1275" s="127"/>
      <c r="B1275" s="127"/>
      <c r="C1275" s="127"/>
      <c r="D1275" s="127"/>
      <c r="E1275" s="127"/>
      <c r="F1275" s="117"/>
      <c r="G1275" s="117"/>
      <c r="H1275" s="117"/>
      <c r="I1275" s="128"/>
      <c r="J1275" s="128"/>
      <c r="K1275" s="114"/>
      <c r="L1275" s="127"/>
      <c r="M1275" s="127"/>
      <c r="N1275" s="127"/>
      <c r="O1275" s="127"/>
      <c r="P1275" s="127"/>
      <c r="Q1275" s="127"/>
      <c r="R1275" s="127"/>
      <c r="S1275" s="127"/>
      <c r="T1275" s="127"/>
      <c r="U1275" s="127"/>
      <c r="V1275" s="127"/>
      <c r="W1275" s="127"/>
      <c r="X1275" s="127"/>
      <c r="Y1275" s="127"/>
      <c r="Z1275" s="127"/>
      <c r="AA1275" s="127"/>
      <c r="AB1275" s="127"/>
      <c r="AC1275" s="127"/>
      <c r="AD1275" s="127"/>
      <c r="AE1275" s="127"/>
      <c r="AF1275" s="127"/>
      <c r="AG1275" s="127"/>
      <c r="AH1275" s="127"/>
      <c r="AI1275" s="127"/>
      <c r="AJ1275" s="127"/>
      <c r="AK1275" s="127"/>
      <c r="AL1275" s="127"/>
      <c r="AM1275" s="127"/>
      <c r="AN1275" s="127"/>
      <c r="AO1275" s="127"/>
      <c r="AP1275" s="127"/>
      <c r="AQ1275" s="127"/>
      <c r="AR1275" s="127"/>
      <c r="AS1275" s="127"/>
      <c r="AT1275" s="127"/>
      <c r="AU1275" s="127"/>
      <c r="AV1275" s="127"/>
      <c r="AW1275" s="127"/>
      <c r="AX1275" s="127"/>
      <c r="AY1275" s="127"/>
      <c r="AZ1275" s="127"/>
      <c r="BA1275" s="127"/>
      <c r="BB1275" s="127"/>
      <c r="BC1275" s="127"/>
      <c r="BD1275" s="127"/>
      <c r="BE1275" s="127"/>
      <c r="BF1275" s="127"/>
      <c r="BG1275" s="127"/>
      <c r="BH1275" s="127"/>
      <c r="BI1275" s="127"/>
      <c r="BJ1275" s="127"/>
      <c r="BK1275" s="127"/>
      <c r="BL1275" s="127"/>
      <c r="BM1275" s="127"/>
      <c r="BN1275" s="127"/>
      <c r="BO1275" s="127"/>
      <c r="BP1275" s="127"/>
      <c r="BQ1275" s="127"/>
      <c r="BR1275" s="127"/>
      <c r="BS1275" s="127"/>
      <c r="BT1275" s="127"/>
      <c r="BU1275" s="127"/>
      <c r="BV1275" s="127"/>
      <c r="BW1275" s="127"/>
      <c r="BX1275" s="127"/>
      <c r="BY1275" s="127"/>
      <c r="BZ1275" s="127"/>
      <c r="CA1275" s="127"/>
      <c r="CB1275" s="127"/>
      <c r="CC1275" s="127"/>
      <c r="CD1275" s="127"/>
      <c r="CE1275" s="127"/>
      <c r="CF1275" s="127"/>
      <c r="CG1275" s="127"/>
      <c r="CH1275" s="127"/>
      <c r="CI1275" s="127"/>
      <c r="CJ1275" s="127"/>
      <c r="CK1275" s="127"/>
      <c r="CL1275" s="127"/>
      <c r="CM1275" s="127"/>
      <c r="CN1275" s="127"/>
      <c r="CO1275" s="127"/>
      <c r="CP1275" s="127"/>
      <c r="CQ1275" s="127"/>
      <c r="CR1275" s="127"/>
      <c r="CS1275" s="127"/>
      <c r="CT1275" s="127"/>
      <c r="CU1275" s="127"/>
      <c r="CV1275" s="127"/>
      <c r="CW1275" s="127"/>
      <c r="CX1275" s="127"/>
      <c r="CY1275" s="127"/>
      <c r="CZ1275" s="127"/>
      <c r="DA1275" s="127"/>
      <c r="DB1275" s="127"/>
      <c r="DC1275" s="127"/>
      <c r="DD1275" s="127"/>
      <c r="DE1275" s="127"/>
      <c r="DF1275" s="127"/>
      <c r="DG1275" s="127"/>
      <c r="DH1275" s="127"/>
      <c r="DI1275" s="127"/>
      <c r="DJ1275" s="127"/>
      <c r="DK1275" s="127"/>
      <c r="DL1275" s="127"/>
      <c r="DM1275" s="127"/>
      <c r="DN1275" s="127"/>
      <c r="DO1275" s="127"/>
      <c r="DP1275" s="127"/>
      <c r="DQ1275" s="127"/>
      <c r="DR1275" s="127"/>
      <c r="DS1275" s="127"/>
      <c r="DT1275" s="127"/>
      <c r="DU1275" s="127"/>
      <c r="DV1275" s="127"/>
      <c r="DW1275" s="127"/>
      <c r="DX1275" s="127"/>
      <c r="DY1275" s="127"/>
      <c r="DZ1275" s="127"/>
      <c r="EA1275" s="127"/>
      <c r="EB1275" s="127"/>
      <c r="EC1275" s="127"/>
      <c r="ED1275" s="127"/>
      <c r="EE1275" s="127"/>
      <c r="EF1275" s="127"/>
      <c r="EG1275" s="127"/>
      <c r="EH1275" s="127"/>
      <c r="EI1275" s="127"/>
      <c r="EJ1275" s="127"/>
      <c r="EK1275" s="127"/>
      <c r="EL1275" s="127"/>
      <c r="EM1275" s="127"/>
      <c r="EN1275" s="127"/>
      <c r="EO1275" s="127"/>
      <c r="EP1275" s="127"/>
      <c r="EQ1275" s="127"/>
      <c r="ER1275" s="127"/>
      <c r="ES1275" s="127"/>
      <c r="ET1275" s="127"/>
      <c r="EU1275" s="127"/>
      <c r="EV1275" s="127"/>
      <c r="EW1275" s="127"/>
      <c r="EX1275" s="127"/>
      <c r="EY1275" s="127"/>
      <c r="EZ1275" s="127"/>
      <c r="FA1275" s="127"/>
      <c r="FB1275" s="127"/>
      <c r="FC1275" s="127"/>
      <c r="FD1275" s="127"/>
      <c r="FE1275" s="127"/>
      <c r="FF1275" s="127"/>
      <c r="FG1275" s="127"/>
      <c r="FH1275" s="127"/>
      <c r="FI1275" s="127"/>
      <c r="FJ1275" s="127"/>
      <c r="FK1275" s="127"/>
      <c r="FL1275" s="127"/>
      <c r="FM1275" s="127"/>
      <c r="FN1275" s="127"/>
      <c r="FO1275" s="127"/>
      <c r="FP1275" s="127"/>
      <c r="FQ1275" s="127"/>
      <c r="FR1275" s="127"/>
      <c r="FS1275" s="127"/>
      <c r="FT1275" s="127"/>
      <c r="FU1275" s="127"/>
      <c r="FV1275" s="127"/>
      <c r="FW1275" s="127"/>
      <c r="FX1275" s="127"/>
      <c r="FY1275" s="127"/>
      <c r="FZ1275" s="127"/>
      <c r="GA1275" s="127"/>
      <c r="GB1275" s="127"/>
      <c r="GC1275" s="127"/>
      <c r="GD1275" s="127"/>
      <c r="GE1275" s="127"/>
      <c r="GF1275" s="127"/>
      <c r="GG1275" s="127"/>
      <c r="GH1275" s="127"/>
      <c r="GI1275" s="127"/>
      <c r="GJ1275" s="127"/>
      <c r="GK1275" s="127"/>
      <c r="GL1275" s="127"/>
      <c r="GM1275" s="127"/>
      <c r="GN1275" s="127"/>
      <c r="GO1275" s="127"/>
      <c r="GP1275" s="127"/>
      <c r="GQ1275" s="7"/>
      <c r="GR1275" s="7"/>
      <c r="GS1275" s="7"/>
      <c r="GT1275" s="7"/>
      <c r="GU1275" s="7"/>
      <c r="GV1275" s="7"/>
      <c r="GW1275" s="7"/>
      <c r="GX1275" s="7"/>
      <c r="GY1275" s="7"/>
    </row>
    <row r="1276" spans="1:207" ht="12.75" customHeight="1" x14ac:dyDescent="0.2">
      <c r="A1276" s="127"/>
      <c r="B1276" s="127"/>
      <c r="C1276" s="127"/>
      <c r="D1276" s="127"/>
      <c r="E1276" s="127"/>
      <c r="F1276" s="117"/>
      <c r="G1276" s="117"/>
      <c r="H1276" s="117"/>
      <c r="I1276" s="128"/>
      <c r="J1276" s="128"/>
      <c r="K1276" s="114"/>
      <c r="L1276" s="127"/>
      <c r="M1276" s="127"/>
      <c r="N1276" s="127"/>
      <c r="O1276" s="127"/>
      <c r="P1276" s="127"/>
      <c r="Q1276" s="127"/>
      <c r="R1276" s="127"/>
      <c r="S1276" s="127"/>
      <c r="T1276" s="127"/>
      <c r="U1276" s="127"/>
      <c r="V1276" s="127"/>
      <c r="W1276" s="127"/>
      <c r="X1276" s="127"/>
      <c r="Y1276" s="127"/>
      <c r="Z1276" s="127"/>
      <c r="AA1276" s="127"/>
      <c r="AB1276" s="127"/>
      <c r="AC1276" s="127"/>
      <c r="AD1276" s="127"/>
      <c r="AE1276" s="127"/>
      <c r="AF1276" s="127"/>
      <c r="AG1276" s="127"/>
      <c r="AH1276" s="127"/>
      <c r="AI1276" s="127"/>
      <c r="AJ1276" s="127"/>
      <c r="AK1276" s="127"/>
      <c r="AL1276" s="127"/>
      <c r="AM1276" s="127"/>
      <c r="AN1276" s="127"/>
      <c r="AO1276" s="127"/>
      <c r="AP1276" s="127"/>
      <c r="AQ1276" s="127"/>
      <c r="AR1276" s="127"/>
      <c r="AS1276" s="127"/>
      <c r="AT1276" s="127"/>
      <c r="AU1276" s="127"/>
      <c r="AV1276" s="127"/>
      <c r="AW1276" s="127"/>
      <c r="AX1276" s="127"/>
      <c r="AY1276" s="127"/>
      <c r="AZ1276" s="127"/>
      <c r="BA1276" s="127"/>
      <c r="BB1276" s="127"/>
      <c r="BC1276" s="127"/>
      <c r="BD1276" s="127"/>
      <c r="BE1276" s="127"/>
      <c r="BF1276" s="127"/>
      <c r="BG1276" s="127"/>
      <c r="BH1276" s="127"/>
      <c r="BI1276" s="127"/>
      <c r="BJ1276" s="127"/>
      <c r="BK1276" s="127"/>
      <c r="BL1276" s="127"/>
      <c r="BM1276" s="127"/>
      <c r="BN1276" s="127"/>
      <c r="BO1276" s="127"/>
      <c r="BP1276" s="127"/>
      <c r="BQ1276" s="127"/>
      <c r="BR1276" s="127"/>
      <c r="BS1276" s="127"/>
      <c r="BT1276" s="127"/>
      <c r="BU1276" s="127"/>
      <c r="BV1276" s="127"/>
      <c r="BW1276" s="127"/>
      <c r="BX1276" s="127"/>
      <c r="BY1276" s="127"/>
      <c r="BZ1276" s="127"/>
      <c r="CA1276" s="127"/>
      <c r="CB1276" s="127"/>
      <c r="CC1276" s="127"/>
      <c r="CD1276" s="127"/>
      <c r="CE1276" s="127"/>
      <c r="CF1276" s="127"/>
      <c r="CG1276" s="127"/>
      <c r="CH1276" s="127"/>
      <c r="CI1276" s="127"/>
      <c r="CJ1276" s="127"/>
      <c r="CK1276" s="127"/>
      <c r="CL1276" s="127"/>
      <c r="CM1276" s="127"/>
      <c r="CN1276" s="127"/>
      <c r="CO1276" s="127"/>
      <c r="CP1276" s="127"/>
      <c r="CQ1276" s="127"/>
      <c r="CR1276" s="127"/>
      <c r="CS1276" s="127"/>
      <c r="CT1276" s="127"/>
      <c r="CU1276" s="127"/>
      <c r="CV1276" s="127"/>
      <c r="CW1276" s="127"/>
      <c r="CX1276" s="127"/>
      <c r="CY1276" s="127"/>
      <c r="CZ1276" s="127"/>
      <c r="DA1276" s="127"/>
      <c r="DB1276" s="127"/>
      <c r="DC1276" s="127"/>
      <c r="DD1276" s="127"/>
      <c r="DE1276" s="127"/>
      <c r="DF1276" s="127"/>
      <c r="DG1276" s="127"/>
      <c r="DH1276" s="127"/>
      <c r="DI1276" s="127"/>
      <c r="DJ1276" s="127"/>
      <c r="DK1276" s="127"/>
      <c r="DL1276" s="127"/>
      <c r="DM1276" s="127"/>
      <c r="DN1276" s="127"/>
      <c r="DO1276" s="127"/>
      <c r="DP1276" s="127"/>
      <c r="DQ1276" s="127"/>
      <c r="DR1276" s="127"/>
      <c r="DS1276" s="127"/>
      <c r="DT1276" s="127"/>
      <c r="DU1276" s="127"/>
      <c r="DV1276" s="127"/>
      <c r="DW1276" s="127"/>
      <c r="DX1276" s="127"/>
      <c r="DY1276" s="127"/>
      <c r="DZ1276" s="127"/>
      <c r="EA1276" s="127"/>
      <c r="EB1276" s="127"/>
      <c r="EC1276" s="127"/>
      <c r="ED1276" s="127"/>
      <c r="EE1276" s="127"/>
      <c r="EF1276" s="127"/>
      <c r="EG1276" s="127"/>
      <c r="EH1276" s="127"/>
      <c r="EI1276" s="127"/>
      <c r="EJ1276" s="127"/>
      <c r="EK1276" s="127"/>
      <c r="EL1276" s="127"/>
      <c r="EM1276" s="127"/>
      <c r="EN1276" s="127"/>
      <c r="EO1276" s="127"/>
      <c r="EP1276" s="127"/>
      <c r="EQ1276" s="127"/>
      <c r="ER1276" s="127"/>
      <c r="ES1276" s="127"/>
      <c r="ET1276" s="127"/>
      <c r="EU1276" s="127"/>
      <c r="EV1276" s="127"/>
      <c r="EW1276" s="127"/>
      <c r="EX1276" s="127"/>
      <c r="EY1276" s="127"/>
      <c r="EZ1276" s="127"/>
      <c r="FA1276" s="127"/>
      <c r="FB1276" s="127"/>
      <c r="FC1276" s="127"/>
      <c r="FD1276" s="127"/>
      <c r="FE1276" s="127"/>
      <c r="FF1276" s="127"/>
      <c r="FG1276" s="127"/>
      <c r="FH1276" s="127"/>
      <c r="FI1276" s="127"/>
      <c r="FJ1276" s="127"/>
      <c r="FK1276" s="127"/>
      <c r="FL1276" s="127"/>
      <c r="FM1276" s="127"/>
      <c r="FN1276" s="127"/>
      <c r="FO1276" s="127"/>
      <c r="FP1276" s="127"/>
      <c r="FQ1276" s="127"/>
      <c r="FR1276" s="127"/>
      <c r="FS1276" s="127"/>
      <c r="FT1276" s="127"/>
      <c r="FU1276" s="127"/>
      <c r="FV1276" s="127"/>
      <c r="FW1276" s="127"/>
      <c r="FX1276" s="127"/>
      <c r="FY1276" s="127"/>
      <c r="FZ1276" s="127"/>
      <c r="GA1276" s="127"/>
      <c r="GB1276" s="127"/>
      <c r="GC1276" s="127"/>
      <c r="GD1276" s="127"/>
      <c r="GE1276" s="127"/>
      <c r="GF1276" s="127"/>
      <c r="GG1276" s="127"/>
      <c r="GH1276" s="127"/>
      <c r="GI1276" s="127"/>
      <c r="GJ1276" s="127"/>
      <c r="GK1276" s="127"/>
      <c r="GL1276" s="127"/>
      <c r="GM1276" s="127"/>
      <c r="GN1276" s="127"/>
      <c r="GO1276" s="127"/>
      <c r="GP1276" s="127"/>
      <c r="GQ1276" s="7"/>
      <c r="GR1276" s="7"/>
      <c r="GS1276" s="7"/>
      <c r="GT1276" s="7"/>
      <c r="GU1276" s="7"/>
      <c r="GV1276" s="7"/>
      <c r="GW1276" s="7"/>
      <c r="GX1276" s="7"/>
      <c r="GY1276" s="7"/>
    </row>
    <row r="1277" spans="1:207" ht="12.75" customHeight="1" x14ac:dyDescent="0.2">
      <c r="A1277" s="127"/>
      <c r="B1277" s="127"/>
      <c r="C1277" s="127"/>
      <c r="D1277" s="127"/>
      <c r="E1277" s="127"/>
      <c r="F1277" s="117"/>
      <c r="G1277" s="117"/>
      <c r="H1277" s="117"/>
      <c r="I1277" s="128"/>
      <c r="J1277" s="128"/>
      <c r="K1277" s="114"/>
      <c r="L1277" s="127"/>
      <c r="M1277" s="127"/>
      <c r="N1277" s="127"/>
      <c r="O1277" s="127"/>
      <c r="P1277" s="127"/>
      <c r="Q1277" s="127"/>
      <c r="R1277" s="127"/>
      <c r="S1277" s="127"/>
      <c r="T1277" s="127"/>
      <c r="U1277" s="127"/>
      <c r="V1277" s="127"/>
      <c r="W1277" s="127"/>
      <c r="X1277" s="127"/>
      <c r="Y1277" s="127"/>
      <c r="Z1277" s="127"/>
      <c r="AA1277" s="127"/>
      <c r="AB1277" s="127"/>
      <c r="AC1277" s="127"/>
      <c r="AD1277" s="127"/>
      <c r="AE1277" s="127"/>
      <c r="AF1277" s="127"/>
      <c r="AG1277" s="127"/>
      <c r="AH1277" s="127"/>
      <c r="AI1277" s="127"/>
      <c r="AJ1277" s="127"/>
      <c r="AK1277" s="127"/>
      <c r="AL1277" s="127"/>
      <c r="AM1277" s="127"/>
      <c r="AN1277" s="127"/>
      <c r="AO1277" s="127"/>
      <c r="AP1277" s="127"/>
      <c r="AQ1277" s="127"/>
      <c r="AR1277" s="127"/>
      <c r="AS1277" s="127"/>
      <c r="AT1277" s="127"/>
      <c r="AU1277" s="127"/>
      <c r="AV1277" s="127"/>
      <c r="AW1277" s="127"/>
      <c r="AX1277" s="127"/>
      <c r="AY1277" s="127"/>
      <c r="AZ1277" s="127"/>
      <c r="BA1277" s="127"/>
      <c r="BB1277" s="127"/>
      <c r="BC1277" s="127"/>
      <c r="BD1277" s="127"/>
      <c r="BE1277" s="127"/>
      <c r="BF1277" s="127"/>
      <c r="BG1277" s="127"/>
      <c r="BH1277" s="127"/>
      <c r="BI1277" s="127"/>
      <c r="BJ1277" s="127"/>
      <c r="BK1277" s="127"/>
      <c r="BL1277" s="127"/>
      <c r="BM1277" s="127"/>
      <c r="BN1277" s="127"/>
      <c r="BO1277" s="127"/>
      <c r="BP1277" s="127"/>
      <c r="BQ1277" s="127"/>
      <c r="BR1277" s="127"/>
      <c r="BS1277" s="127"/>
      <c r="BT1277" s="127"/>
      <c r="BU1277" s="127"/>
      <c r="BV1277" s="127"/>
      <c r="BW1277" s="127"/>
      <c r="BX1277" s="127"/>
      <c r="BY1277" s="127"/>
      <c r="BZ1277" s="127"/>
      <c r="CA1277" s="127"/>
      <c r="CB1277" s="127"/>
      <c r="CC1277" s="127"/>
      <c r="CD1277" s="127"/>
      <c r="CE1277" s="127"/>
      <c r="CF1277" s="127"/>
      <c r="CG1277" s="127"/>
      <c r="CH1277" s="127"/>
      <c r="CI1277" s="127"/>
      <c r="CJ1277" s="127"/>
      <c r="CK1277" s="127"/>
      <c r="CL1277" s="127"/>
      <c r="CM1277" s="127"/>
      <c r="CN1277" s="127"/>
      <c r="CO1277" s="127"/>
      <c r="CP1277" s="127"/>
      <c r="CQ1277" s="127"/>
      <c r="CR1277" s="127"/>
      <c r="CS1277" s="127"/>
      <c r="CT1277" s="127"/>
      <c r="CU1277" s="127"/>
      <c r="CV1277" s="127"/>
      <c r="CW1277" s="127"/>
      <c r="CX1277" s="127"/>
      <c r="CY1277" s="127"/>
      <c r="CZ1277" s="127"/>
      <c r="DA1277" s="127"/>
      <c r="DB1277" s="127"/>
      <c r="DC1277" s="127"/>
      <c r="DD1277" s="127"/>
      <c r="DE1277" s="127"/>
      <c r="DF1277" s="127"/>
      <c r="DG1277" s="127"/>
      <c r="DH1277" s="127"/>
      <c r="DI1277" s="127"/>
      <c r="DJ1277" s="127"/>
      <c r="DK1277" s="127"/>
      <c r="DL1277" s="127"/>
      <c r="DM1277" s="127"/>
      <c r="DN1277" s="127"/>
      <c r="DO1277" s="127"/>
      <c r="DP1277" s="127"/>
      <c r="DQ1277" s="127"/>
      <c r="DR1277" s="127"/>
      <c r="DS1277" s="127"/>
      <c r="DT1277" s="127"/>
      <c r="DU1277" s="127"/>
      <c r="DV1277" s="127"/>
      <c r="DW1277" s="127"/>
      <c r="DX1277" s="127"/>
      <c r="DY1277" s="127"/>
      <c r="DZ1277" s="127"/>
      <c r="EA1277" s="127"/>
      <c r="EB1277" s="127"/>
      <c r="EC1277" s="127"/>
      <c r="ED1277" s="127"/>
      <c r="EE1277" s="127"/>
      <c r="EF1277" s="127"/>
      <c r="EG1277" s="127"/>
      <c r="EH1277" s="127"/>
      <c r="EI1277" s="127"/>
      <c r="EJ1277" s="127"/>
      <c r="EK1277" s="127"/>
      <c r="EL1277" s="127"/>
      <c r="EM1277" s="127"/>
      <c r="EN1277" s="127"/>
      <c r="EO1277" s="127"/>
      <c r="EP1277" s="127"/>
      <c r="EQ1277" s="127"/>
      <c r="ER1277" s="127"/>
      <c r="ES1277" s="127"/>
      <c r="ET1277" s="127"/>
      <c r="EU1277" s="127"/>
      <c r="EV1277" s="127"/>
      <c r="EW1277" s="127"/>
      <c r="EX1277" s="127"/>
      <c r="EY1277" s="127"/>
      <c r="EZ1277" s="127"/>
      <c r="FA1277" s="127"/>
      <c r="FB1277" s="127"/>
      <c r="FC1277" s="127"/>
      <c r="FD1277" s="127"/>
      <c r="FE1277" s="127"/>
      <c r="FF1277" s="127"/>
      <c r="FG1277" s="127"/>
      <c r="FH1277" s="127"/>
      <c r="FI1277" s="127"/>
      <c r="FJ1277" s="127"/>
      <c r="FK1277" s="127"/>
      <c r="FL1277" s="127"/>
      <c r="FM1277" s="127"/>
      <c r="FN1277" s="127"/>
      <c r="FO1277" s="127"/>
      <c r="FP1277" s="127"/>
      <c r="FQ1277" s="127"/>
      <c r="FR1277" s="127"/>
      <c r="FS1277" s="127"/>
      <c r="FT1277" s="127"/>
      <c r="FU1277" s="127"/>
      <c r="FV1277" s="127"/>
      <c r="FW1277" s="127"/>
      <c r="FX1277" s="127"/>
      <c r="FY1277" s="127"/>
      <c r="FZ1277" s="127"/>
      <c r="GA1277" s="127"/>
      <c r="GB1277" s="127"/>
      <c r="GC1277" s="127"/>
      <c r="GD1277" s="127"/>
      <c r="GE1277" s="127"/>
      <c r="GF1277" s="127"/>
      <c r="GG1277" s="127"/>
      <c r="GH1277" s="127"/>
      <c r="GI1277" s="127"/>
      <c r="GJ1277" s="127"/>
      <c r="GK1277" s="127"/>
      <c r="GL1277" s="127"/>
      <c r="GM1277" s="127"/>
      <c r="GN1277" s="127"/>
      <c r="GO1277" s="127"/>
      <c r="GP1277" s="127"/>
      <c r="GQ1277" s="7"/>
      <c r="GR1277" s="7"/>
      <c r="GS1277" s="7"/>
      <c r="GT1277" s="7"/>
      <c r="GU1277" s="7"/>
      <c r="GV1277" s="7"/>
      <c r="GW1277" s="7"/>
      <c r="GX1277" s="7"/>
      <c r="GY1277" s="7"/>
    </row>
    <row r="1278" spans="1:207" ht="12.75" customHeight="1" x14ac:dyDescent="0.2">
      <c r="A1278" s="127"/>
      <c r="B1278" s="127"/>
      <c r="C1278" s="127"/>
      <c r="D1278" s="127"/>
      <c r="E1278" s="127"/>
      <c r="F1278" s="117"/>
      <c r="G1278" s="117"/>
      <c r="H1278" s="117"/>
      <c r="I1278" s="128"/>
      <c r="J1278" s="128"/>
      <c r="K1278" s="114"/>
      <c r="L1278" s="127"/>
      <c r="M1278" s="127"/>
      <c r="N1278" s="127"/>
      <c r="O1278" s="127"/>
      <c r="P1278" s="127"/>
      <c r="Q1278" s="127"/>
      <c r="R1278" s="127"/>
      <c r="S1278" s="127"/>
      <c r="T1278" s="127"/>
      <c r="U1278" s="127"/>
      <c r="V1278" s="127"/>
      <c r="W1278" s="127"/>
      <c r="X1278" s="127"/>
      <c r="Y1278" s="127"/>
      <c r="Z1278" s="127"/>
      <c r="AA1278" s="127"/>
      <c r="AB1278" s="127"/>
      <c r="AC1278" s="127"/>
      <c r="AD1278" s="127"/>
      <c r="AE1278" s="127"/>
      <c r="AF1278" s="127"/>
      <c r="AG1278" s="127"/>
      <c r="AH1278" s="127"/>
      <c r="AI1278" s="127"/>
      <c r="AJ1278" s="127"/>
      <c r="AK1278" s="127"/>
      <c r="AL1278" s="127"/>
      <c r="AM1278" s="127"/>
      <c r="AN1278" s="127"/>
      <c r="AO1278" s="127"/>
      <c r="AP1278" s="127"/>
      <c r="AQ1278" s="127"/>
      <c r="AR1278" s="127"/>
      <c r="AS1278" s="127"/>
      <c r="AT1278" s="127"/>
      <c r="AU1278" s="127"/>
      <c r="AV1278" s="127"/>
      <c r="AW1278" s="127"/>
      <c r="AX1278" s="127"/>
      <c r="AY1278" s="127"/>
      <c r="AZ1278" s="127"/>
      <c r="BA1278" s="127"/>
      <c r="BB1278" s="127"/>
      <c r="BC1278" s="127"/>
      <c r="BD1278" s="127"/>
      <c r="BE1278" s="127"/>
      <c r="BF1278" s="127"/>
      <c r="BG1278" s="127"/>
      <c r="BH1278" s="127"/>
      <c r="BI1278" s="127"/>
      <c r="BJ1278" s="127"/>
      <c r="BK1278" s="127"/>
      <c r="BL1278" s="127"/>
      <c r="BM1278" s="127"/>
      <c r="BN1278" s="127"/>
      <c r="BO1278" s="127"/>
      <c r="BP1278" s="127"/>
      <c r="BQ1278" s="127"/>
      <c r="BR1278" s="127"/>
      <c r="BS1278" s="127"/>
      <c r="BT1278" s="127"/>
      <c r="BU1278" s="127"/>
      <c r="BV1278" s="127"/>
      <c r="BW1278" s="127"/>
      <c r="BX1278" s="127"/>
      <c r="BY1278" s="127"/>
      <c r="BZ1278" s="127"/>
      <c r="CA1278" s="127"/>
      <c r="CB1278" s="127"/>
      <c r="CC1278" s="127"/>
      <c r="CD1278" s="127"/>
      <c r="CE1278" s="127"/>
      <c r="CF1278" s="127"/>
      <c r="CG1278" s="127"/>
      <c r="CH1278" s="127"/>
      <c r="CI1278" s="127"/>
      <c r="CJ1278" s="127"/>
      <c r="CK1278" s="127"/>
      <c r="CL1278" s="127"/>
      <c r="CM1278" s="127"/>
      <c r="CN1278" s="127"/>
      <c r="CO1278" s="127"/>
      <c r="CP1278" s="127"/>
      <c r="CQ1278" s="127"/>
      <c r="CR1278" s="127"/>
      <c r="CS1278" s="127"/>
      <c r="CT1278" s="127"/>
      <c r="CU1278" s="127"/>
      <c r="CV1278" s="127"/>
      <c r="CW1278" s="127"/>
      <c r="CX1278" s="127"/>
      <c r="CY1278" s="127"/>
      <c r="CZ1278" s="127"/>
      <c r="DA1278" s="127"/>
      <c r="DB1278" s="127"/>
      <c r="DC1278" s="127"/>
      <c r="DD1278" s="127"/>
      <c r="DE1278" s="127"/>
      <c r="DF1278" s="127"/>
      <c r="DG1278" s="127"/>
      <c r="DH1278" s="127"/>
      <c r="DI1278" s="127"/>
      <c r="DJ1278" s="127"/>
      <c r="DK1278" s="127"/>
      <c r="DL1278" s="127"/>
      <c r="DM1278" s="127"/>
      <c r="DN1278" s="127"/>
      <c r="DO1278" s="127"/>
      <c r="DP1278" s="127"/>
      <c r="DQ1278" s="127"/>
      <c r="DR1278" s="127"/>
      <c r="DS1278" s="127"/>
      <c r="DT1278" s="127"/>
      <c r="DU1278" s="127"/>
      <c r="DV1278" s="127"/>
      <c r="DW1278" s="127"/>
      <c r="DX1278" s="127"/>
      <c r="DY1278" s="127"/>
      <c r="DZ1278" s="127"/>
      <c r="EA1278" s="127"/>
      <c r="EB1278" s="127"/>
      <c r="EC1278" s="127"/>
      <c r="ED1278" s="127"/>
      <c r="EE1278" s="127"/>
      <c r="EF1278" s="127"/>
      <c r="EG1278" s="127"/>
      <c r="EH1278" s="127"/>
      <c r="EI1278" s="127"/>
      <c r="EJ1278" s="127"/>
      <c r="EK1278" s="127"/>
      <c r="EL1278" s="127"/>
      <c r="EM1278" s="127"/>
      <c r="EN1278" s="127"/>
      <c r="EO1278" s="127"/>
      <c r="EP1278" s="127"/>
      <c r="EQ1278" s="127"/>
      <c r="ER1278" s="127"/>
      <c r="ES1278" s="127"/>
      <c r="ET1278" s="127"/>
      <c r="EU1278" s="127"/>
      <c r="EV1278" s="127"/>
      <c r="EW1278" s="127"/>
      <c r="EX1278" s="127"/>
      <c r="EY1278" s="127"/>
      <c r="EZ1278" s="127"/>
      <c r="FA1278" s="127"/>
      <c r="FB1278" s="127"/>
      <c r="FC1278" s="127"/>
      <c r="FD1278" s="127"/>
      <c r="FE1278" s="127"/>
      <c r="FF1278" s="127"/>
      <c r="FG1278" s="127"/>
      <c r="FH1278" s="127"/>
      <c r="FI1278" s="127"/>
      <c r="FJ1278" s="127"/>
      <c r="FK1278" s="127"/>
      <c r="FL1278" s="127"/>
      <c r="FM1278" s="127"/>
      <c r="FN1278" s="127"/>
      <c r="FO1278" s="127"/>
      <c r="FP1278" s="127"/>
      <c r="FQ1278" s="127"/>
      <c r="FR1278" s="127"/>
      <c r="FS1278" s="127"/>
      <c r="FT1278" s="127"/>
      <c r="FU1278" s="127"/>
      <c r="FV1278" s="127"/>
      <c r="FW1278" s="127"/>
      <c r="FX1278" s="127"/>
      <c r="FY1278" s="127"/>
      <c r="FZ1278" s="127"/>
      <c r="GA1278" s="127"/>
      <c r="GB1278" s="127"/>
      <c r="GC1278" s="127"/>
      <c r="GD1278" s="127"/>
      <c r="GE1278" s="127"/>
      <c r="GF1278" s="127"/>
      <c r="GG1278" s="127"/>
      <c r="GH1278" s="127"/>
      <c r="GI1278" s="127"/>
      <c r="GJ1278" s="127"/>
      <c r="GK1278" s="127"/>
      <c r="GL1278" s="127"/>
      <c r="GM1278" s="127"/>
      <c r="GN1278" s="127"/>
      <c r="GO1278" s="127"/>
      <c r="GP1278" s="127"/>
      <c r="GQ1278" s="7"/>
      <c r="GR1278" s="7"/>
      <c r="GS1278" s="7"/>
      <c r="GT1278" s="7"/>
      <c r="GU1278" s="7"/>
      <c r="GV1278" s="7"/>
      <c r="GW1278" s="7"/>
      <c r="GX1278" s="7"/>
      <c r="GY1278" s="7"/>
    </row>
    <row r="1279" spans="1:207" ht="12.75" customHeight="1" x14ac:dyDescent="0.2">
      <c r="A1279" s="127"/>
      <c r="B1279" s="127"/>
      <c r="C1279" s="127"/>
      <c r="D1279" s="127"/>
      <c r="E1279" s="127"/>
      <c r="F1279" s="117"/>
      <c r="G1279" s="117"/>
      <c r="H1279" s="117"/>
      <c r="I1279" s="128"/>
      <c r="J1279" s="128"/>
      <c r="K1279" s="114"/>
      <c r="L1279" s="127"/>
      <c r="M1279" s="127"/>
      <c r="N1279" s="127"/>
      <c r="O1279" s="127"/>
      <c r="P1279" s="127"/>
      <c r="Q1279" s="127"/>
      <c r="R1279" s="127"/>
      <c r="S1279" s="127"/>
      <c r="T1279" s="127"/>
      <c r="U1279" s="127"/>
      <c r="V1279" s="127"/>
      <c r="W1279" s="127"/>
      <c r="X1279" s="127"/>
      <c r="Y1279" s="127"/>
      <c r="Z1279" s="127"/>
      <c r="AA1279" s="127"/>
      <c r="AB1279" s="127"/>
      <c r="AC1279" s="127"/>
      <c r="AD1279" s="127"/>
      <c r="AE1279" s="127"/>
      <c r="AF1279" s="127"/>
      <c r="AG1279" s="127"/>
      <c r="AH1279" s="127"/>
      <c r="AI1279" s="127"/>
      <c r="AJ1279" s="127"/>
      <c r="AK1279" s="127"/>
      <c r="AL1279" s="127"/>
      <c r="AM1279" s="127"/>
      <c r="AN1279" s="127"/>
      <c r="AO1279" s="127"/>
      <c r="AP1279" s="127"/>
      <c r="AQ1279" s="127"/>
      <c r="AR1279" s="127"/>
      <c r="AS1279" s="127"/>
      <c r="AT1279" s="127"/>
      <c r="AU1279" s="127"/>
      <c r="AV1279" s="127"/>
      <c r="AW1279" s="127"/>
      <c r="AX1279" s="127"/>
      <c r="AY1279" s="127"/>
      <c r="AZ1279" s="127"/>
      <c r="BA1279" s="127"/>
      <c r="BB1279" s="127"/>
      <c r="BC1279" s="127"/>
      <c r="BD1279" s="127"/>
      <c r="BE1279" s="127"/>
      <c r="BF1279" s="127"/>
      <c r="BG1279" s="127"/>
      <c r="BH1279" s="127"/>
      <c r="BI1279" s="127"/>
      <c r="BJ1279" s="127"/>
      <c r="BK1279" s="127"/>
      <c r="BL1279" s="127"/>
      <c r="BM1279" s="127"/>
      <c r="BN1279" s="127"/>
      <c r="BO1279" s="127"/>
      <c r="BP1279" s="127"/>
      <c r="BQ1279" s="127"/>
      <c r="BR1279" s="127"/>
      <c r="BS1279" s="127"/>
      <c r="BT1279" s="127"/>
      <c r="BU1279" s="127"/>
      <c r="BV1279" s="127"/>
      <c r="BW1279" s="127"/>
      <c r="BX1279" s="127"/>
      <c r="BY1279" s="127"/>
      <c r="BZ1279" s="127"/>
      <c r="CA1279" s="127"/>
      <c r="CB1279" s="127"/>
      <c r="CC1279" s="127"/>
      <c r="CD1279" s="127"/>
      <c r="CE1279" s="127"/>
      <c r="CF1279" s="127"/>
      <c r="CG1279" s="127"/>
      <c r="CH1279" s="127"/>
      <c r="CI1279" s="127"/>
      <c r="CJ1279" s="127"/>
      <c r="CK1279" s="127"/>
      <c r="CL1279" s="127"/>
      <c r="CM1279" s="127"/>
      <c r="CN1279" s="127"/>
      <c r="CO1279" s="127"/>
      <c r="CP1279" s="127"/>
      <c r="CQ1279" s="127"/>
      <c r="CR1279" s="127"/>
      <c r="CS1279" s="127"/>
      <c r="CT1279" s="127"/>
      <c r="CU1279" s="127"/>
      <c r="CV1279" s="127"/>
      <c r="CW1279" s="127"/>
      <c r="CX1279" s="127"/>
      <c r="CY1279" s="127"/>
      <c r="CZ1279" s="127"/>
      <c r="DA1279" s="127"/>
      <c r="DB1279" s="127"/>
      <c r="DC1279" s="127"/>
      <c r="DD1279" s="127"/>
      <c r="DE1279" s="127"/>
      <c r="DF1279" s="127"/>
      <c r="DG1279" s="127"/>
      <c r="DH1279" s="127"/>
      <c r="DI1279" s="127"/>
      <c r="DJ1279" s="127"/>
      <c r="DK1279" s="127"/>
      <c r="DL1279" s="127"/>
      <c r="DM1279" s="127"/>
      <c r="DN1279" s="127"/>
      <c r="DO1279" s="127"/>
      <c r="DP1279" s="127"/>
      <c r="DQ1279" s="127"/>
      <c r="DR1279" s="127"/>
      <c r="DS1279" s="127"/>
      <c r="DT1279" s="127"/>
      <c r="DU1279" s="127"/>
      <c r="DV1279" s="127"/>
      <c r="DW1279" s="127"/>
      <c r="DX1279" s="127"/>
      <c r="DY1279" s="127"/>
      <c r="DZ1279" s="127"/>
      <c r="EA1279" s="127"/>
      <c r="EB1279" s="127"/>
      <c r="EC1279" s="127"/>
      <c r="ED1279" s="127"/>
      <c r="EE1279" s="127"/>
      <c r="EF1279" s="127"/>
      <c r="EG1279" s="127"/>
      <c r="EH1279" s="127"/>
      <c r="EI1279" s="127"/>
      <c r="EJ1279" s="127"/>
      <c r="EK1279" s="127"/>
      <c r="EL1279" s="127"/>
      <c r="EM1279" s="127"/>
      <c r="EN1279" s="127"/>
      <c r="EO1279" s="127"/>
      <c r="EP1279" s="127"/>
      <c r="EQ1279" s="127"/>
      <c r="ER1279" s="127"/>
      <c r="ES1279" s="127"/>
      <c r="ET1279" s="127"/>
      <c r="EU1279" s="127"/>
      <c r="EV1279" s="127"/>
      <c r="EW1279" s="127"/>
      <c r="EX1279" s="127"/>
      <c r="EY1279" s="127"/>
      <c r="EZ1279" s="127"/>
      <c r="FA1279" s="127"/>
      <c r="FB1279" s="127"/>
      <c r="FC1279" s="127"/>
      <c r="FD1279" s="127"/>
      <c r="FE1279" s="127"/>
      <c r="FF1279" s="127"/>
      <c r="FG1279" s="127"/>
      <c r="FH1279" s="127"/>
      <c r="FI1279" s="127"/>
      <c r="FJ1279" s="127"/>
      <c r="FK1279" s="127"/>
      <c r="FL1279" s="127"/>
      <c r="FM1279" s="127"/>
      <c r="FN1279" s="127"/>
      <c r="FO1279" s="127"/>
      <c r="FP1279" s="127"/>
      <c r="FQ1279" s="127"/>
      <c r="FR1279" s="127"/>
      <c r="FS1279" s="127"/>
      <c r="FT1279" s="127"/>
      <c r="FU1279" s="127"/>
      <c r="FV1279" s="127"/>
      <c r="FW1279" s="127"/>
      <c r="FX1279" s="127"/>
      <c r="FY1279" s="127"/>
      <c r="FZ1279" s="127"/>
      <c r="GA1279" s="127"/>
      <c r="GB1279" s="127"/>
      <c r="GC1279" s="127"/>
      <c r="GD1279" s="127"/>
      <c r="GE1279" s="127"/>
      <c r="GF1279" s="127"/>
      <c r="GG1279" s="127"/>
      <c r="GH1279" s="127"/>
      <c r="GI1279" s="127"/>
      <c r="GJ1279" s="127"/>
      <c r="GK1279" s="127"/>
      <c r="GL1279" s="127"/>
      <c r="GM1279" s="127"/>
      <c r="GN1279" s="127"/>
      <c r="GO1279" s="127"/>
      <c r="GP1279" s="127"/>
      <c r="GQ1279" s="7"/>
      <c r="GR1279" s="7"/>
      <c r="GS1279" s="7"/>
      <c r="GT1279" s="7"/>
      <c r="GU1279" s="7"/>
      <c r="GV1279" s="7"/>
      <c r="GW1279" s="7"/>
      <c r="GX1279" s="7"/>
      <c r="GY1279" s="127"/>
    </row>
    <row r="1280" spans="1:207" ht="12.75" customHeight="1" x14ac:dyDescent="0.2">
      <c r="A1280" s="127"/>
      <c r="B1280" s="127"/>
      <c r="C1280" s="127"/>
      <c r="D1280" s="127"/>
      <c r="E1280" s="127"/>
      <c r="F1280" s="117"/>
      <c r="G1280" s="117"/>
      <c r="H1280" s="117"/>
      <c r="I1280" s="128"/>
      <c r="J1280" s="128"/>
      <c r="K1280" s="114"/>
      <c r="L1280" s="127"/>
      <c r="M1280" s="127"/>
      <c r="N1280" s="127"/>
      <c r="O1280" s="127"/>
      <c r="P1280" s="127"/>
      <c r="Q1280" s="127"/>
      <c r="R1280" s="127"/>
      <c r="S1280" s="127"/>
      <c r="T1280" s="127"/>
      <c r="U1280" s="127"/>
      <c r="V1280" s="127"/>
      <c r="W1280" s="127"/>
      <c r="X1280" s="127"/>
      <c r="Y1280" s="127"/>
      <c r="Z1280" s="127"/>
      <c r="AA1280" s="127"/>
      <c r="AB1280" s="127"/>
      <c r="AC1280" s="127"/>
      <c r="AD1280" s="127"/>
      <c r="AE1280" s="127"/>
      <c r="AF1280" s="127"/>
      <c r="AG1280" s="127"/>
      <c r="AH1280" s="127"/>
      <c r="AI1280" s="127"/>
      <c r="AJ1280" s="127"/>
      <c r="AK1280" s="127"/>
      <c r="AL1280" s="127"/>
      <c r="AM1280" s="127"/>
      <c r="AN1280" s="127"/>
      <c r="AO1280" s="127"/>
      <c r="AP1280" s="127"/>
      <c r="AQ1280" s="127"/>
      <c r="AR1280" s="127"/>
      <c r="AS1280" s="127"/>
      <c r="AT1280" s="127"/>
      <c r="AU1280" s="127"/>
      <c r="AV1280" s="127"/>
      <c r="AW1280" s="127"/>
      <c r="AX1280" s="127"/>
      <c r="AY1280" s="127"/>
      <c r="AZ1280" s="127"/>
      <c r="BA1280" s="127"/>
      <c r="BB1280" s="127"/>
      <c r="BC1280" s="127"/>
      <c r="BD1280" s="127"/>
      <c r="BE1280" s="127"/>
      <c r="BF1280" s="127"/>
      <c r="BG1280" s="127"/>
      <c r="BH1280" s="127"/>
      <c r="BI1280" s="127"/>
      <c r="BJ1280" s="127"/>
      <c r="BK1280" s="127"/>
      <c r="BL1280" s="127"/>
      <c r="BM1280" s="127"/>
      <c r="BN1280" s="127"/>
      <c r="BO1280" s="127"/>
      <c r="BP1280" s="127"/>
      <c r="BQ1280" s="127"/>
      <c r="BR1280" s="127"/>
      <c r="BS1280" s="127"/>
      <c r="BT1280" s="127"/>
      <c r="BU1280" s="127"/>
      <c r="BV1280" s="127"/>
      <c r="BW1280" s="127"/>
      <c r="BX1280" s="127"/>
      <c r="BY1280" s="127"/>
      <c r="BZ1280" s="127"/>
      <c r="CA1280" s="127"/>
      <c r="CB1280" s="127"/>
      <c r="CC1280" s="127"/>
      <c r="CD1280" s="127"/>
      <c r="CE1280" s="127"/>
      <c r="CF1280" s="127"/>
      <c r="CG1280" s="127"/>
      <c r="CH1280" s="127"/>
      <c r="CI1280" s="127"/>
      <c r="CJ1280" s="127"/>
      <c r="CK1280" s="127"/>
      <c r="CL1280" s="127"/>
      <c r="CM1280" s="127"/>
      <c r="CN1280" s="127"/>
      <c r="CO1280" s="127"/>
      <c r="CP1280" s="127"/>
      <c r="CQ1280" s="127"/>
      <c r="CR1280" s="127"/>
      <c r="CS1280" s="127"/>
      <c r="CT1280" s="127"/>
      <c r="CU1280" s="127"/>
      <c r="CV1280" s="127"/>
      <c r="CW1280" s="127"/>
      <c r="CX1280" s="127"/>
      <c r="CY1280" s="127"/>
      <c r="CZ1280" s="127"/>
      <c r="DA1280" s="127"/>
      <c r="DB1280" s="127"/>
      <c r="DC1280" s="127"/>
      <c r="DD1280" s="127"/>
      <c r="DE1280" s="127"/>
      <c r="DF1280" s="127"/>
      <c r="DG1280" s="127"/>
      <c r="DH1280" s="127"/>
      <c r="DI1280" s="127"/>
      <c r="DJ1280" s="127"/>
      <c r="DK1280" s="127"/>
      <c r="DL1280" s="127"/>
      <c r="DM1280" s="127"/>
      <c r="DN1280" s="127"/>
      <c r="DO1280" s="127"/>
      <c r="DP1280" s="127"/>
      <c r="DQ1280" s="127"/>
      <c r="DR1280" s="127"/>
      <c r="DS1280" s="127"/>
      <c r="DT1280" s="127"/>
      <c r="DU1280" s="127"/>
      <c r="DV1280" s="127"/>
      <c r="DW1280" s="127"/>
      <c r="DX1280" s="127"/>
      <c r="DY1280" s="127"/>
      <c r="DZ1280" s="127"/>
      <c r="EA1280" s="127"/>
      <c r="EB1280" s="127"/>
      <c r="EC1280" s="127"/>
      <c r="ED1280" s="127"/>
      <c r="EE1280" s="127"/>
      <c r="EF1280" s="127"/>
      <c r="EG1280" s="127"/>
      <c r="EH1280" s="127"/>
      <c r="EI1280" s="127"/>
      <c r="EJ1280" s="127"/>
      <c r="EK1280" s="127"/>
      <c r="EL1280" s="127"/>
      <c r="EM1280" s="127"/>
      <c r="EN1280" s="127"/>
      <c r="EO1280" s="127"/>
      <c r="EP1280" s="127"/>
      <c r="EQ1280" s="127"/>
      <c r="ER1280" s="127"/>
      <c r="ES1280" s="127"/>
      <c r="ET1280" s="127"/>
      <c r="EU1280" s="127"/>
      <c r="EV1280" s="127"/>
      <c r="EW1280" s="127"/>
      <c r="EX1280" s="127"/>
      <c r="EY1280" s="127"/>
      <c r="EZ1280" s="127"/>
      <c r="FA1280" s="127"/>
      <c r="FB1280" s="127"/>
      <c r="FC1280" s="127"/>
      <c r="FD1280" s="127"/>
      <c r="FE1280" s="127"/>
      <c r="FF1280" s="127"/>
      <c r="FG1280" s="127"/>
      <c r="FH1280" s="127"/>
      <c r="FI1280" s="127"/>
      <c r="FJ1280" s="127"/>
      <c r="FK1280" s="127"/>
      <c r="FL1280" s="127"/>
      <c r="FM1280" s="127"/>
      <c r="FN1280" s="127"/>
      <c r="FO1280" s="127"/>
      <c r="FP1280" s="127"/>
      <c r="FQ1280" s="127"/>
      <c r="FR1280" s="127"/>
      <c r="FS1280" s="127"/>
      <c r="FT1280" s="127"/>
      <c r="FU1280" s="127"/>
      <c r="FV1280" s="127"/>
      <c r="FW1280" s="127"/>
      <c r="FX1280" s="127"/>
      <c r="FY1280" s="127"/>
      <c r="FZ1280" s="127"/>
      <c r="GA1280" s="127"/>
      <c r="GB1280" s="127"/>
      <c r="GC1280" s="127"/>
      <c r="GD1280" s="127"/>
      <c r="GE1280" s="127"/>
      <c r="GF1280" s="127"/>
      <c r="GG1280" s="127"/>
      <c r="GH1280" s="127"/>
      <c r="GI1280" s="127"/>
      <c r="GJ1280" s="127"/>
      <c r="GK1280" s="127"/>
      <c r="GL1280" s="127"/>
      <c r="GM1280" s="127"/>
      <c r="GN1280" s="127"/>
      <c r="GO1280" s="127"/>
      <c r="GP1280" s="127"/>
      <c r="GQ1280" s="7"/>
      <c r="GR1280" s="7"/>
      <c r="GS1280" s="7"/>
      <c r="GT1280" s="7"/>
      <c r="GU1280" s="7"/>
      <c r="GV1280" s="7"/>
      <c r="GW1280" s="7"/>
      <c r="GX1280" s="7"/>
      <c r="GY1280" s="127"/>
    </row>
    <row r="1281" spans="1:207" ht="12.75" customHeight="1" x14ac:dyDescent="0.2">
      <c r="A1281" s="127"/>
      <c r="B1281" s="127"/>
      <c r="C1281" s="127"/>
      <c r="D1281" s="127"/>
      <c r="E1281" s="127"/>
      <c r="F1281" s="117"/>
      <c r="G1281" s="117"/>
      <c r="H1281" s="117"/>
      <c r="I1281" s="128"/>
      <c r="J1281" s="128"/>
      <c r="K1281" s="114"/>
      <c r="L1281" s="127"/>
      <c r="M1281" s="127"/>
      <c r="N1281" s="127"/>
      <c r="O1281" s="127"/>
      <c r="P1281" s="127"/>
      <c r="Q1281" s="127"/>
      <c r="R1281" s="127"/>
      <c r="S1281" s="127"/>
      <c r="T1281" s="127"/>
      <c r="U1281" s="127"/>
      <c r="V1281" s="127"/>
      <c r="W1281" s="127"/>
      <c r="X1281" s="127"/>
      <c r="Y1281" s="127"/>
      <c r="Z1281" s="127"/>
      <c r="AA1281" s="127"/>
      <c r="AB1281" s="127"/>
      <c r="AC1281" s="127"/>
      <c r="AD1281" s="127"/>
      <c r="AE1281" s="127"/>
      <c r="AF1281" s="127"/>
      <c r="AG1281" s="127"/>
      <c r="AH1281" s="127"/>
      <c r="AI1281" s="127"/>
      <c r="AJ1281" s="127"/>
      <c r="AK1281" s="127"/>
      <c r="AL1281" s="127"/>
      <c r="AM1281" s="127"/>
      <c r="AN1281" s="127"/>
      <c r="AO1281" s="127"/>
      <c r="AP1281" s="127"/>
      <c r="AQ1281" s="127"/>
      <c r="AR1281" s="127"/>
      <c r="AS1281" s="127"/>
      <c r="AT1281" s="127"/>
      <c r="AU1281" s="127"/>
      <c r="AV1281" s="127"/>
      <c r="AW1281" s="127"/>
      <c r="AX1281" s="127"/>
      <c r="AY1281" s="127"/>
      <c r="AZ1281" s="127"/>
      <c r="BA1281" s="127"/>
      <c r="BB1281" s="127"/>
      <c r="BC1281" s="127"/>
      <c r="BD1281" s="127"/>
      <c r="BE1281" s="127"/>
      <c r="BF1281" s="127"/>
      <c r="BG1281" s="127"/>
      <c r="BH1281" s="127"/>
      <c r="BI1281" s="127"/>
      <c r="BJ1281" s="127"/>
      <c r="BK1281" s="127"/>
      <c r="BL1281" s="127"/>
      <c r="BM1281" s="127"/>
      <c r="BN1281" s="127"/>
      <c r="BO1281" s="127"/>
      <c r="BP1281" s="127"/>
      <c r="BQ1281" s="127"/>
      <c r="BR1281" s="127"/>
      <c r="BS1281" s="127"/>
      <c r="BT1281" s="127"/>
      <c r="BU1281" s="127"/>
      <c r="BV1281" s="127"/>
      <c r="BW1281" s="127"/>
      <c r="BX1281" s="127"/>
      <c r="BY1281" s="127"/>
      <c r="BZ1281" s="127"/>
      <c r="CA1281" s="127"/>
      <c r="CB1281" s="127"/>
      <c r="CC1281" s="127"/>
      <c r="CD1281" s="127"/>
      <c r="CE1281" s="127"/>
      <c r="CF1281" s="127"/>
      <c r="CG1281" s="127"/>
      <c r="CH1281" s="127"/>
      <c r="CI1281" s="127"/>
      <c r="CJ1281" s="127"/>
      <c r="CK1281" s="127"/>
      <c r="CL1281" s="127"/>
      <c r="CM1281" s="127"/>
      <c r="CN1281" s="127"/>
      <c r="CO1281" s="127"/>
      <c r="CP1281" s="127"/>
      <c r="CQ1281" s="127"/>
      <c r="CR1281" s="127"/>
      <c r="CS1281" s="127"/>
      <c r="CT1281" s="127"/>
      <c r="CU1281" s="127"/>
      <c r="CV1281" s="127"/>
      <c r="CW1281" s="127"/>
      <c r="CX1281" s="127"/>
      <c r="CY1281" s="127"/>
      <c r="CZ1281" s="127"/>
      <c r="DA1281" s="127"/>
      <c r="DB1281" s="127"/>
      <c r="DC1281" s="127"/>
      <c r="DD1281" s="127"/>
      <c r="DE1281" s="127"/>
      <c r="DF1281" s="127"/>
      <c r="DG1281" s="127"/>
      <c r="DH1281" s="127"/>
      <c r="DI1281" s="127"/>
      <c r="DJ1281" s="127"/>
      <c r="DK1281" s="127"/>
      <c r="DL1281" s="127"/>
      <c r="DM1281" s="127"/>
      <c r="DN1281" s="127"/>
      <c r="DO1281" s="127"/>
      <c r="DP1281" s="127"/>
      <c r="DQ1281" s="127"/>
      <c r="DR1281" s="127"/>
      <c r="DS1281" s="127"/>
      <c r="DT1281" s="127"/>
      <c r="DU1281" s="127"/>
      <c r="DV1281" s="127"/>
      <c r="DW1281" s="127"/>
      <c r="DX1281" s="127"/>
      <c r="DY1281" s="127"/>
      <c r="DZ1281" s="127"/>
      <c r="EA1281" s="127"/>
      <c r="EB1281" s="127"/>
      <c r="EC1281" s="127"/>
      <c r="ED1281" s="127"/>
      <c r="EE1281" s="127"/>
      <c r="EF1281" s="127"/>
      <c r="EG1281" s="127"/>
      <c r="EH1281" s="127"/>
      <c r="EI1281" s="127"/>
      <c r="EJ1281" s="127"/>
      <c r="EK1281" s="127"/>
      <c r="EL1281" s="127"/>
      <c r="EM1281" s="127"/>
      <c r="EN1281" s="127"/>
      <c r="EO1281" s="127"/>
      <c r="EP1281" s="127"/>
      <c r="EQ1281" s="127"/>
      <c r="ER1281" s="127"/>
      <c r="ES1281" s="127"/>
      <c r="ET1281" s="127"/>
      <c r="EU1281" s="127"/>
      <c r="EV1281" s="127"/>
      <c r="EW1281" s="127"/>
      <c r="EX1281" s="127"/>
      <c r="EY1281" s="127"/>
      <c r="EZ1281" s="127"/>
      <c r="FA1281" s="127"/>
      <c r="FB1281" s="127"/>
      <c r="FC1281" s="127"/>
      <c r="FD1281" s="127"/>
      <c r="FE1281" s="127"/>
      <c r="FF1281" s="127"/>
      <c r="FG1281" s="127"/>
      <c r="FH1281" s="127"/>
      <c r="FI1281" s="127"/>
      <c r="FJ1281" s="127"/>
      <c r="FK1281" s="127"/>
      <c r="FL1281" s="127"/>
      <c r="FM1281" s="127"/>
      <c r="FN1281" s="127"/>
      <c r="FO1281" s="127"/>
      <c r="FP1281" s="127"/>
      <c r="FQ1281" s="127"/>
      <c r="FR1281" s="127"/>
      <c r="FS1281" s="127"/>
      <c r="FT1281" s="127"/>
      <c r="FU1281" s="127"/>
      <c r="FV1281" s="127"/>
      <c r="FW1281" s="127"/>
      <c r="FX1281" s="127"/>
      <c r="FY1281" s="127"/>
      <c r="FZ1281" s="127"/>
      <c r="GA1281" s="127"/>
      <c r="GB1281" s="127"/>
      <c r="GC1281" s="127"/>
      <c r="GD1281" s="127"/>
      <c r="GE1281" s="127"/>
      <c r="GF1281" s="127"/>
      <c r="GG1281" s="127"/>
      <c r="GH1281" s="127"/>
      <c r="GI1281" s="127"/>
      <c r="GJ1281" s="127"/>
      <c r="GK1281" s="127"/>
      <c r="GL1281" s="127"/>
      <c r="GM1281" s="127"/>
      <c r="GN1281" s="127"/>
      <c r="GO1281" s="127"/>
      <c r="GP1281" s="127"/>
      <c r="GQ1281" s="7"/>
      <c r="GR1281" s="7"/>
      <c r="GS1281" s="7"/>
      <c r="GT1281" s="7"/>
      <c r="GU1281" s="7"/>
      <c r="GV1281" s="7"/>
      <c r="GW1281" s="7"/>
      <c r="GX1281" s="7"/>
      <c r="GY1281" s="127"/>
    </row>
    <row r="1282" spans="1:207" ht="12.75" customHeight="1" x14ac:dyDescent="0.2">
      <c r="A1282" s="127"/>
      <c r="B1282" s="127"/>
      <c r="C1282" s="127"/>
      <c r="D1282" s="127"/>
      <c r="E1282" s="127"/>
      <c r="F1282" s="117"/>
      <c r="G1282" s="117"/>
      <c r="H1282" s="117"/>
      <c r="I1282" s="128"/>
      <c r="J1282" s="128"/>
      <c r="K1282" s="114"/>
      <c r="L1282" s="127"/>
      <c r="M1282" s="127"/>
      <c r="N1282" s="127"/>
      <c r="O1282" s="127"/>
      <c r="P1282" s="127"/>
      <c r="Q1282" s="127"/>
      <c r="R1282" s="127"/>
      <c r="S1282" s="127"/>
      <c r="T1282" s="127"/>
      <c r="U1282" s="127"/>
      <c r="V1282" s="127"/>
      <c r="W1282" s="127"/>
      <c r="X1282" s="127"/>
      <c r="Y1282" s="127"/>
      <c r="Z1282" s="127"/>
      <c r="AA1282" s="127"/>
      <c r="AB1282" s="127"/>
      <c r="AC1282" s="127"/>
      <c r="AD1282" s="127"/>
      <c r="AE1282" s="127"/>
      <c r="AF1282" s="127"/>
      <c r="AG1282" s="127"/>
      <c r="AH1282" s="127"/>
      <c r="AI1282" s="127"/>
      <c r="AJ1282" s="127"/>
      <c r="AK1282" s="127"/>
      <c r="AL1282" s="127"/>
      <c r="AM1282" s="127"/>
      <c r="AN1282" s="127"/>
      <c r="AO1282" s="127"/>
      <c r="AP1282" s="127"/>
      <c r="AQ1282" s="127"/>
      <c r="AR1282" s="127"/>
      <c r="AS1282" s="127"/>
      <c r="AT1282" s="127"/>
      <c r="AU1282" s="127"/>
      <c r="AV1282" s="127"/>
      <c r="AW1282" s="127"/>
      <c r="AX1282" s="127"/>
      <c r="AY1282" s="127"/>
      <c r="AZ1282" s="127"/>
      <c r="BA1282" s="127"/>
      <c r="BB1282" s="127"/>
      <c r="BC1282" s="127"/>
      <c r="BD1282" s="127"/>
      <c r="BE1282" s="127"/>
      <c r="BF1282" s="127"/>
      <c r="BG1282" s="127"/>
      <c r="BH1282" s="127"/>
      <c r="BI1282" s="127"/>
      <c r="BJ1282" s="127"/>
      <c r="BK1282" s="127"/>
      <c r="BL1282" s="127"/>
      <c r="BM1282" s="127"/>
      <c r="BN1282" s="127"/>
      <c r="BO1282" s="127"/>
      <c r="BP1282" s="127"/>
      <c r="BQ1282" s="127"/>
      <c r="BR1282" s="127"/>
      <c r="BS1282" s="127"/>
      <c r="BT1282" s="127"/>
      <c r="BU1282" s="127"/>
      <c r="BV1282" s="127"/>
      <c r="BW1282" s="127"/>
      <c r="BX1282" s="127"/>
      <c r="BY1282" s="127"/>
      <c r="BZ1282" s="127"/>
      <c r="CA1282" s="127"/>
      <c r="CB1282" s="127"/>
      <c r="CC1282" s="127"/>
      <c r="CD1282" s="127"/>
      <c r="CE1282" s="127"/>
      <c r="CF1282" s="127"/>
      <c r="CG1282" s="127"/>
      <c r="CH1282" s="127"/>
      <c r="CI1282" s="127"/>
      <c r="CJ1282" s="127"/>
      <c r="CK1282" s="127"/>
      <c r="CL1282" s="127"/>
      <c r="CM1282" s="127"/>
      <c r="CN1282" s="127"/>
      <c r="CO1282" s="127"/>
      <c r="CP1282" s="127"/>
      <c r="CQ1282" s="127"/>
      <c r="CR1282" s="127"/>
      <c r="CS1282" s="127"/>
      <c r="CT1282" s="127"/>
      <c r="CU1282" s="127"/>
      <c r="CV1282" s="127"/>
      <c r="CW1282" s="127"/>
      <c r="CX1282" s="127"/>
      <c r="CY1282" s="127"/>
      <c r="CZ1282" s="127"/>
      <c r="DA1282" s="127"/>
      <c r="DB1282" s="127"/>
      <c r="DC1282" s="127"/>
      <c r="DD1282" s="127"/>
      <c r="DE1282" s="127"/>
      <c r="DF1282" s="127"/>
      <c r="DG1282" s="127"/>
      <c r="DH1282" s="127"/>
      <c r="DI1282" s="127"/>
      <c r="DJ1282" s="127"/>
      <c r="DK1282" s="127"/>
      <c r="DL1282" s="127"/>
      <c r="DM1282" s="127"/>
      <c r="DN1282" s="127"/>
      <c r="DO1282" s="127"/>
      <c r="DP1282" s="127"/>
      <c r="DQ1282" s="127"/>
      <c r="DR1282" s="127"/>
      <c r="DS1282" s="127"/>
      <c r="DT1282" s="127"/>
      <c r="DU1282" s="127"/>
      <c r="DV1282" s="127"/>
      <c r="DW1282" s="127"/>
      <c r="DX1282" s="127"/>
      <c r="DY1282" s="127"/>
      <c r="DZ1282" s="127"/>
      <c r="EA1282" s="127"/>
      <c r="EB1282" s="127"/>
      <c r="EC1282" s="127"/>
      <c r="ED1282" s="127"/>
      <c r="EE1282" s="127"/>
      <c r="EF1282" s="127"/>
      <c r="EG1282" s="127"/>
      <c r="EH1282" s="127"/>
      <c r="EI1282" s="127"/>
      <c r="EJ1282" s="127"/>
      <c r="EK1282" s="127"/>
      <c r="EL1282" s="127"/>
      <c r="EM1282" s="127"/>
      <c r="EN1282" s="127"/>
      <c r="EO1282" s="127"/>
      <c r="EP1282" s="127"/>
      <c r="EQ1282" s="127"/>
      <c r="ER1282" s="127"/>
      <c r="ES1282" s="127"/>
      <c r="ET1282" s="127"/>
      <c r="EU1282" s="127"/>
      <c r="EV1282" s="127"/>
      <c r="EW1282" s="127"/>
      <c r="EX1282" s="127"/>
      <c r="EY1282" s="127"/>
      <c r="EZ1282" s="127"/>
      <c r="FA1282" s="127"/>
      <c r="FB1282" s="127"/>
      <c r="FC1282" s="127"/>
      <c r="FD1282" s="127"/>
      <c r="FE1282" s="127"/>
      <c r="FF1282" s="127"/>
      <c r="FG1282" s="127"/>
      <c r="FH1282" s="127"/>
      <c r="FI1282" s="127"/>
      <c r="FJ1282" s="127"/>
      <c r="FK1282" s="127"/>
      <c r="FL1282" s="127"/>
      <c r="FM1282" s="127"/>
      <c r="FN1282" s="127"/>
      <c r="FO1282" s="127"/>
      <c r="FP1282" s="127"/>
      <c r="FQ1282" s="127"/>
      <c r="FR1282" s="127"/>
      <c r="FS1282" s="127"/>
      <c r="FT1282" s="127"/>
      <c r="FU1282" s="127"/>
      <c r="FV1282" s="127"/>
      <c r="FW1282" s="127"/>
      <c r="FX1282" s="127"/>
      <c r="FY1282" s="127"/>
      <c r="FZ1282" s="127"/>
      <c r="GA1282" s="127"/>
      <c r="GB1282" s="127"/>
      <c r="GC1282" s="127"/>
      <c r="GD1282" s="127"/>
      <c r="GE1282" s="127"/>
      <c r="GF1282" s="127"/>
      <c r="GG1282" s="127"/>
      <c r="GH1282" s="127"/>
      <c r="GI1282" s="127"/>
      <c r="GJ1282" s="127"/>
      <c r="GK1282" s="127"/>
      <c r="GL1282" s="127"/>
      <c r="GM1282" s="127"/>
      <c r="GN1282" s="127"/>
      <c r="GO1282" s="127"/>
      <c r="GP1282" s="127"/>
      <c r="GQ1282" s="7"/>
      <c r="GR1282" s="7"/>
      <c r="GS1282" s="7"/>
      <c r="GT1282" s="7"/>
      <c r="GU1282" s="7"/>
      <c r="GV1282" s="7"/>
      <c r="GW1282" s="7"/>
      <c r="GX1282" s="7"/>
      <c r="GY1282" s="127"/>
    </row>
    <row r="1283" spans="1:207" ht="12.75" customHeight="1" x14ac:dyDescent="0.2">
      <c r="A1283" s="127"/>
      <c r="B1283" s="127"/>
      <c r="C1283" s="127"/>
      <c r="D1283" s="127"/>
      <c r="E1283" s="127"/>
      <c r="F1283" s="117"/>
      <c r="G1283" s="117"/>
      <c r="H1283" s="117"/>
      <c r="I1283" s="128"/>
      <c r="J1283" s="128"/>
      <c r="K1283" s="114"/>
      <c r="L1283" s="127"/>
      <c r="M1283" s="127"/>
      <c r="N1283" s="127"/>
      <c r="O1283" s="127"/>
      <c r="P1283" s="127"/>
      <c r="Q1283" s="127"/>
      <c r="R1283" s="127"/>
      <c r="S1283" s="127"/>
      <c r="T1283" s="127"/>
      <c r="U1283" s="127"/>
      <c r="V1283" s="127"/>
      <c r="W1283" s="127"/>
      <c r="X1283" s="127"/>
      <c r="Y1283" s="127"/>
      <c r="Z1283" s="127"/>
      <c r="AA1283" s="127"/>
      <c r="AB1283" s="127"/>
      <c r="AC1283" s="127"/>
      <c r="AD1283" s="127"/>
      <c r="AE1283" s="127"/>
      <c r="AF1283" s="127"/>
      <c r="AG1283" s="127"/>
      <c r="AH1283" s="127"/>
      <c r="AI1283" s="127"/>
      <c r="AJ1283" s="127"/>
      <c r="AK1283" s="127"/>
      <c r="AL1283" s="127"/>
      <c r="AM1283" s="127"/>
      <c r="AN1283" s="127"/>
      <c r="AO1283" s="127"/>
      <c r="AP1283" s="127"/>
      <c r="AQ1283" s="127"/>
      <c r="AR1283" s="127"/>
      <c r="AS1283" s="127"/>
      <c r="AT1283" s="127"/>
      <c r="AU1283" s="127"/>
      <c r="AV1283" s="127"/>
      <c r="AW1283" s="127"/>
      <c r="AX1283" s="127"/>
      <c r="AY1283" s="127"/>
      <c r="AZ1283" s="127"/>
      <c r="BA1283" s="127"/>
      <c r="BB1283" s="127"/>
      <c r="BC1283" s="127"/>
      <c r="BD1283" s="127"/>
      <c r="BE1283" s="127"/>
      <c r="BF1283" s="127"/>
      <c r="BG1283" s="127"/>
      <c r="BH1283" s="127"/>
      <c r="BI1283" s="127"/>
      <c r="BJ1283" s="127"/>
      <c r="BK1283" s="127"/>
      <c r="BL1283" s="127"/>
      <c r="BM1283" s="127"/>
      <c r="BN1283" s="127"/>
      <c r="BO1283" s="127"/>
      <c r="BP1283" s="127"/>
      <c r="BQ1283" s="127"/>
      <c r="BR1283" s="127"/>
      <c r="BS1283" s="127"/>
      <c r="BT1283" s="127"/>
      <c r="BU1283" s="127"/>
      <c r="BV1283" s="127"/>
      <c r="BW1283" s="127"/>
      <c r="BX1283" s="127"/>
      <c r="BY1283" s="127"/>
      <c r="BZ1283" s="127"/>
      <c r="CA1283" s="127"/>
      <c r="CB1283" s="127"/>
      <c r="CC1283" s="127"/>
      <c r="CD1283" s="127"/>
      <c r="CE1283" s="127"/>
      <c r="CF1283" s="127"/>
      <c r="CG1283" s="127"/>
      <c r="CH1283" s="127"/>
      <c r="CI1283" s="127"/>
      <c r="CJ1283" s="127"/>
      <c r="CK1283" s="127"/>
      <c r="CL1283" s="127"/>
      <c r="CM1283" s="127"/>
      <c r="CN1283" s="127"/>
      <c r="CO1283" s="127"/>
      <c r="CP1283" s="127"/>
      <c r="CQ1283" s="127"/>
      <c r="CR1283" s="127"/>
      <c r="CS1283" s="127"/>
      <c r="CT1283" s="127"/>
      <c r="CU1283" s="127"/>
      <c r="CV1283" s="127"/>
      <c r="CW1283" s="127"/>
      <c r="CX1283" s="127"/>
      <c r="CY1283" s="127"/>
      <c r="CZ1283" s="127"/>
      <c r="DA1283" s="127"/>
      <c r="DB1283" s="127"/>
      <c r="DC1283" s="127"/>
      <c r="DD1283" s="127"/>
      <c r="DE1283" s="127"/>
      <c r="DF1283" s="127"/>
      <c r="DG1283" s="127"/>
      <c r="DH1283" s="127"/>
      <c r="DI1283" s="127"/>
      <c r="DJ1283" s="127"/>
      <c r="DK1283" s="127"/>
      <c r="DL1283" s="127"/>
      <c r="DM1283" s="127"/>
      <c r="DN1283" s="127"/>
      <c r="DO1283" s="127"/>
      <c r="DP1283" s="127"/>
      <c r="DQ1283" s="127"/>
      <c r="DR1283" s="127"/>
      <c r="DS1283" s="127"/>
      <c r="DT1283" s="127"/>
      <c r="DU1283" s="127"/>
      <c r="DV1283" s="127"/>
      <c r="DW1283" s="127"/>
      <c r="DX1283" s="127"/>
      <c r="DY1283" s="127"/>
      <c r="DZ1283" s="127"/>
      <c r="EA1283" s="127"/>
      <c r="EB1283" s="127"/>
      <c r="EC1283" s="127"/>
      <c r="ED1283" s="127"/>
      <c r="EE1283" s="127"/>
      <c r="EF1283" s="127"/>
      <c r="EG1283" s="127"/>
      <c r="EH1283" s="127"/>
      <c r="EI1283" s="127"/>
      <c r="EJ1283" s="127"/>
      <c r="EK1283" s="127"/>
      <c r="EL1283" s="127"/>
      <c r="EM1283" s="127"/>
      <c r="EN1283" s="127"/>
      <c r="EO1283" s="127"/>
      <c r="EP1283" s="127"/>
      <c r="EQ1283" s="127"/>
      <c r="ER1283" s="127"/>
      <c r="ES1283" s="127"/>
      <c r="ET1283" s="127"/>
      <c r="EU1283" s="127"/>
      <c r="EV1283" s="127"/>
      <c r="EW1283" s="127"/>
      <c r="EX1283" s="127"/>
      <c r="EY1283" s="127"/>
      <c r="EZ1283" s="127"/>
      <c r="FA1283" s="127"/>
      <c r="FB1283" s="127"/>
      <c r="FC1283" s="127"/>
      <c r="FD1283" s="127"/>
      <c r="FE1283" s="127"/>
      <c r="FF1283" s="127"/>
      <c r="FG1283" s="127"/>
      <c r="FH1283" s="127"/>
      <c r="FI1283" s="127"/>
      <c r="FJ1283" s="127"/>
      <c r="FK1283" s="127"/>
      <c r="FL1283" s="127"/>
      <c r="FM1283" s="127"/>
      <c r="FN1283" s="127"/>
      <c r="FO1283" s="127"/>
      <c r="FP1283" s="127"/>
      <c r="FQ1283" s="127"/>
      <c r="FR1283" s="127"/>
      <c r="FS1283" s="127"/>
      <c r="FT1283" s="127"/>
      <c r="FU1283" s="127"/>
      <c r="FV1283" s="127"/>
      <c r="FW1283" s="127"/>
      <c r="FX1283" s="127"/>
      <c r="FY1283" s="127"/>
      <c r="FZ1283" s="127"/>
      <c r="GA1283" s="127"/>
      <c r="GB1283" s="127"/>
      <c r="GC1283" s="127"/>
      <c r="GD1283" s="127"/>
      <c r="GE1283" s="127"/>
      <c r="GF1283" s="127"/>
      <c r="GG1283" s="127"/>
      <c r="GH1283" s="127"/>
      <c r="GI1283" s="127"/>
      <c r="GJ1283" s="127"/>
      <c r="GK1283" s="127"/>
      <c r="GL1283" s="127"/>
      <c r="GM1283" s="127"/>
      <c r="GN1283" s="127"/>
      <c r="GO1283" s="127"/>
      <c r="GP1283" s="127"/>
      <c r="GQ1283" s="7"/>
      <c r="GR1283" s="7"/>
      <c r="GS1283" s="7"/>
      <c r="GT1283" s="7"/>
      <c r="GU1283" s="7"/>
      <c r="GV1283" s="7"/>
      <c r="GW1283" s="7"/>
      <c r="GX1283" s="7"/>
      <c r="GY1283" s="127"/>
    </row>
    <row r="1284" spans="1:207" ht="12.75" customHeight="1" x14ac:dyDescent="0.2">
      <c r="A1284" s="127"/>
      <c r="B1284" s="127"/>
      <c r="C1284" s="127"/>
      <c r="D1284" s="127"/>
      <c r="E1284" s="127"/>
      <c r="F1284" s="117"/>
      <c r="G1284" s="117"/>
      <c r="H1284" s="117"/>
      <c r="I1284" s="128"/>
      <c r="J1284" s="128"/>
      <c r="K1284" s="114"/>
      <c r="L1284" s="127"/>
      <c r="M1284" s="127"/>
      <c r="N1284" s="127"/>
      <c r="O1284" s="127"/>
      <c r="P1284" s="127"/>
      <c r="Q1284" s="127"/>
      <c r="R1284" s="127"/>
      <c r="S1284" s="127"/>
      <c r="T1284" s="127"/>
      <c r="U1284" s="127"/>
      <c r="V1284" s="127"/>
      <c r="W1284" s="127"/>
      <c r="X1284" s="127"/>
      <c r="Y1284" s="127"/>
      <c r="Z1284" s="127"/>
      <c r="AA1284" s="127"/>
      <c r="AB1284" s="127"/>
      <c r="AC1284" s="127"/>
      <c r="AD1284" s="127"/>
      <c r="AE1284" s="127"/>
      <c r="AF1284" s="127"/>
      <c r="AG1284" s="127"/>
      <c r="AH1284" s="127"/>
      <c r="AI1284" s="127"/>
      <c r="AJ1284" s="127"/>
      <c r="AK1284" s="127"/>
      <c r="AL1284" s="127"/>
      <c r="AM1284" s="127"/>
      <c r="AN1284" s="127"/>
      <c r="AO1284" s="127"/>
      <c r="AP1284" s="127"/>
      <c r="AQ1284" s="127"/>
      <c r="AR1284" s="127"/>
      <c r="AS1284" s="127"/>
      <c r="AT1284" s="127"/>
      <c r="AU1284" s="127"/>
      <c r="AV1284" s="127"/>
      <c r="AW1284" s="127"/>
      <c r="AX1284" s="127"/>
      <c r="AY1284" s="127"/>
      <c r="AZ1284" s="127"/>
      <c r="BA1284" s="127"/>
      <c r="BB1284" s="127"/>
      <c r="BC1284" s="127"/>
      <c r="BD1284" s="127"/>
      <c r="BE1284" s="127"/>
      <c r="BF1284" s="127"/>
      <c r="BG1284" s="127"/>
      <c r="BH1284" s="127"/>
      <c r="BI1284" s="127"/>
      <c r="BJ1284" s="127"/>
      <c r="BK1284" s="127"/>
      <c r="BL1284" s="127"/>
      <c r="BM1284" s="127"/>
      <c r="BN1284" s="127"/>
      <c r="BO1284" s="127"/>
      <c r="BP1284" s="127"/>
      <c r="BQ1284" s="127"/>
      <c r="BR1284" s="127"/>
      <c r="BS1284" s="127"/>
      <c r="BT1284" s="127"/>
      <c r="BU1284" s="127"/>
      <c r="BV1284" s="127"/>
      <c r="BW1284" s="127"/>
      <c r="BX1284" s="127"/>
      <c r="BY1284" s="127"/>
      <c r="BZ1284" s="127"/>
      <c r="CA1284" s="127"/>
      <c r="CB1284" s="127"/>
      <c r="CC1284" s="127"/>
      <c r="CD1284" s="127"/>
      <c r="CE1284" s="127"/>
      <c r="CF1284" s="127"/>
      <c r="CG1284" s="127"/>
      <c r="CH1284" s="127"/>
      <c r="CI1284" s="127"/>
      <c r="CJ1284" s="127"/>
      <c r="CK1284" s="127"/>
      <c r="CL1284" s="127"/>
      <c r="CM1284" s="127"/>
      <c r="CN1284" s="127"/>
      <c r="CO1284" s="127"/>
      <c r="CP1284" s="127"/>
      <c r="CQ1284" s="127"/>
      <c r="CR1284" s="127"/>
      <c r="CS1284" s="127"/>
      <c r="CT1284" s="127"/>
      <c r="CU1284" s="127"/>
      <c r="CV1284" s="127"/>
      <c r="CW1284" s="127"/>
      <c r="CX1284" s="127"/>
      <c r="CY1284" s="127"/>
      <c r="CZ1284" s="127"/>
      <c r="DA1284" s="127"/>
      <c r="DB1284" s="127"/>
      <c r="DC1284" s="127"/>
      <c r="DD1284" s="127"/>
      <c r="DE1284" s="127"/>
      <c r="DF1284" s="127"/>
      <c r="DG1284" s="127"/>
      <c r="DH1284" s="127"/>
      <c r="DI1284" s="127"/>
      <c r="DJ1284" s="127"/>
      <c r="DK1284" s="127"/>
      <c r="DL1284" s="127"/>
      <c r="DM1284" s="127"/>
      <c r="DN1284" s="127"/>
      <c r="DO1284" s="127"/>
      <c r="DP1284" s="127"/>
      <c r="DQ1284" s="127"/>
      <c r="DR1284" s="127"/>
      <c r="DS1284" s="127"/>
      <c r="DT1284" s="127"/>
      <c r="DU1284" s="127"/>
      <c r="DV1284" s="127"/>
      <c r="DW1284" s="127"/>
      <c r="DX1284" s="127"/>
      <c r="DY1284" s="127"/>
      <c r="DZ1284" s="127"/>
      <c r="EA1284" s="127"/>
      <c r="EB1284" s="127"/>
      <c r="EC1284" s="127"/>
      <c r="ED1284" s="127"/>
      <c r="EE1284" s="127"/>
      <c r="EF1284" s="127"/>
      <c r="EG1284" s="127"/>
      <c r="EH1284" s="127"/>
      <c r="EI1284" s="127"/>
      <c r="EJ1284" s="127"/>
      <c r="EK1284" s="127"/>
      <c r="EL1284" s="127"/>
      <c r="EM1284" s="127"/>
      <c r="EN1284" s="127"/>
      <c r="EO1284" s="127"/>
      <c r="EP1284" s="127"/>
      <c r="EQ1284" s="127"/>
      <c r="ER1284" s="127"/>
      <c r="ES1284" s="127"/>
      <c r="ET1284" s="127"/>
      <c r="EU1284" s="127"/>
      <c r="EV1284" s="127"/>
      <c r="EW1284" s="127"/>
      <c r="EX1284" s="127"/>
      <c r="EY1284" s="127"/>
      <c r="EZ1284" s="127"/>
      <c r="FA1284" s="127"/>
      <c r="FB1284" s="127"/>
      <c r="FC1284" s="127"/>
      <c r="FD1284" s="127"/>
      <c r="FE1284" s="127"/>
      <c r="FF1284" s="127"/>
      <c r="FG1284" s="127"/>
      <c r="FH1284" s="127"/>
      <c r="FI1284" s="127"/>
      <c r="FJ1284" s="127"/>
      <c r="FK1284" s="127"/>
      <c r="FL1284" s="127"/>
      <c r="FM1284" s="127"/>
      <c r="FN1284" s="127"/>
      <c r="FO1284" s="127"/>
      <c r="FP1284" s="127"/>
      <c r="FQ1284" s="127"/>
      <c r="FR1284" s="127"/>
      <c r="FS1284" s="127"/>
      <c r="FT1284" s="127"/>
      <c r="FU1284" s="127"/>
      <c r="FV1284" s="127"/>
      <c r="FW1284" s="127"/>
      <c r="FX1284" s="127"/>
      <c r="FY1284" s="127"/>
      <c r="FZ1284" s="127"/>
      <c r="GA1284" s="127"/>
      <c r="GB1284" s="127"/>
      <c r="GC1284" s="127"/>
      <c r="GD1284" s="127"/>
      <c r="GE1284" s="127"/>
      <c r="GF1284" s="127"/>
      <c r="GG1284" s="127"/>
      <c r="GH1284" s="127"/>
      <c r="GI1284" s="127"/>
      <c r="GJ1284" s="127"/>
      <c r="GK1284" s="127"/>
      <c r="GL1284" s="127"/>
      <c r="GM1284" s="127"/>
      <c r="GN1284" s="127"/>
      <c r="GO1284" s="127"/>
      <c r="GP1284" s="127"/>
      <c r="GQ1284" s="7"/>
      <c r="GR1284" s="7"/>
      <c r="GS1284" s="7"/>
      <c r="GT1284" s="7"/>
      <c r="GU1284" s="7"/>
      <c r="GV1284" s="7"/>
      <c r="GW1284" s="7"/>
      <c r="GX1284" s="7"/>
      <c r="GY1284" s="127"/>
    </row>
    <row r="1285" spans="1:207" ht="12.75" customHeight="1" x14ac:dyDescent="0.2">
      <c r="A1285" s="127"/>
      <c r="B1285" s="127"/>
      <c r="C1285" s="127"/>
      <c r="D1285" s="127"/>
      <c r="E1285" s="127"/>
      <c r="F1285" s="117"/>
      <c r="G1285" s="117"/>
      <c r="H1285" s="117"/>
      <c r="I1285" s="128"/>
      <c r="J1285" s="128"/>
      <c r="K1285" s="114"/>
      <c r="L1285" s="127"/>
      <c r="M1285" s="127"/>
      <c r="N1285" s="127"/>
      <c r="O1285" s="127"/>
      <c r="P1285" s="127"/>
      <c r="Q1285" s="127"/>
      <c r="R1285" s="127"/>
      <c r="S1285" s="127"/>
      <c r="T1285" s="127"/>
      <c r="U1285" s="127"/>
      <c r="V1285" s="127"/>
      <c r="W1285" s="127"/>
      <c r="X1285" s="127"/>
      <c r="Y1285" s="127"/>
      <c r="Z1285" s="127"/>
      <c r="AA1285" s="127"/>
      <c r="AB1285" s="127"/>
      <c r="AC1285" s="127"/>
      <c r="AD1285" s="127"/>
      <c r="AE1285" s="127"/>
      <c r="AF1285" s="127"/>
      <c r="AG1285" s="127"/>
      <c r="AH1285" s="127"/>
      <c r="AI1285" s="127"/>
      <c r="AJ1285" s="127"/>
      <c r="AK1285" s="127"/>
      <c r="AL1285" s="127"/>
      <c r="AM1285" s="127"/>
      <c r="AN1285" s="127"/>
      <c r="AO1285" s="127"/>
      <c r="AP1285" s="127"/>
      <c r="AQ1285" s="127"/>
      <c r="AR1285" s="127"/>
      <c r="AS1285" s="127"/>
      <c r="AT1285" s="127"/>
      <c r="AU1285" s="127"/>
      <c r="AV1285" s="127"/>
      <c r="AW1285" s="127"/>
      <c r="AX1285" s="127"/>
      <c r="AY1285" s="127"/>
      <c r="AZ1285" s="127"/>
      <c r="BA1285" s="127"/>
      <c r="BB1285" s="127"/>
      <c r="BC1285" s="127"/>
      <c r="BD1285" s="127"/>
      <c r="BE1285" s="127"/>
      <c r="BF1285" s="127"/>
      <c r="BG1285" s="127"/>
      <c r="BH1285" s="127"/>
      <c r="BI1285" s="127"/>
      <c r="BJ1285" s="127"/>
      <c r="BK1285" s="127"/>
      <c r="BL1285" s="127"/>
      <c r="BM1285" s="127"/>
      <c r="BN1285" s="127"/>
      <c r="BO1285" s="127"/>
      <c r="BP1285" s="127"/>
      <c r="BQ1285" s="127"/>
      <c r="BR1285" s="127"/>
      <c r="BS1285" s="127"/>
      <c r="BT1285" s="127"/>
      <c r="BU1285" s="127"/>
      <c r="BV1285" s="127"/>
      <c r="BW1285" s="127"/>
      <c r="BX1285" s="127"/>
      <c r="BY1285" s="127"/>
      <c r="BZ1285" s="127"/>
      <c r="CA1285" s="127"/>
      <c r="CB1285" s="127"/>
      <c r="CC1285" s="127"/>
      <c r="CD1285" s="127"/>
      <c r="CE1285" s="127"/>
      <c r="CF1285" s="127"/>
      <c r="CG1285" s="127"/>
      <c r="CH1285" s="127"/>
      <c r="CI1285" s="127"/>
      <c r="CJ1285" s="127"/>
      <c r="CK1285" s="127"/>
      <c r="CL1285" s="127"/>
      <c r="CM1285" s="127"/>
      <c r="CN1285" s="127"/>
      <c r="CO1285" s="127"/>
      <c r="CP1285" s="127"/>
      <c r="CQ1285" s="127"/>
      <c r="CR1285" s="127"/>
      <c r="CS1285" s="127"/>
      <c r="CT1285" s="127"/>
      <c r="CU1285" s="127"/>
      <c r="CV1285" s="127"/>
      <c r="CW1285" s="127"/>
      <c r="CX1285" s="127"/>
      <c r="CY1285" s="127"/>
      <c r="CZ1285" s="127"/>
      <c r="DA1285" s="127"/>
      <c r="DB1285" s="127"/>
      <c r="DC1285" s="127"/>
      <c r="DD1285" s="127"/>
      <c r="DE1285" s="127"/>
      <c r="DF1285" s="127"/>
      <c r="DG1285" s="127"/>
      <c r="DH1285" s="127"/>
      <c r="DI1285" s="127"/>
      <c r="DJ1285" s="127"/>
      <c r="DK1285" s="127"/>
      <c r="DL1285" s="127"/>
      <c r="DM1285" s="127"/>
      <c r="DN1285" s="127"/>
      <c r="DO1285" s="127"/>
      <c r="DP1285" s="127"/>
      <c r="DQ1285" s="127"/>
      <c r="DR1285" s="127"/>
      <c r="DS1285" s="127"/>
      <c r="DT1285" s="127"/>
      <c r="DU1285" s="127"/>
      <c r="DV1285" s="127"/>
      <c r="DW1285" s="127"/>
      <c r="DX1285" s="127"/>
      <c r="DY1285" s="127"/>
      <c r="DZ1285" s="127"/>
      <c r="EA1285" s="127"/>
      <c r="EB1285" s="127"/>
      <c r="EC1285" s="127"/>
      <c r="ED1285" s="127"/>
      <c r="EE1285" s="127"/>
      <c r="EF1285" s="127"/>
      <c r="EG1285" s="127"/>
      <c r="EH1285" s="127"/>
      <c r="EI1285" s="127"/>
      <c r="EJ1285" s="127"/>
      <c r="EK1285" s="127"/>
      <c r="EL1285" s="127"/>
      <c r="EM1285" s="127"/>
      <c r="EN1285" s="127"/>
      <c r="EO1285" s="127"/>
      <c r="EP1285" s="127"/>
      <c r="EQ1285" s="127"/>
      <c r="ER1285" s="127"/>
      <c r="ES1285" s="127"/>
      <c r="ET1285" s="127"/>
      <c r="EU1285" s="127"/>
      <c r="EV1285" s="127"/>
      <c r="EW1285" s="127"/>
      <c r="EX1285" s="127"/>
      <c r="EY1285" s="127"/>
      <c r="EZ1285" s="127"/>
      <c r="FA1285" s="127"/>
      <c r="FB1285" s="127"/>
      <c r="FC1285" s="127"/>
      <c r="FD1285" s="127"/>
      <c r="FE1285" s="127"/>
      <c r="FF1285" s="127"/>
      <c r="FG1285" s="127"/>
      <c r="FH1285" s="127"/>
      <c r="FI1285" s="127"/>
      <c r="FJ1285" s="127"/>
      <c r="FK1285" s="127"/>
      <c r="FL1285" s="127"/>
      <c r="FM1285" s="127"/>
      <c r="FN1285" s="127"/>
      <c r="FO1285" s="127"/>
      <c r="FP1285" s="127"/>
      <c r="FQ1285" s="127"/>
      <c r="FR1285" s="127"/>
      <c r="FS1285" s="127"/>
      <c r="FT1285" s="127"/>
      <c r="FU1285" s="127"/>
      <c r="FV1285" s="127"/>
      <c r="FW1285" s="127"/>
      <c r="FX1285" s="127"/>
      <c r="FY1285" s="127"/>
      <c r="FZ1285" s="127"/>
      <c r="GA1285" s="127"/>
      <c r="GB1285" s="127"/>
      <c r="GC1285" s="127"/>
      <c r="GD1285" s="127"/>
      <c r="GE1285" s="127"/>
      <c r="GF1285" s="127"/>
      <c r="GG1285" s="127"/>
      <c r="GH1285" s="127"/>
      <c r="GI1285" s="127"/>
      <c r="GJ1285" s="127"/>
      <c r="GK1285" s="127"/>
      <c r="GL1285" s="127"/>
      <c r="GM1285" s="127"/>
      <c r="GN1285" s="127"/>
      <c r="GO1285" s="127"/>
      <c r="GP1285" s="127"/>
      <c r="GQ1285" s="7"/>
      <c r="GR1285" s="7"/>
      <c r="GS1285" s="7"/>
      <c r="GT1285" s="7"/>
      <c r="GU1285" s="7"/>
      <c r="GV1285" s="7"/>
      <c r="GW1285" s="7"/>
      <c r="GX1285" s="7"/>
      <c r="GY1285" s="127"/>
    </row>
    <row r="1286" spans="1:207" ht="12.75" customHeight="1" x14ac:dyDescent="0.2">
      <c r="A1286" s="127"/>
      <c r="B1286" s="127"/>
      <c r="C1286" s="127"/>
      <c r="D1286" s="127"/>
      <c r="E1286" s="127"/>
      <c r="F1286" s="117"/>
      <c r="G1286" s="117"/>
      <c r="H1286" s="117"/>
      <c r="I1286" s="128"/>
      <c r="J1286" s="128"/>
      <c r="K1286" s="114"/>
      <c r="L1286" s="127"/>
      <c r="M1286" s="127"/>
      <c r="N1286" s="127"/>
      <c r="O1286" s="127"/>
      <c r="P1286" s="127"/>
      <c r="Q1286" s="127"/>
      <c r="R1286" s="127"/>
      <c r="S1286" s="127"/>
      <c r="T1286" s="127"/>
      <c r="U1286" s="127"/>
      <c r="V1286" s="127"/>
      <c r="W1286" s="127"/>
      <c r="X1286" s="127"/>
      <c r="Y1286" s="127"/>
      <c r="Z1286" s="127"/>
      <c r="AA1286" s="127"/>
      <c r="AB1286" s="127"/>
      <c r="AC1286" s="127"/>
      <c r="AD1286" s="127"/>
      <c r="AE1286" s="127"/>
      <c r="AF1286" s="127"/>
      <c r="AG1286" s="127"/>
      <c r="AH1286" s="127"/>
      <c r="AI1286" s="127"/>
      <c r="AJ1286" s="127"/>
      <c r="AK1286" s="127"/>
      <c r="AL1286" s="127"/>
      <c r="AM1286" s="127"/>
      <c r="AN1286" s="127"/>
      <c r="AO1286" s="127"/>
      <c r="AP1286" s="127"/>
      <c r="AQ1286" s="127"/>
      <c r="AR1286" s="127"/>
      <c r="AS1286" s="127"/>
      <c r="AT1286" s="127"/>
      <c r="AU1286" s="127"/>
      <c r="AV1286" s="127"/>
      <c r="AW1286" s="127"/>
      <c r="AX1286" s="127"/>
      <c r="AY1286" s="127"/>
      <c r="AZ1286" s="127"/>
      <c r="BA1286" s="127"/>
      <c r="BB1286" s="127"/>
      <c r="BC1286" s="127"/>
      <c r="BD1286" s="127"/>
      <c r="BE1286" s="127"/>
      <c r="BF1286" s="127"/>
      <c r="BG1286" s="127"/>
      <c r="BH1286" s="127"/>
      <c r="BI1286" s="127"/>
      <c r="BJ1286" s="127"/>
      <c r="BK1286" s="127"/>
      <c r="BL1286" s="127"/>
      <c r="BM1286" s="127"/>
      <c r="BN1286" s="127"/>
      <c r="BO1286" s="127"/>
      <c r="BP1286" s="127"/>
      <c r="BQ1286" s="127"/>
      <c r="BR1286" s="127"/>
      <c r="BS1286" s="127"/>
      <c r="BT1286" s="127"/>
      <c r="BU1286" s="127"/>
      <c r="BV1286" s="127"/>
      <c r="BW1286" s="127"/>
      <c r="BX1286" s="127"/>
      <c r="BY1286" s="127"/>
      <c r="BZ1286" s="127"/>
      <c r="CA1286" s="127"/>
      <c r="CB1286" s="127"/>
      <c r="CC1286" s="127"/>
      <c r="CD1286" s="127"/>
      <c r="CE1286" s="127"/>
      <c r="CF1286" s="127"/>
      <c r="CG1286" s="127"/>
      <c r="CH1286" s="127"/>
      <c r="CI1286" s="127"/>
      <c r="CJ1286" s="127"/>
      <c r="CK1286" s="127"/>
      <c r="CL1286" s="127"/>
      <c r="CM1286" s="127"/>
      <c r="CN1286" s="127"/>
      <c r="CO1286" s="127"/>
      <c r="CP1286" s="127"/>
      <c r="CQ1286" s="127"/>
      <c r="CR1286" s="127"/>
      <c r="CS1286" s="127"/>
      <c r="CT1286" s="127"/>
      <c r="CU1286" s="127"/>
      <c r="CV1286" s="127"/>
      <c r="CW1286" s="127"/>
      <c r="CX1286" s="127"/>
      <c r="CY1286" s="127"/>
      <c r="CZ1286" s="127"/>
      <c r="DA1286" s="127"/>
      <c r="DB1286" s="127"/>
      <c r="DC1286" s="127"/>
      <c r="DD1286" s="127"/>
      <c r="DE1286" s="127"/>
      <c r="DF1286" s="127"/>
      <c r="DG1286" s="127"/>
      <c r="DH1286" s="127"/>
      <c r="DI1286" s="127"/>
      <c r="DJ1286" s="127"/>
      <c r="DK1286" s="127"/>
      <c r="DL1286" s="127"/>
      <c r="DM1286" s="127"/>
      <c r="DN1286" s="127"/>
      <c r="DO1286" s="127"/>
      <c r="DP1286" s="127"/>
      <c r="DQ1286" s="127"/>
      <c r="DR1286" s="127"/>
      <c r="DS1286" s="127"/>
      <c r="DT1286" s="127"/>
      <c r="DU1286" s="127"/>
      <c r="DV1286" s="127"/>
      <c r="DW1286" s="127"/>
      <c r="DX1286" s="127"/>
      <c r="DY1286" s="127"/>
      <c r="DZ1286" s="127"/>
      <c r="EA1286" s="127"/>
      <c r="EB1286" s="127"/>
      <c r="EC1286" s="127"/>
      <c r="ED1286" s="127"/>
      <c r="EE1286" s="127"/>
      <c r="EF1286" s="127"/>
      <c r="EG1286" s="127"/>
      <c r="EH1286" s="127"/>
      <c r="EI1286" s="127"/>
      <c r="EJ1286" s="127"/>
      <c r="EK1286" s="127"/>
      <c r="EL1286" s="127"/>
      <c r="EM1286" s="127"/>
      <c r="EN1286" s="127"/>
      <c r="EO1286" s="127"/>
      <c r="EP1286" s="127"/>
      <c r="EQ1286" s="127"/>
      <c r="ER1286" s="127"/>
      <c r="ES1286" s="127"/>
      <c r="ET1286" s="127"/>
      <c r="EU1286" s="127"/>
      <c r="EV1286" s="127"/>
      <c r="EW1286" s="127"/>
      <c r="EX1286" s="127"/>
      <c r="EY1286" s="127"/>
      <c r="EZ1286" s="127"/>
      <c r="FA1286" s="127"/>
      <c r="FB1286" s="127"/>
      <c r="FC1286" s="127"/>
      <c r="FD1286" s="127"/>
      <c r="FE1286" s="127"/>
      <c r="FF1286" s="127"/>
      <c r="FG1286" s="127"/>
      <c r="FH1286" s="127"/>
      <c r="FI1286" s="127"/>
      <c r="FJ1286" s="127"/>
      <c r="FK1286" s="127"/>
      <c r="FL1286" s="127"/>
      <c r="FM1286" s="127"/>
      <c r="FN1286" s="127"/>
      <c r="FO1286" s="127"/>
      <c r="FP1286" s="127"/>
      <c r="FQ1286" s="127"/>
      <c r="FR1286" s="127"/>
      <c r="FS1286" s="127"/>
      <c r="FT1286" s="127"/>
      <c r="FU1286" s="127"/>
      <c r="FV1286" s="127"/>
      <c r="FW1286" s="127"/>
      <c r="FX1286" s="127"/>
      <c r="FY1286" s="127"/>
      <c r="FZ1286" s="127"/>
      <c r="GA1286" s="127"/>
      <c r="GB1286" s="127"/>
      <c r="GC1286" s="127"/>
      <c r="GD1286" s="127"/>
      <c r="GE1286" s="127"/>
      <c r="GF1286" s="127"/>
      <c r="GG1286" s="127"/>
      <c r="GH1286" s="127"/>
      <c r="GI1286" s="127"/>
      <c r="GJ1286" s="127"/>
      <c r="GK1286" s="127"/>
      <c r="GL1286" s="127"/>
      <c r="GM1286" s="127"/>
      <c r="GN1286" s="127"/>
      <c r="GO1286" s="127"/>
      <c r="GP1286" s="127"/>
      <c r="GQ1286" s="7"/>
      <c r="GR1286" s="7"/>
      <c r="GS1286" s="7"/>
      <c r="GT1286" s="7"/>
      <c r="GU1286" s="7"/>
      <c r="GV1286" s="7"/>
      <c r="GW1286" s="7"/>
      <c r="GX1286" s="7"/>
      <c r="GY1286" s="127"/>
    </row>
    <row r="1287" spans="1:207" ht="12.75" customHeight="1" x14ac:dyDescent="0.2">
      <c r="A1287" s="127"/>
      <c r="B1287" s="127"/>
      <c r="C1287" s="127"/>
      <c r="D1287" s="127"/>
      <c r="E1287" s="127"/>
      <c r="F1287" s="117"/>
      <c r="G1287" s="117"/>
      <c r="H1287" s="117"/>
      <c r="I1287" s="128"/>
      <c r="J1287" s="128"/>
      <c r="K1287" s="114"/>
      <c r="L1287" s="127"/>
      <c r="M1287" s="127"/>
      <c r="N1287" s="127"/>
      <c r="O1287" s="127"/>
      <c r="P1287" s="127"/>
      <c r="Q1287" s="127"/>
      <c r="R1287" s="127"/>
      <c r="S1287" s="127"/>
      <c r="T1287" s="127"/>
      <c r="U1287" s="127"/>
      <c r="V1287" s="127"/>
      <c r="W1287" s="127"/>
      <c r="X1287" s="127"/>
      <c r="Y1287" s="127"/>
      <c r="Z1287" s="127"/>
      <c r="AA1287" s="127"/>
      <c r="AB1287" s="127"/>
      <c r="AC1287" s="127"/>
      <c r="AD1287" s="127"/>
      <c r="AE1287" s="127"/>
      <c r="AF1287" s="127"/>
      <c r="AG1287" s="127"/>
      <c r="AH1287" s="127"/>
      <c r="AI1287" s="127"/>
      <c r="AJ1287" s="127"/>
      <c r="AK1287" s="127"/>
      <c r="AL1287" s="127"/>
      <c r="AM1287" s="127"/>
      <c r="AN1287" s="127"/>
      <c r="AO1287" s="127"/>
      <c r="AP1287" s="127"/>
      <c r="AQ1287" s="127"/>
      <c r="AR1287" s="127"/>
      <c r="AS1287" s="127"/>
      <c r="AT1287" s="127"/>
      <c r="AU1287" s="127"/>
      <c r="AV1287" s="127"/>
      <c r="AW1287" s="127"/>
      <c r="AX1287" s="127"/>
      <c r="AY1287" s="127"/>
      <c r="AZ1287" s="127"/>
      <c r="BA1287" s="127"/>
      <c r="BB1287" s="127"/>
      <c r="BC1287" s="127"/>
      <c r="BD1287" s="127"/>
      <c r="BE1287" s="127"/>
      <c r="BF1287" s="127"/>
      <c r="BG1287" s="127"/>
      <c r="BH1287" s="127"/>
      <c r="BI1287" s="127"/>
      <c r="BJ1287" s="127"/>
      <c r="BK1287" s="127"/>
      <c r="BL1287" s="127"/>
      <c r="BM1287" s="127"/>
      <c r="BN1287" s="127"/>
      <c r="BO1287" s="127"/>
      <c r="BP1287" s="127"/>
      <c r="BQ1287" s="127"/>
      <c r="BR1287" s="127"/>
      <c r="BS1287" s="127"/>
      <c r="BT1287" s="127"/>
      <c r="BU1287" s="127"/>
      <c r="BV1287" s="127"/>
      <c r="BW1287" s="127"/>
      <c r="BX1287" s="127"/>
      <c r="BY1287" s="127"/>
      <c r="BZ1287" s="127"/>
      <c r="CA1287" s="127"/>
      <c r="CB1287" s="127"/>
      <c r="CC1287" s="127"/>
      <c r="CD1287" s="127"/>
      <c r="CE1287" s="127"/>
      <c r="CF1287" s="127"/>
      <c r="CG1287" s="127"/>
      <c r="CH1287" s="127"/>
      <c r="CI1287" s="127"/>
      <c r="CJ1287" s="127"/>
      <c r="CK1287" s="127"/>
      <c r="CL1287" s="127"/>
      <c r="CM1287" s="127"/>
      <c r="CN1287" s="127"/>
      <c r="CO1287" s="127"/>
      <c r="CP1287" s="127"/>
      <c r="CQ1287" s="127"/>
      <c r="CR1287" s="127"/>
      <c r="CS1287" s="127"/>
      <c r="CT1287" s="127"/>
      <c r="CU1287" s="127"/>
      <c r="CV1287" s="127"/>
      <c r="CW1287" s="127"/>
      <c r="CX1287" s="127"/>
      <c r="CY1287" s="127"/>
      <c r="CZ1287" s="127"/>
      <c r="DA1287" s="127"/>
      <c r="DB1287" s="127"/>
      <c r="DC1287" s="127"/>
      <c r="DD1287" s="127"/>
      <c r="DE1287" s="127"/>
      <c r="DF1287" s="127"/>
      <c r="DG1287" s="127"/>
      <c r="DH1287" s="127"/>
      <c r="DI1287" s="127"/>
      <c r="DJ1287" s="127"/>
      <c r="DK1287" s="127"/>
      <c r="DL1287" s="127"/>
      <c r="DM1287" s="127"/>
      <c r="DN1287" s="127"/>
      <c r="DO1287" s="127"/>
      <c r="DP1287" s="127"/>
      <c r="DQ1287" s="127"/>
      <c r="DR1287" s="127"/>
      <c r="DS1287" s="127"/>
      <c r="DT1287" s="127"/>
      <c r="DU1287" s="127"/>
      <c r="DV1287" s="127"/>
      <c r="DW1287" s="127"/>
      <c r="DX1287" s="127"/>
      <c r="DY1287" s="127"/>
      <c r="DZ1287" s="127"/>
      <c r="EA1287" s="127"/>
      <c r="EB1287" s="127"/>
      <c r="EC1287" s="127"/>
      <c r="ED1287" s="127"/>
      <c r="EE1287" s="127"/>
      <c r="EF1287" s="127"/>
      <c r="EG1287" s="127"/>
      <c r="EH1287" s="127"/>
      <c r="EI1287" s="127"/>
      <c r="EJ1287" s="127"/>
      <c r="EK1287" s="127"/>
      <c r="EL1287" s="127"/>
      <c r="EM1287" s="127"/>
      <c r="EN1287" s="127"/>
      <c r="EO1287" s="127"/>
      <c r="EP1287" s="127"/>
      <c r="EQ1287" s="127"/>
      <c r="ER1287" s="127"/>
      <c r="ES1287" s="127"/>
      <c r="ET1287" s="127"/>
      <c r="EU1287" s="127"/>
      <c r="EV1287" s="127"/>
      <c r="EW1287" s="127"/>
      <c r="EX1287" s="127"/>
      <c r="EY1287" s="127"/>
      <c r="EZ1287" s="127"/>
      <c r="FA1287" s="127"/>
      <c r="FB1287" s="127"/>
      <c r="FC1287" s="127"/>
      <c r="FD1287" s="127"/>
      <c r="FE1287" s="127"/>
      <c r="FF1287" s="127"/>
      <c r="FG1287" s="127"/>
      <c r="FH1287" s="127"/>
      <c r="FI1287" s="127"/>
      <c r="FJ1287" s="127"/>
      <c r="FK1287" s="127"/>
      <c r="FL1287" s="127"/>
      <c r="FM1287" s="127"/>
      <c r="FN1287" s="127"/>
      <c r="FO1287" s="127"/>
      <c r="FP1287" s="127"/>
      <c r="FQ1287" s="127"/>
      <c r="FR1287" s="127"/>
      <c r="FS1287" s="127"/>
      <c r="FT1287" s="127"/>
      <c r="FU1287" s="127"/>
      <c r="FV1287" s="127"/>
      <c r="FW1287" s="127"/>
      <c r="FX1287" s="127"/>
      <c r="FY1287" s="127"/>
      <c r="FZ1287" s="127"/>
      <c r="GA1287" s="127"/>
      <c r="GB1287" s="127"/>
      <c r="GC1287" s="127"/>
      <c r="GD1287" s="127"/>
      <c r="GE1287" s="127"/>
      <c r="GF1287" s="127"/>
      <c r="GG1287" s="127"/>
      <c r="GH1287" s="127"/>
      <c r="GI1287" s="127"/>
      <c r="GJ1287" s="127"/>
      <c r="GK1287" s="127"/>
      <c r="GL1287" s="127"/>
      <c r="GM1287" s="127"/>
      <c r="GN1287" s="127"/>
      <c r="GO1287" s="127"/>
      <c r="GP1287" s="127"/>
      <c r="GQ1287" s="7"/>
      <c r="GR1287" s="7"/>
      <c r="GS1287" s="7"/>
      <c r="GT1287" s="7"/>
      <c r="GU1287" s="7"/>
      <c r="GV1287" s="7"/>
      <c r="GW1287" s="7"/>
      <c r="GX1287" s="7"/>
      <c r="GY1287" s="127"/>
    </row>
    <row r="1288" spans="1:207" ht="12.75" customHeight="1" x14ac:dyDescent="0.2">
      <c r="A1288" s="127"/>
      <c r="B1288" s="127"/>
      <c r="C1288" s="127"/>
      <c r="D1288" s="127"/>
      <c r="E1288" s="127"/>
      <c r="F1288" s="117"/>
      <c r="G1288" s="117"/>
      <c r="H1288" s="117"/>
      <c r="I1288" s="128"/>
      <c r="J1288" s="128"/>
      <c r="K1288" s="114"/>
      <c r="L1288" s="127"/>
      <c r="M1288" s="127"/>
      <c r="N1288" s="127"/>
      <c r="O1288" s="127"/>
      <c r="P1288" s="127"/>
      <c r="Q1288" s="127"/>
      <c r="R1288" s="127"/>
      <c r="S1288" s="127"/>
      <c r="T1288" s="127"/>
      <c r="U1288" s="127"/>
      <c r="V1288" s="127"/>
      <c r="W1288" s="127"/>
      <c r="X1288" s="127"/>
      <c r="Y1288" s="127"/>
      <c r="Z1288" s="127"/>
      <c r="AA1288" s="127"/>
      <c r="AB1288" s="127"/>
      <c r="AC1288" s="127"/>
      <c r="AD1288" s="127"/>
      <c r="AE1288" s="127"/>
      <c r="AF1288" s="127"/>
      <c r="AG1288" s="127"/>
      <c r="AH1288" s="127"/>
      <c r="AI1288" s="127"/>
      <c r="AJ1288" s="127"/>
      <c r="AK1288" s="127"/>
      <c r="AL1288" s="127"/>
      <c r="AM1288" s="127"/>
      <c r="AN1288" s="127"/>
      <c r="AO1288" s="127"/>
      <c r="AP1288" s="127"/>
      <c r="AQ1288" s="127"/>
      <c r="AR1288" s="127"/>
      <c r="AS1288" s="127"/>
      <c r="AT1288" s="127"/>
      <c r="AU1288" s="127"/>
      <c r="AV1288" s="127"/>
      <c r="AW1288" s="127"/>
      <c r="AX1288" s="127"/>
      <c r="AY1288" s="127"/>
      <c r="AZ1288" s="127"/>
      <c r="BA1288" s="127"/>
      <c r="BB1288" s="127"/>
      <c r="BC1288" s="127"/>
      <c r="BD1288" s="127"/>
      <c r="BE1288" s="127"/>
      <c r="BF1288" s="127"/>
      <c r="BG1288" s="127"/>
      <c r="BH1288" s="127"/>
      <c r="BI1288" s="127"/>
      <c r="BJ1288" s="127"/>
      <c r="BK1288" s="127"/>
      <c r="BL1288" s="127"/>
      <c r="BM1288" s="127"/>
      <c r="BN1288" s="127"/>
      <c r="BO1288" s="127"/>
      <c r="BP1288" s="127"/>
      <c r="BQ1288" s="127"/>
      <c r="BR1288" s="127"/>
      <c r="BS1288" s="127"/>
      <c r="BT1288" s="127"/>
      <c r="BU1288" s="127"/>
      <c r="BV1288" s="127"/>
      <c r="BW1288" s="127"/>
      <c r="BX1288" s="127"/>
      <c r="BY1288" s="127"/>
      <c r="BZ1288" s="127"/>
      <c r="CA1288" s="127"/>
      <c r="CB1288" s="127"/>
      <c r="CC1288" s="127"/>
      <c r="CD1288" s="127"/>
      <c r="CE1288" s="127"/>
      <c r="CF1288" s="127"/>
      <c r="CG1288" s="127"/>
      <c r="CH1288" s="127"/>
      <c r="CI1288" s="127"/>
      <c r="CJ1288" s="127"/>
      <c r="CK1288" s="127"/>
      <c r="CL1288" s="127"/>
      <c r="CM1288" s="127"/>
      <c r="CN1288" s="127"/>
      <c r="CO1288" s="127"/>
      <c r="CP1288" s="127"/>
      <c r="CQ1288" s="127"/>
      <c r="CR1288" s="127"/>
      <c r="CS1288" s="127"/>
      <c r="CT1288" s="127"/>
      <c r="CU1288" s="127"/>
      <c r="CV1288" s="127"/>
      <c r="CW1288" s="127"/>
      <c r="CX1288" s="127"/>
      <c r="CY1288" s="127"/>
      <c r="CZ1288" s="127"/>
      <c r="DA1288" s="127"/>
      <c r="DB1288" s="127"/>
      <c r="DC1288" s="127"/>
      <c r="DD1288" s="127"/>
      <c r="DE1288" s="127"/>
      <c r="DF1288" s="127"/>
      <c r="DG1288" s="127"/>
      <c r="DH1288" s="127"/>
      <c r="DI1288" s="127"/>
      <c r="DJ1288" s="127"/>
      <c r="DK1288" s="127"/>
      <c r="DL1288" s="127"/>
      <c r="DM1288" s="127"/>
      <c r="DN1288" s="127"/>
      <c r="DO1288" s="127"/>
      <c r="DP1288" s="127"/>
      <c r="DQ1288" s="127"/>
      <c r="DR1288" s="127"/>
      <c r="DS1288" s="127"/>
      <c r="DT1288" s="127"/>
      <c r="DU1288" s="127"/>
      <c r="DV1288" s="127"/>
      <c r="DW1288" s="127"/>
      <c r="DX1288" s="127"/>
      <c r="DY1288" s="127"/>
      <c r="DZ1288" s="127"/>
      <c r="EA1288" s="127"/>
      <c r="EB1288" s="127"/>
      <c r="EC1288" s="127"/>
      <c r="ED1288" s="127"/>
      <c r="EE1288" s="127"/>
      <c r="EF1288" s="127"/>
      <c r="EG1288" s="127"/>
      <c r="EH1288" s="127"/>
      <c r="EI1288" s="127"/>
      <c r="EJ1288" s="127"/>
      <c r="EK1288" s="127"/>
      <c r="EL1288" s="127"/>
      <c r="EM1288" s="127"/>
      <c r="EN1288" s="127"/>
      <c r="EO1288" s="127"/>
      <c r="EP1288" s="127"/>
      <c r="EQ1288" s="127"/>
      <c r="ER1288" s="127"/>
      <c r="ES1288" s="127"/>
      <c r="ET1288" s="127"/>
      <c r="EU1288" s="127"/>
      <c r="EV1288" s="127"/>
      <c r="EW1288" s="127"/>
      <c r="EX1288" s="127"/>
      <c r="EY1288" s="127"/>
      <c r="EZ1288" s="127"/>
      <c r="FA1288" s="127"/>
      <c r="FB1288" s="127"/>
      <c r="FC1288" s="127"/>
      <c r="FD1288" s="127"/>
      <c r="FE1288" s="127"/>
      <c r="FF1288" s="127"/>
      <c r="FG1288" s="127"/>
      <c r="FH1288" s="127"/>
      <c r="FI1288" s="127"/>
      <c r="FJ1288" s="127"/>
      <c r="FK1288" s="127"/>
      <c r="FL1288" s="127"/>
      <c r="FM1288" s="127"/>
      <c r="FN1288" s="127"/>
      <c r="FO1288" s="127"/>
      <c r="FP1288" s="127"/>
      <c r="FQ1288" s="127"/>
      <c r="FR1288" s="127"/>
      <c r="FS1288" s="127"/>
      <c r="FT1288" s="127"/>
      <c r="FU1288" s="127"/>
      <c r="FV1288" s="127"/>
      <c r="FW1288" s="127"/>
      <c r="FX1288" s="127"/>
      <c r="FY1288" s="127"/>
      <c r="FZ1288" s="127"/>
      <c r="GA1288" s="127"/>
      <c r="GB1288" s="127"/>
      <c r="GC1288" s="127"/>
      <c r="GD1288" s="127"/>
      <c r="GE1288" s="127"/>
      <c r="GF1288" s="127"/>
      <c r="GG1288" s="127"/>
      <c r="GH1288" s="127"/>
      <c r="GI1288" s="127"/>
      <c r="GJ1288" s="127"/>
      <c r="GK1288" s="127"/>
      <c r="GL1288" s="127"/>
      <c r="GM1288" s="127"/>
      <c r="GN1288" s="127"/>
      <c r="GO1288" s="127"/>
      <c r="GP1288" s="127"/>
      <c r="GQ1288" s="7"/>
      <c r="GR1288" s="7"/>
      <c r="GS1288" s="7"/>
      <c r="GT1288" s="7"/>
      <c r="GU1288" s="7"/>
      <c r="GV1288" s="7"/>
      <c r="GW1288" s="7"/>
      <c r="GX1288" s="7"/>
      <c r="GY1288" s="127"/>
    </row>
    <row r="1289" spans="1:207" ht="12.75" customHeight="1" x14ac:dyDescent="0.2">
      <c r="A1289" s="127"/>
      <c r="B1289" s="127"/>
      <c r="C1289" s="127"/>
      <c r="D1289" s="127"/>
      <c r="E1289" s="127"/>
      <c r="F1289" s="117"/>
      <c r="G1289" s="117"/>
      <c r="H1289" s="117"/>
      <c r="I1289" s="128"/>
      <c r="J1289" s="128"/>
      <c r="K1289" s="114"/>
      <c r="L1289" s="127"/>
      <c r="M1289" s="127"/>
      <c r="N1289" s="127"/>
      <c r="O1289" s="127"/>
      <c r="P1289" s="127"/>
      <c r="Q1289" s="127"/>
      <c r="R1289" s="127"/>
      <c r="S1289" s="127"/>
      <c r="T1289" s="127"/>
      <c r="U1289" s="127"/>
      <c r="V1289" s="127"/>
      <c r="W1289" s="127"/>
      <c r="X1289" s="127"/>
      <c r="Y1289" s="127"/>
      <c r="Z1289" s="127"/>
      <c r="AA1289" s="127"/>
      <c r="AB1289" s="127"/>
      <c r="AC1289" s="127"/>
      <c r="AD1289" s="127"/>
      <c r="AE1289" s="127"/>
      <c r="AF1289" s="127"/>
      <c r="AG1289" s="127"/>
      <c r="AH1289" s="127"/>
      <c r="AI1289" s="127"/>
      <c r="AJ1289" s="127"/>
      <c r="AK1289" s="127"/>
      <c r="AL1289" s="127"/>
      <c r="AM1289" s="127"/>
      <c r="AN1289" s="127"/>
      <c r="AO1289" s="127"/>
      <c r="AP1289" s="127"/>
      <c r="AQ1289" s="127"/>
      <c r="AR1289" s="127"/>
      <c r="AS1289" s="127"/>
      <c r="AT1289" s="127"/>
      <c r="AU1289" s="127"/>
      <c r="AV1289" s="127"/>
      <c r="AW1289" s="127"/>
      <c r="AX1289" s="127"/>
      <c r="AY1289" s="127"/>
      <c r="AZ1289" s="127"/>
      <c r="BA1289" s="127"/>
      <c r="BB1289" s="127"/>
      <c r="BC1289" s="127"/>
      <c r="BD1289" s="127"/>
      <c r="BE1289" s="127"/>
      <c r="BF1289" s="127"/>
      <c r="BG1289" s="127"/>
      <c r="BH1289" s="127"/>
      <c r="BI1289" s="127"/>
      <c r="BJ1289" s="127"/>
      <c r="BK1289" s="127"/>
      <c r="BL1289" s="127"/>
      <c r="BM1289" s="127"/>
      <c r="BN1289" s="127"/>
      <c r="BO1289" s="127"/>
      <c r="BP1289" s="127"/>
      <c r="BQ1289" s="127"/>
      <c r="BR1289" s="127"/>
      <c r="BS1289" s="127"/>
      <c r="BT1289" s="127"/>
      <c r="BU1289" s="127"/>
      <c r="BV1289" s="127"/>
      <c r="BW1289" s="127"/>
      <c r="BX1289" s="127"/>
      <c r="BY1289" s="127"/>
      <c r="BZ1289" s="127"/>
      <c r="CA1289" s="127"/>
      <c r="CB1289" s="127"/>
      <c r="CC1289" s="127"/>
      <c r="CD1289" s="127"/>
      <c r="CE1289" s="127"/>
      <c r="CF1289" s="127"/>
      <c r="CG1289" s="127"/>
      <c r="CH1289" s="127"/>
      <c r="CI1289" s="127"/>
      <c r="CJ1289" s="127"/>
      <c r="CK1289" s="127"/>
      <c r="CL1289" s="127"/>
      <c r="CM1289" s="127"/>
      <c r="CN1289" s="127"/>
      <c r="CO1289" s="127"/>
      <c r="CP1289" s="127"/>
      <c r="CQ1289" s="127"/>
      <c r="CR1289" s="127"/>
      <c r="CS1289" s="127"/>
      <c r="CT1289" s="127"/>
      <c r="CU1289" s="127"/>
      <c r="CV1289" s="127"/>
      <c r="CW1289" s="127"/>
      <c r="CX1289" s="127"/>
      <c r="CY1289" s="127"/>
      <c r="CZ1289" s="127"/>
      <c r="DA1289" s="127"/>
      <c r="DB1289" s="127"/>
      <c r="DC1289" s="127"/>
      <c r="DD1289" s="127"/>
      <c r="DE1289" s="127"/>
      <c r="DF1289" s="127"/>
      <c r="DG1289" s="127"/>
      <c r="DH1289" s="127"/>
      <c r="DI1289" s="127"/>
      <c r="DJ1289" s="127"/>
      <c r="DK1289" s="127"/>
      <c r="DL1289" s="127"/>
      <c r="DM1289" s="127"/>
      <c r="DN1289" s="127"/>
      <c r="DO1289" s="127"/>
      <c r="DP1289" s="127"/>
      <c r="DQ1289" s="127"/>
      <c r="DR1289" s="127"/>
      <c r="DS1289" s="127"/>
      <c r="DT1289" s="127"/>
      <c r="DU1289" s="127"/>
      <c r="DV1289" s="127"/>
      <c r="DW1289" s="127"/>
      <c r="DX1289" s="127"/>
      <c r="DY1289" s="127"/>
      <c r="DZ1289" s="127"/>
      <c r="EA1289" s="127"/>
      <c r="EB1289" s="127"/>
      <c r="EC1289" s="127"/>
      <c r="ED1289" s="127"/>
      <c r="EE1289" s="127"/>
      <c r="EF1289" s="127"/>
      <c r="EG1289" s="127"/>
      <c r="EH1289" s="127"/>
      <c r="EI1289" s="127"/>
      <c r="EJ1289" s="127"/>
      <c r="EK1289" s="127"/>
      <c r="EL1289" s="127"/>
      <c r="EM1289" s="127"/>
      <c r="EN1289" s="127"/>
      <c r="EO1289" s="127"/>
      <c r="EP1289" s="127"/>
      <c r="EQ1289" s="127"/>
      <c r="ER1289" s="127"/>
      <c r="ES1289" s="127"/>
      <c r="ET1289" s="127"/>
      <c r="EU1289" s="127"/>
      <c r="EV1289" s="127"/>
      <c r="EW1289" s="127"/>
      <c r="EX1289" s="127"/>
      <c r="EY1289" s="127"/>
      <c r="EZ1289" s="127"/>
      <c r="FA1289" s="127"/>
      <c r="FB1289" s="127"/>
      <c r="FC1289" s="127"/>
      <c r="FD1289" s="127"/>
      <c r="FE1289" s="127"/>
      <c r="FF1289" s="127"/>
      <c r="FG1289" s="127"/>
      <c r="FH1289" s="127"/>
      <c r="FI1289" s="127"/>
      <c r="FJ1289" s="127"/>
      <c r="FK1289" s="127"/>
      <c r="FL1289" s="127"/>
      <c r="FM1289" s="127"/>
      <c r="FN1289" s="127"/>
      <c r="FO1289" s="127"/>
      <c r="FP1289" s="127"/>
      <c r="FQ1289" s="127"/>
      <c r="FR1289" s="127"/>
      <c r="FS1289" s="127"/>
      <c r="FT1289" s="127"/>
      <c r="FU1289" s="127"/>
      <c r="FV1289" s="127"/>
      <c r="FW1289" s="127"/>
      <c r="FX1289" s="127"/>
      <c r="FY1289" s="127"/>
      <c r="FZ1289" s="127"/>
      <c r="GA1289" s="127"/>
      <c r="GB1289" s="127"/>
      <c r="GC1289" s="127"/>
      <c r="GD1289" s="127"/>
      <c r="GE1289" s="127"/>
      <c r="GF1289" s="127"/>
      <c r="GG1289" s="127"/>
      <c r="GH1289" s="127"/>
      <c r="GI1289" s="127"/>
      <c r="GJ1289" s="127"/>
      <c r="GK1289" s="127"/>
      <c r="GL1289" s="127"/>
      <c r="GM1289" s="127"/>
      <c r="GN1289" s="127"/>
      <c r="GO1289" s="127"/>
      <c r="GP1289" s="127"/>
      <c r="GQ1289" s="7"/>
      <c r="GR1289" s="7"/>
      <c r="GS1289" s="7"/>
      <c r="GT1289" s="7"/>
      <c r="GU1289" s="7"/>
      <c r="GV1289" s="7"/>
      <c r="GW1289" s="7"/>
      <c r="GX1289" s="7"/>
      <c r="GY1289" s="127"/>
    </row>
    <row r="1290" spans="1:207" ht="12.75" customHeight="1" x14ac:dyDescent="0.2">
      <c r="A1290" s="127"/>
      <c r="B1290" s="127"/>
      <c r="C1290" s="127"/>
      <c r="D1290" s="127"/>
      <c r="E1290" s="127"/>
      <c r="F1290" s="117"/>
      <c r="G1290" s="117"/>
      <c r="H1290" s="117"/>
      <c r="I1290" s="128"/>
      <c r="J1290" s="128"/>
      <c r="K1290" s="114"/>
      <c r="L1290" s="127"/>
      <c r="M1290" s="127"/>
      <c r="N1290" s="127"/>
      <c r="O1290" s="127"/>
      <c r="P1290" s="127"/>
      <c r="Q1290" s="127"/>
      <c r="R1290" s="127"/>
      <c r="S1290" s="127"/>
      <c r="T1290" s="127"/>
      <c r="U1290" s="127"/>
      <c r="V1290" s="127"/>
      <c r="W1290" s="127"/>
      <c r="X1290" s="127"/>
      <c r="Y1290" s="127"/>
      <c r="Z1290" s="127"/>
      <c r="AA1290" s="127"/>
      <c r="AB1290" s="127"/>
      <c r="AC1290" s="127"/>
      <c r="AD1290" s="127"/>
      <c r="AE1290" s="127"/>
      <c r="AF1290" s="127"/>
      <c r="AG1290" s="127"/>
      <c r="AH1290" s="127"/>
      <c r="AI1290" s="127"/>
      <c r="AJ1290" s="127"/>
      <c r="AK1290" s="127"/>
      <c r="AL1290" s="127"/>
      <c r="AM1290" s="127"/>
      <c r="AN1290" s="127"/>
      <c r="AO1290" s="127"/>
      <c r="AP1290" s="127"/>
      <c r="AQ1290" s="127"/>
      <c r="AR1290" s="127"/>
      <c r="AS1290" s="127"/>
      <c r="AT1290" s="127"/>
      <c r="AU1290" s="127"/>
      <c r="AV1290" s="127"/>
      <c r="AW1290" s="127"/>
      <c r="AX1290" s="127"/>
      <c r="AY1290" s="127"/>
      <c r="AZ1290" s="127"/>
      <c r="BA1290" s="127"/>
      <c r="BB1290" s="127"/>
      <c r="BC1290" s="127"/>
      <c r="BD1290" s="127"/>
      <c r="BE1290" s="127"/>
      <c r="BF1290" s="127"/>
      <c r="BG1290" s="127"/>
      <c r="BH1290" s="127"/>
      <c r="BI1290" s="127"/>
      <c r="BJ1290" s="127"/>
      <c r="BK1290" s="127"/>
      <c r="BL1290" s="127"/>
      <c r="BM1290" s="127"/>
      <c r="BN1290" s="127"/>
      <c r="BO1290" s="127"/>
      <c r="BP1290" s="127"/>
      <c r="BQ1290" s="127"/>
      <c r="BR1290" s="127"/>
      <c r="BS1290" s="127"/>
      <c r="BT1290" s="127"/>
      <c r="BU1290" s="127"/>
      <c r="BV1290" s="127"/>
      <c r="BW1290" s="127"/>
      <c r="BX1290" s="127"/>
      <c r="BY1290" s="127"/>
      <c r="BZ1290" s="127"/>
      <c r="CA1290" s="127"/>
      <c r="CB1290" s="127"/>
      <c r="CC1290" s="127"/>
      <c r="CD1290" s="127"/>
      <c r="CE1290" s="127"/>
      <c r="CF1290" s="127"/>
      <c r="CG1290" s="127"/>
      <c r="CH1290" s="127"/>
      <c r="CI1290" s="127"/>
      <c r="CJ1290" s="127"/>
      <c r="CK1290" s="127"/>
      <c r="CL1290" s="127"/>
      <c r="CM1290" s="127"/>
      <c r="CN1290" s="127"/>
      <c r="CO1290" s="127"/>
      <c r="CP1290" s="127"/>
      <c r="CQ1290" s="127"/>
      <c r="CR1290" s="127"/>
      <c r="CS1290" s="127"/>
      <c r="CT1290" s="127"/>
      <c r="CU1290" s="127"/>
      <c r="CV1290" s="127"/>
      <c r="CW1290" s="127"/>
      <c r="CX1290" s="127"/>
      <c r="CY1290" s="127"/>
      <c r="CZ1290" s="127"/>
      <c r="DA1290" s="127"/>
      <c r="DB1290" s="127"/>
      <c r="DC1290" s="127"/>
      <c r="DD1290" s="127"/>
      <c r="DE1290" s="127"/>
      <c r="DF1290" s="127"/>
      <c r="DG1290" s="127"/>
      <c r="DH1290" s="127"/>
      <c r="DI1290" s="127"/>
      <c r="DJ1290" s="127"/>
      <c r="DK1290" s="127"/>
      <c r="DL1290" s="127"/>
      <c r="DM1290" s="127"/>
      <c r="DN1290" s="127"/>
      <c r="DO1290" s="127"/>
      <c r="DP1290" s="127"/>
      <c r="DQ1290" s="127"/>
      <c r="DR1290" s="127"/>
      <c r="DS1290" s="127"/>
      <c r="DT1290" s="127"/>
      <c r="DU1290" s="127"/>
      <c r="DV1290" s="127"/>
      <c r="DW1290" s="127"/>
      <c r="DX1290" s="127"/>
      <c r="DY1290" s="127"/>
      <c r="DZ1290" s="127"/>
      <c r="EA1290" s="127"/>
      <c r="EB1290" s="127"/>
      <c r="EC1290" s="127"/>
      <c r="ED1290" s="127"/>
      <c r="EE1290" s="127"/>
      <c r="EF1290" s="127"/>
      <c r="EG1290" s="127"/>
      <c r="EH1290" s="127"/>
      <c r="EI1290" s="127"/>
      <c r="EJ1290" s="127"/>
      <c r="EK1290" s="127"/>
      <c r="EL1290" s="127"/>
      <c r="EM1290" s="127"/>
      <c r="EN1290" s="127"/>
      <c r="EO1290" s="127"/>
      <c r="EP1290" s="127"/>
      <c r="EQ1290" s="127"/>
      <c r="ER1290" s="127"/>
      <c r="ES1290" s="127"/>
      <c r="ET1290" s="127"/>
      <c r="EU1290" s="127"/>
      <c r="EV1290" s="127"/>
      <c r="EW1290" s="127"/>
      <c r="EX1290" s="127"/>
      <c r="EY1290" s="127"/>
      <c r="EZ1290" s="127"/>
      <c r="FA1290" s="127"/>
      <c r="FB1290" s="127"/>
      <c r="FC1290" s="127"/>
      <c r="FD1290" s="127"/>
      <c r="FE1290" s="127"/>
      <c r="FF1290" s="127"/>
      <c r="FG1290" s="127"/>
      <c r="FH1290" s="127"/>
      <c r="FI1290" s="127"/>
      <c r="FJ1290" s="127"/>
      <c r="FK1290" s="127"/>
      <c r="FL1290" s="127"/>
      <c r="FM1290" s="127"/>
      <c r="FN1290" s="127"/>
      <c r="FO1290" s="127"/>
      <c r="FP1290" s="127"/>
      <c r="FQ1290" s="127"/>
      <c r="FR1290" s="127"/>
      <c r="FS1290" s="127"/>
      <c r="FT1290" s="127"/>
      <c r="FU1290" s="127"/>
      <c r="FV1290" s="127"/>
      <c r="FW1290" s="127"/>
      <c r="FX1290" s="127"/>
      <c r="FY1290" s="127"/>
      <c r="FZ1290" s="127"/>
      <c r="GA1290" s="127"/>
      <c r="GB1290" s="127"/>
      <c r="GC1290" s="127"/>
      <c r="GD1290" s="127"/>
      <c r="GE1290" s="127"/>
      <c r="GF1290" s="127"/>
      <c r="GG1290" s="127"/>
      <c r="GH1290" s="127"/>
      <c r="GI1290" s="127"/>
      <c r="GJ1290" s="127"/>
      <c r="GK1290" s="127"/>
      <c r="GL1290" s="127"/>
      <c r="GM1290" s="127"/>
      <c r="GN1290" s="127"/>
      <c r="GO1290" s="127"/>
      <c r="GP1290" s="127"/>
      <c r="GQ1290" s="7"/>
      <c r="GR1290" s="7"/>
      <c r="GS1290" s="7"/>
      <c r="GT1290" s="7"/>
      <c r="GU1290" s="7"/>
      <c r="GV1290" s="7"/>
      <c r="GW1290" s="7"/>
      <c r="GX1290" s="7"/>
      <c r="GY1290" s="127"/>
    </row>
    <row r="1291" spans="1:207" ht="12.75" customHeight="1" x14ac:dyDescent="0.2">
      <c r="A1291" s="127"/>
      <c r="B1291" s="127"/>
      <c r="C1291" s="127"/>
      <c r="D1291" s="127"/>
      <c r="E1291" s="127"/>
      <c r="F1291" s="117"/>
      <c r="G1291" s="117"/>
      <c r="H1291" s="117"/>
      <c r="I1291" s="128"/>
      <c r="J1291" s="128"/>
      <c r="K1291" s="114"/>
      <c r="L1291" s="127"/>
      <c r="M1291" s="127"/>
      <c r="N1291" s="127"/>
      <c r="O1291" s="127"/>
      <c r="P1291" s="127"/>
      <c r="Q1291" s="127"/>
      <c r="R1291" s="127"/>
      <c r="S1291" s="127"/>
      <c r="T1291" s="127"/>
      <c r="U1291" s="127"/>
      <c r="V1291" s="127"/>
      <c r="W1291" s="127"/>
      <c r="X1291" s="127"/>
      <c r="Y1291" s="127"/>
      <c r="Z1291" s="127"/>
      <c r="AA1291" s="127"/>
      <c r="AB1291" s="127"/>
      <c r="AC1291" s="127"/>
      <c r="AD1291" s="127"/>
      <c r="AE1291" s="127"/>
      <c r="AF1291" s="127"/>
      <c r="AG1291" s="127"/>
      <c r="AH1291" s="127"/>
      <c r="AI1291" s="127"/>
      <c r="AJ1291" s="127"/>
      <c r="AK1291" s="127"/>
      <c r="AL1291" s="127"/>
      <c r="AM1291" s="127"/>
      <c r="AN1291" s="127"/>
      <c r="AO1291" s="127"/>
      <c r="AP1291" s="127"/>
      <c r="AQ1291" s="127"/>
      <c r="AR1291" s="127"/>
      <c r="AS1291" s="127"/>
      <c r="AT1291" s="127"/>
      <c r="AU1291" s="127"/>
      <c r="AV1291" s="127"/>
      <c r="AW1291" s="127"/>
      <c r="AX1291" s="127"/>
      <c r="AY1291" s="127"/>
      <c r="AZ1291" s="127"/>
      <c r="BA1291" s="127"/>
      <c r="BB1291" s="127"/>
      <c r="BC1291" s="127"/>
      <c r="BD1291" s="127"/>
      <c r="BE1291" s="127"/>
      <c r="BF1291" s="127"/>
      <c r="BG1291" s="127"/>
      <c r="BH1291" s="127"/>
      <c r="BI1291" s="127"/>
      <c r="BJ1291" s="127"/>
      <c r="BK1291" s="127"/>
      <c r="BL1291" s="127"/>
      <c r="BM1291" s="127"/>
      <c r="BN1291" s="127"/>
      <c r="BO1291" s="127"/>
      <c r="BP1291" s="127"/>
      <c r="BQ1291" s="127"/>
      <c r="BR1291" s="127"/>
      <c r="BS1291" s="127"/>
      <c r="BT1291" s="127"/>
      <c r="BU1291" s="127"/>
      <c r="BV1291" s="127"/>
      <c r="BW1291" s="127"/>
      <c r="BX1291" s="127"/>
      <c r="BY1291" s="127"/>
      <c r="BZ1291" s="127"/>
      <c r="CA1291" s="127"/>
      <c r="CB1291" s="127"/>
      <c r="CC1291" s="127"/>
      <c r="CD1291" s="127"/>
      <c r="CE1291" s="127"/>
      <c r="CF1291" s="127"/>
      <c r="CG1291" s="127"/>
      <c r="CH1291" s="127"/>
      <c r="CI1291" s="127"/>
      <c r="CJ1291" s="127"/>
      <c r="CK1291" s="127"/>
      <c r="CL1291" s="127"/>
      <c r="CM1291" s="127"/>
      <c r="CN1291" s="127"/>
      <c r="CO1291" s="127"/>
      <c r="CP1291" s="127"/>
      <c r="CQ1291" s="127"/>
      <c r="CR1291" s="127"/>
      <c r="CS1291" s="127"/>
      <c r="CT1291" s="127"/>
      <c r="CU1291" s="127"/>
      <c r="CV1291" s="127"/>
      <c r="CW1291" s="127"/>
      <c r="CX1291" s="127"/>
      <c r="CY1291" s="127"/>
      <c r="CZ1291" s="127"/>
      <c r="DA1291" s="127"/>
      <c r="DB1291" s="127"/>
      <c r="DC1291" s="127"/>
      <c r="DD1291" s="127"/>
      <c r="DE1291" s="127"/>
      <c r="DF1291" s="127"/>
      <c r="DG1291" s="127"/>
      <c r="DH1291" s="127"/>
      <c r="DI1291" s="127"/>
      <c r="DJ1291" s="127"/>
      <c r="DK1291" s="127"/>
      <c r="DL1291" s="127"/>
      <c r="DM1291" s="127"/>
      <c r="DN1291" s="127"/>
      <c r="DO1291" s="127"/>
      <c r="DP1291" s="127"/>
      <c r="DQ1291" s="127"/>
      <c r="DR1291" s="127"/>
      <c r="DS1291" s="127"/>
      <c r="DT1291" s="127"/>
      <c r="DU1291" s="127"/>
      <c r="DV1291" s="127"/>
      <c r="DW1291" s="127"/>
      <c r="DX1291" s="127"/>
      <c r="DY1291" s="127"/>
      <c r="DZ1291" s="127"/>
      <c r="EA1291" s="127"/>
      <c r="EB1291" s="127"/>
      <c r="EC1291" s="127"/>
      <c r="ED1291" s="127"/>
      <c r="EE1291" s="127"/>
      <c r="EF1291" s="127"/>
      <c r="EG1291" s="127"/>
      <c r="EH1291" s="127"/>
      <c r="EI1291" s="127"/>
      <c r="EJ1291" s="127"/>
      <c r="EK1291" s="127"/>
      <c r="EL1291" s="127"/>
      <c r="EM1291" s="127"/>
      <c r="EN1291" s="127"/>
      <c r="EO1291" s="127"/>
      <c r="EP1291" s="127"/>
      <c r="EQ1291" s="127"/>
      <c r="ER1291" s="127"/>
      <c r="ES1291" s="127"/>
      <c r="ET1291" s="127"/>
      <c r="EU1291" s="127"/>
      <c r="EV1291" s="127"/>
      <c r="EW1291" s="127"/>
      <c r="EX1291" s="127"/>
      <c r="EY1291" s="127"/>
      <c r="EZ1291" s="127"/>
      <c r="FA1291" s="127"/>
      <c r="FB1291" s="127"/>
      <c r="FC1291" s="127"/>
      <c r="FD1291" s="127"/>
      <c r="FE1291" s="127"/>
      <c r="FF1291" s="127"/>
      <c r="FG1291" s="127"/>
      <c r="FH1291" s="127"/>
      <c r="FI1291" s="127"/>
      <c r="FJ1291" s="127"/>
      <c r="FK1291" s="127"/>
      <c r="FL1291" s="127"/>
      <c r="FM1291" s="127"/>
      <c r="FN1291" s="127"/>
      <c r="FO1291" s="127"/>
      <c r="FP1291" s="127"/>
      <c r="FQ1291" s="127"/>
      <c r="FR1291" s="127"/>
      <c r="FS1291" s="127"/>
      <c r="FT1291" s="127"/>
      <c r="FU1291" s="127"/>
      <c r="FV1291" s="127"/>
      <c r="FW1291" s="127"/>
      <c r="FX1291" s="127"/>
      <c r="FY1291" s="127"/>
      <c r="FZ1291" s="127"/>
      <c r="GA1291" s="127"/>
      <c r="GB1291" s="127"/>
      <c r="GC1291" s="127"/>
      <c r="GD1291" s="127"/>
      <c r="GE1291" s="127"/>
      <c r="GF1291" s="127"/>
      <c r="GG1291" s="127"/>
      <c r="GH1291" s="127"/>
      <c r="GI1291" s="127"/>
      <c r="GJ1291" s="127"/>
      <c r="GK1291" s="127"/>
      <c r="GL1291" s="127"/>
      <c r="GM1291" s="127"/>
      <c r="GN1291" s="127"/>
      <c r="GO1291" s="127"/>
      <c r="GP1291" s="127"/>
      <c r="GQ1291" s="7"/>
      <c r="GR1291" s="7"/>
      <c r="GS1291" s="7"/>
      <c r="GT1291" s="7"/>
      <c r="GU1291" s="7"/>
      <c r="GV1291" s="7"/>
      <c r="GW1291" s="7"/>
      <c r="GX1291" s="7"/>
      <c r="GY1291" s="127"/>
    </row>
    <row r="1292" spans="1:207" ht="12.75" customHeight="1" x14ac:dyDescent="0.2">
      <c r="A1292" s="127"/>
      <c r="B1292" s="127"/>
      <c r="C1292" s="127"/>
      <c r="D1292" s="127"/>
      <c r="E1292" s="127"/>
      <c r="F1292" s="117"/>
      <c r="G1292" s="117"/>
      <c r="H1292" s="117"/>
      <c r="I1292" s="128"/>
      <c r="J1292" s="128"/>
      <c r="K1292" s="114"/>
      <c r="L1292" s="127"/>
      <c r="M1292" s="127"/>
      <c r="N1292" s="127"/>
      <c r="O1292" s="127"/>
      <c r="P1292" s="127"/>
      <c r="Q1292" s="127"/>
      <c r="R1292" s="127"/>
      <c r="S1292" s="127"/>
      <c r="T1292" s="127"/>
      <c r="U1292" s="127"/>
      <c r="V1292" s="127"/>
      <c r="W1292" s="127"/>
      <c r="X1292" s="127"/>
      <c r="Y1292" s="127"/>
      <c r="Z1292" s="127"/>
      <c r="AA1292" s="127"/>
      <c r="AB1292" s="127"/>
      <c r="AC1292" s="127"/>
      <c r="AD1292" s="127"/>
      <c r="AE1292" s="127"/>
      <c r="AF1292" s="127"/>
      <c r="AG1292" s="127"/>
      <c r="AH1292" s="127"/>
      <c r="AI1292" s="127"/>
      <c r="AJ1292" s="127"/>
      <c r="AK1292" s="127"/>
      <c r="AL1292" s="127"/>
      <c r="AM1292" s="127"/>
      <c r="AN1292" s="127"/>
      <c r="AO1292" s="127"/>
      <c r="AP1292" s="127"/>
      <c r="AQ1292" s="127"/>
      <c r="AR1292" s="127"/>
      <c r="AS1292" s="127"/>
      <c r="AT1292" s="127"/>
      <c r="AU1292" s="127"/>
      <c r="AV1292" s="127"/>
      <c r="AW1292" s="127"/>
      <c r="AX1292" s="127"/>
      <c r="AY1292" s="127"/>
      <c r="AZ1292" s="127"/>
      <c r="BA1292" s="127"/>
      <c r="BB1292" s="127"/>
      <c r="BC1292" s="127"/>
      <c r="BD1292" s="127"/>
      <c r="BE1292" s="127"/>
      <c r="BF1292" s="127"/>
      <c r="BG1292" s="127"/>
      <c r="BH1292" s="127"/>
      <c r="BI1292" s="127"/>
      <c r="BJ1292" s="127"/>
      <c r="BK1292" s="127"/>
      <c r="BL1292" s="127"/>
      <c r="BM1292" s="127"/>
      <c r="BN1292" s="127"/>
      <c r="BO1292" s="127"/>
      <c r="BP1292" s="127"/>
      <c r="BQ1292" s="127"/>
      <c r="BR1292" s="127"/>
      <c r="BS1292" s="127"/>
      <c r="BT1292" s="127"/>
      <c r="BU1292" s="127"/>
      <c r="BV1292" s="127"/>
      <c r="BW1292" s="127"/>
      <c r="BX1292" s="127"/>
      <c r="BY1292" s="127"/>
      <c r="BZ1292" s="127"/>
      <c r="CA1292" s="127"/>
      <c r="CB1292" s="127"/>
      <c r="CC1292" s="127"/>
      <c r="CD1292" s="127"/>
      <c r="CE1292" s="127"/>
      <c r="CF1292" s="127"/>
      <c r="CG1292" s="127"/>
      <c r="CH1292" s="127"/>
      <c r="CI1292" s="127"/>
      <c r="CJ1292" s="127"/>
      <c r="CK1292" s="127"/>
      <c r="CL1292" s="127"/>
      <c r="CM1292" s="127"/>
      <c r="CN1292" s="127"/>
      <c r="CO1292" s="127"/>
      <c r="CP1292" s="127"/>
      <c r="CQ1292" s="127"/>
      <c r="CR1292" s="127"/>
      <c r="CS1292" s="127"/>
      <c r="CT1292" s="127"/>
      <c r="CU1292" s="127"/>
      <c r="CV1292" s="127"/>
      <c r="CW1292" s="127"/>
      <c r="CX1292" s="127"/>
      <c r="CY1292" s="127"/>
      <c r="CZ1292" s="127"/>
      <c r="DA1292" s="127"/>
      <c r="DB1292" s="127"/>
      <c r="DC1292" s="127"/>
      <c r="DD1292" s="127"/>
      <c r="DE1292" s="127"/>
      <c r="DF1292" s="127"/>
      <c r="DG1292" s="127"/>
      <c r="DH1292" s="127"/>
      <c r="DI1292" s="127"/>
      <c r="DJ1292" s="127"/>
      <c r="DK1292" s="127"/>
      <c r="DL1292" s="127"/>
      <c r="DM1292" s="127"/>
      <c r="DN1292" s="127"/>
      <c r="DO1292" s="127"/>
      <c r="DP1292" s="127"/>
      <c r="DQ1292" s="127"/>
      <c r="DR1292" s="127"/>
      <c r="DS1292" s="127"/>
      <c r="DT1292" s="127"/>
      <c r="DU1292" s="127"/>
      <c r="DV1292" s="127"/>
      <c r="DW1292" s="127"/>
      <c r="DX1292" s="127"/>
      <c r="DY1292" s="127"/>
      <c r="DZ1292" s="127"/>
      <c r="EA1292" s="127"/>
      <c r="EB1292" s="127"/>
      <c r="EC1292" s="127"/>
      <c r="ED1292" s="127"/>
      <c r="EE1292" s="127"/>
      <c r="EF1292" s="127"/>
      <c r="EG1292" s="127"/>
      <c r="EH1292" s="127"/>
      <c r="EI1292" s="127"/>
      <c r="EJ1292" s="127"/>
      <c r="EK1292" s="127"/>
      <c r="EL1292" s="127"/>
      <c r="EM1292" s="127"/>
      <c r="EN1292" s="127"/>
      <c r="EO1292" s="127"/>
      <c r="EP1292" s="127"/>
      <c r="EQ1292" s="127"/>
      <c r="ER1292" s="127"/>
      <c r="ES1292" s="127"/>
      <c r="ET1292" s="127"/>
      <c r="EU1292" s="127"/>
      <c r="EV1292" s="127"/>
      <c r="EW1292" s="127"/>
      <c r="EX1292" s="127"/>
      <c r="EY1292" s="127"/>
      <c r="EZ1292" s="127"/>
      <c r="FA1292" s="127"/>
      <c r="FB1292" s="127"/>
      <c r="FC1292" s="127"/>
      <c r="FD1292" s="127"/>
      <c r="FE1292" s="127"/>
      <c r="FF1292" s="127"/>
      <c r="FG1292" s="127"/>
      <c r="FH1292" s="127"/>
      <c r="FI1292" s="127"/>
      <c r="FJ1292" s="127"/>
      <c r="FK1292" s="127"/>
      <c r="FL1292" s="127"/>
      <c r="FM1292" s="127"/>
      <c r="FN1292" s="127"/>
      <c r="FO1292" s="127"/>
      <c r="FP1292" s="127"/>
      <c r="FQ1292" s="127"/>
      <c r="FR1292" s="127"/>
      <c r="FS1292" s="127"/>
      <c r="FT1292" s="127"/>
      <c r="FU1292" s="127"/>
      <c r="FV1292" s="127"/>
      <c r="FW1292" s="127"/>
      <c r="FX1292" s="127"/>
      <c r="FY1292" s="127"/>
      <c r="FZ1292" s="127"/>
      <c r="GA1292" s="127"/>
      <c r="GB1292" s="127"/>
      <c r="GC1292" s="127"/>
      <c r="GD1292" s="127"/>
      <c r="GE1292" s="127"/>
      <c r="GF1292" s="127"/>
      <c r="GG1292" s="127"/>
      <c r="GH1292" s="127"/>
      <c r="GI1292" s="127"/>
      <c r="GJ1292" s="127"/>
      <c r="GK1292" s="127"/>
      <c r="GL1292" s="127"/>
      <c r="GM1292" s="127"/>
      <c r="GN1292" s="127"/>
      <c r="GO1292" s="127"/>
      <c r="GP1292" s="127"/>
      <c r="GQ1292" s="7"/>
      <c r="GR1292" s="7"/>
      <c r="GS1292" s="7"/>
      <c r="GT1292" s="7"/>
      <c r="GU1292" s="7"/>
      <c r="GV1292" s="7"/>
      <c r="GW1292" s="7"/>
      <c r="GX1292" s="7"/>
      <c r="GY1292" s="127"/>
    </row>
    <row r="1293" spans="1:207" ht="12.75" customHeight="1" x14ac:dyDescent="0.2">
      <c r="A1293" s="127"/>
      <c r="B1293" s="127"/>
      <c r="C1293" s="127"/>
      <c r="D1293" s="127"/>
      <c r="E1293" s="127"/>
      <c r="F1293" s="117"/>
      <c r="G1293" s="117"/>
      <c r="H1293" s="117"/>
      <c r="I1293" s="128"/>
      <c r="J1293" s="128"/>
      <c r="K1293" s="114"/>
      <c r="L1293" s="127"/>
      <c r="M1293" s="127"/>
      <c r="N1293" s="127"/>
      <c r="O1293" s="127"/>
      <c r="P1293" s="127"/>
      <c r="Q1293" s="127"/>
      <c r="R1293" s="127"/>
      <c r="S1293" s="127"/>
      <c r="T1293" s="127"/>
      <c r="U1293" s="127"/>
      <c r="V1293" s="127"/>
      <c r="W1293" s="127"/>
      <c r="X1293" s="127"/>
      <c r="Y1293" s="127"/>
      <c r="Z1293" s="127"/>
      <c r="AA1293" s="127"/>
      <c r="AB1293" s="127"/>
      <c r="AC1293" s="127"/>
      <c r="AD1293" s="127"/>
      <c r="AE1293" s="127"/>
      <c r="AF1293" s="127"/>
      <c r="AG1293" s="127"/>
      <c r="AH1293" s="127"/>
      <c r="AI1293" s="127"/>
      <c r="AJ1293" s="127"/>
      <c r="AK1293" s="127"/>
      <c r="AL1293" s="127"/>
      <c r="AM1293" s="127"/>
      <c r="AN1293" s="127"/>
      <c r="AO1293" s="127"/>
      <c r="AP1293" s="127"/>
      <c r="AQ1293" s="127"/>
      <c r="AR1293" s="127"/>
      <c r="AS1293" s="127"/>
      <c r="AT1293" s="127"/>
      <c r="AU1293" s="127"/>
      <c r="AV1293" s="127"/>
      <c r="AW1293" s="127"/>
      <c r="AX1293" s="127"/>
      <c r="AY1293" s="127"/>
      <c r="AZ1293" s="127"/>
      <c r="BA1293" s="127"/>
      <c r="BB1293" s="127"/>
      <c r="BC1293" s="127"/>
      <c r="BD1293" s="127"/>
      <c r="BE1293" s="127"/>
      <c r="BF1293" s="127"/>
      <c r="BG1293" s="127"/>
      <c r="BH1293" s="127"/>
      <c r="BI1293" s="127"/>
      <c r="BJ1293" s="127"/>
      <c r="BK1293" s="127"/>
      <c r="BL1293" s="127"/>
      <c r="BM1293" s="127"/>
      <c r="BN1293" s="127"/>
      <c r="BO1293" s="127"/>
      <c r="BP1293" s="127"/>
      <c r="BQ1293" s="127"/>
      <c r="BR1293" s="127"/>
      <c r="BS1293" s="127"/>
      <c r="BT1293" s="127"/>
      <c r="BU1293" s="127"/>
      <c r="BV1293" s="127"/>
      <c r="BW1293" s="127"/>
      <c r="BX1293" s="127"/>
      <c r="BY1293" s="127"/>
      <c r="BZ1293" s="127"/>
      <c r="CA1293" s="127"/>
      <c r="CB1293" s="127"/>
      <c r="CC1293" s="127"/>
      <c r="CD1293" s="127"/>
      <c r="CE1293" s="127"/>
      <c r="CF1293" s="127"/>
      <c r="CG1293" s="127"/>
      <c r="CH1293" s="127"/>
      <c r="CI1293" s="127"/>
      <c r="CJ1293" s="127"/>
      <c r="CK1293" s="127"/>
      <c r="CL1293" s="127"/>
      <c r="CM1293" s="127"/>
      <c r="CN1293" s="127"/>
      <c r="CO1293" s="127"/>
      <c r="CP1293" s="127"/>
      <c r="CQ1293" s="127"/>
      <c r="CR1293" s="127"/>
      <c r="CS1293" s="127"/>
      <c r="CT1293" s="127"/>
      <c r="CU1293" s="127"/>
      <c r="CV1293" s="127"/>
      <c r="CW1293" s="127"/>
      <c r="CX1293" s="127"/>
      <c r="CY1293" s="127"/>
      <c r="CZ1293" s="127"/>
      <c r="DA1293" s="127"/>
      <c r="DB1293" s="127"/>
      <c r="DC1293" s="127"/>
      <c r="DD1293" s="127"/>
      <c r="DE1293" s="127"/>
      <c r="DF1293" s="127"/>
      <c r="DG1293" s="127"/>
      <c r="DH1293" s="127"/>
      <c r="DI1293" s="127"/>
      <c r="DJ1293" s="127"/>
      <c r="DK1293" s="127"/>
      <c r="DL1293" s="127"/>
      <c r="DM1293" s="127"/>
      <c r="DN1293" s="127"/>
      <c r="DO1293" s="127"/>
      <c r="DP1293" s="127"/>
      <c r="DQ1293" s="127"/>
      <c r="DR1293" s="127"/>
      <c r="DS1293" s="127"/>
      <c r="DT1293" s="127"/>
      <c r="DU1293" s="127"/>
      <c r="DV1293" s="127"/>
      <c r="DW1293" s="127"/>
      <c r="DX1293" s="127"/>
      <c r="DY1293" s="127"/>
      <c r="DZ1293" s="127"/>
      <c r="EA1293" s="127"/>
      <c r="EB1293" s="127"/>
      <c r="EC1293" s="127"/>
      <c r="ED1293" s="127"/>
      <c r="EE1293" s="127"/>
      <c r="EF1293" s="127"/>
      <c r="EG1293" s="127"/>
      <c r="EH1293" s="127"/>
      <c r="EI1293" s="127"/>
      <c r="EJ1293" s="127"/>
      <c r="EK1293" s="127"/>
      <c r="EL1293" s="127"/>
      <c r="EM1293" s="127"/>
      <c r="EN1293" s="127"/>
      <c r="EO1293" s="127"/>
      <c r="EP1293" s="127"/>
      <c r="EQ1293" s="127"/>
      <c r="ER1293" s="127"/>
      <c r="ES1293" s="127"/>
      <c r="ET1293" s="127"/>
      <c r="EU1293" s="127"/>
      <c r="EV1293" s="127"/>
      <c r="EW1293" s="127"/>
      <c r="EX1293" s="127"/>
      <c r="EY1293" s="127"/>
      <c r="EZ1293" s="127"/>
      <c r="FA1293" s="127"/>
      <c r="FB1293" s="127"/>
      <c r="FC1293" s="127"/>
      <c r="FD1293" s="127"/>
      <c r="FE1293" s="127"/>
      <c r="FF1293" s="127"/>
      <c r="FG1293" s="127"/>
      <c r="FH1293" s="127"/>
      <c r="FI1293" s="127"/>
      <c r="FJ1293" s="127"/>
      <c r="FK1293" s="127"/>
      <c r="FL1293" s="127"/>
      <c r="FM1293" s="127"/>
      <c r="FN1293" s="127"/>
      <c r="FO1293" s="127"/>
      <c r="FP1293" s="127"/>
      <c r="FQ1293" s="127"/>
      <c r="FR1293" s="127"/>
      <c r="FS1293" s="127"/>
      <c r="FT1293" s="127"/>
      <c r="FU1293" s="127"/>
      <c r="FV1293" s="127"/>
      <c r="FW1293" s="127"/>
      <c r="FX1293" s="127"/>
      <c r="FY1293" s="127"/>
      <c r="FZ1293" s="127"/>
      <c r="GA1293" s="127"/>
      <c r="GB1293" s="127"/>
      <c r="GC1293" s="127"/>
      <c r="GD1293" s="127"/>
      <c r="GE1293" s="127"/>
      <c r="GF1293" s="127"/>
      <c r="GG1293" s="127"/>
      <c r="GH1293" s="127"/>
      <c r="GI1293" s="127"/>
      <c r="GJ1293" s="127"/>
      <c r="GK1293" s="127"/>
      <c r="GL1293" s="127"/>
      <c r="GM1293" s="127"/>
      <c r="GN1293" s="127"/>
      <c r="GO1293" s="127"/>
      <c r="GP1293" s="127"/>
      <c r="GQ1293" s="7"/>
      <c r="GR1293" s="7"/>
      <c r="GS1293" s="7"/>
      <c r="GT1293" s="7"/>
      <c r="GU1293" s="7"/>
      <c r="GV1293" s="7"/>
      <c r="GW1293" s="7"/>
      <c r="GX1293" s="7"/>
      <c r="GY1293" s="127"/>
    </row>
    <row r="1294" spans="1:207" ht="12.75" customHeight="1" x14ac:dyDescent="0.2">
      <c r="A1294" s="127"/>
      <c r="B1294" s="127"/>
      <c r="C1294" s="127"/>
      <c r="D1294" s="127"/>
      <c r="E1294" s="127"/>
      <c r="F1294" s="117"/>
      <c r="G1294" s="117"/>
      <c r="H1294" s="117"/>
      <c r="I1294" s="128"/>
      <c r="J1294" s="128"/>
      <c r="K1294" s="114"/>
      <c r="L1294" s="127"/>
      <c r="M1294" s="127"/>
      <c r="N1294" s="127"/>
      <c r="O1294" s="127"/>
      <c r="P1294" s="127"/>
      <c r="Q1294" s="127"/>
      <c r="R1294" s="127"/>
      <c r="S1294" s="127"/>
      <c r="T1294" s="127"/>
      <c r="U1294" s="127"/>
      <c r="V1294" s="127"/>
      <c r="W1294" s="127"/>
      <c r="X1294" s="127"/>
      <c r="Y1294" s="127"/>
      <c r="Z1294" s="127"/>
      <c r="AA1294" s="127"/>
      <c r="AB1294" s="127"/>
      <c r="AC1294" s="127"/>
      <c r="AD1294" s="127"/>
      <c r="AE1294" s="127"/>
      <c r="AF1294" s="127"/>
      <c r="AG1294" s="127"/>
      <c r="AH1294" s="127"/>
      <c r="AI1294" s="127"/>
      <c r="AJ1294" s="127"/>
      <c r="AK1294" s="127"/>
      <c r="AL1294" s="127"/>
      <c r="AM1294" s="127"/>
      <c r="AN1294" s="127"/>
      <c r="AO1294" s="127"/>
      <c r="AP1294" s="127"/>
      <c r="AQ1294" s="127"/>
      <c r="AR1294" s="127"/>
      <c r="AS1294" s="127"/>
      <c r="AT1294" s="127"/>
      <c r="AU1294" s="127"/>
      <c r="AV1294" s="127"/>
      <c r="AW1294" s="127"/>
      <c r="AX1294" s="127"/>
      <c r="AY1294" s="127"/>
      <c r="AZ1294" s="127"/>
      <c r="BA1294" s="127"/>
      <c r="BB1294" s="127"/>
      <c r="BC1294" s="127"/>
      <c r="BD1294" s="127"/>
      <c r="BE1294" s="127"/>
      <c r="BF1294" s="127"/>
      <c r="BG1294" s="127"/>
      <c r="BH1294" s="127"/>
      <c r="BI1294" s="127"/>
      <c r="BJ1294" s="127"/>
      <c r="BK1294" s="127"/>
      <c r="BL1294" s="127"/>
      <c r="BM1294" s="127"/>
      <c r="BN1294" s="127"/>
      <c r="BO1294" s="127"/>
      <c r="BP1294" s="127"/>
      <c r="BQ1294" s="127"/>
      <c r="BR1294" s="127"/>
      <c r="BS1294" s="127"/>
      <c r="BT1294" s="127"/>
      <c r="BU1294" s="127"/>
      <c r="BV1294" s="127"/>
      <c r="BW1294" s="127"/>
      <c r="BX1294" s="127"/>
      <c r="BY1294" s="127"/>
      <c r="BZ1294" s="127"/>
      <c r="CA1294" s="127"/>
      <c r="CB1294" s="127"/>
      <c r="CC1294" s="127"/>
      <c r="CD1294" s="127"/>
      <c r="CE1294" s="127"/>
      <c r="CF1294" s="127"/>
      <c r="CG1294" s="127"/>
      <c r="CH1294" s="127"/>
      <c r="CI1294" s="127"/>
      <c r="CJ1294" s="127"/>
      <c r="CK1294" s="127"/>
      <c r="CL1294" s="127"/>
      <c r="CM1294" s="127"/>
      <c r="CN1294" s="127"/>
      <c r="CO1294" s="127"/>
      <c r="CP1294" s="127"/>
      <c r="CQ1294" s="127"/>
      <c r="CR1294" s="127"/>
      <c r="CS1294" s="127"/>
      <c r="CT1294" s="127"/>
      <c r="CU1294" s="127"/>
      <c r="CV1294" s="127"/>
      <c r="CW1294" s="127"/>
      <c r="CX1294" s="127"/>
      <c r="CY1294" s="127"/>
      <c r="CZ1294" s="127"/>
      <c r="DA1294" s="127"/>
      <c r="DB1294" s="127"/>
      <c r="DC1294" s="127"/>
      <c r="DD1294" s="127"/>
      <c r="DE1294" s="127"/>
      <c r="DF1294" s="127"/>
      <c r="DG1294" s="127"/>
      <c r="DH1294" s="127"/>
      <c r="DI1294" s="127"/>
      <c r="DJ1294" s="127"/>
      <c r="DK1294" s="127"/>
      <c r="DL1294" s="127"/>
      <c r="DM1294" s="127"/>
      <c r="DN1294" s="127"/>
      <c r="DO1294" s="127"/>
      <c r="DP1294" s="127"/>
      <c r="DQ1294" s="127"/>
      <c r="DR1294" s="127"/>
      <c r="DS1294" s="127"/>
      <c r="DT1294" s="127"/>
      <c r="DU1294" s="127"/>
      <c r="DV1294" s="127"/>
      <c r="DW1294" s="127"/>
      <c r="DX1294" s="127"/>
      <c r="DY1294" s="127"/>
      <c r="DZ1294" s="127"/>
      <c r="EA1294" s="127"/>
      <c r="EB1294" s="127"/>
      <c r="EC1294" s="127"/>
      <c r="ED1294" s="127"/>
      <c r="EE1294" s="127"/>
      <c r="EF1294" s="127"/>
      <c r="EG1294" s="127"/>
      <c r="EH1294" s="127"/>
      <c r="EI1294" s="127"/>
      <c r="EJ1294" s="127"/>
      <c r="EK1294" s="127"/>
      <c r="EL1294" s="127"/>
      <c r="EM1294" s="127"/>
      <c r="EN1294" s="127"/>
      <c r="EO1294" s="127"/>
      <c r="EP1294" s="127"/>
      <c r="EQ1294" s="127"/>
      <c r="ER1294" s="127"/>
      <c r="ES1294" s="127"/>
      <c r="ET1294" s="127"/>
      <c r="EU1294" s="127"/>
      <c r="EV1294" s="127"/>
      <c r="EW1294" s="127"/>
      <c r="EX1294" s="127"/>
      <c r="EY1294" s="127"/>
      <c r="EZ1294" s="127"/>
      <c r="FA1294" s="127"/>
      <c r="FB1294" s="127"/>
      <c r="FC1294" s="127"/>
      <c r="FD1294" s="127"/>
      <c r="FE1294" s="127"/>
      <c r="FF1294" s="127"/>
      <c r="FG1294" s="127"/>
      <c r="FH1294" s="127"/>
      <c r="FI1294" s="127"/>
      <c r="FJ1294" s="127"/>
      <c r="FK1294" s="127"/>
      <c r="FL1294" s="127"/>
      <c r="FM1294" s="127"/>
      <c r="FN1294" s="127"/>
      <c r="FO1294" s="127"/>
      <c r="FP1294" s="127"/>
      <c r="FQ1294" s="127"/>
      <c r="FR1294" s="127"/>
      <c r="FS1294" s="127"/>
      <c r="FT1294" s="127"/>
      <c r="FU1294" s="127"/>
      <c r="FV1294" s="127"/>
      <c r="FW1294" s="127"/>
      <c r="FX1294" s="127"/>
      <c r="FY1294" s="127"/>
      <c r="FZ1294" s="127"/>
      <c r="GA1294" s="127"/>
      <c r="GB1294" s="127"/>
      <c r="GC1294" s="127"/>
      <c r="GD1294" s="127"/>
      <c r="GE1294" s="127"/>
      <c r="GF1294" s="127"/>
      <c r="GG1294" s="127"/>
      <c r="GH1294" s="127"/>
      <c r="GI1294" s="127"/>
      <c r="GJ1294" s="127"/>
      <c r="GK1294" s="127"/>
      <c r="GL1294" s="127"/>
      <c r="GM1294" s="127"/>
      <c r="GN1294" s="127"/>
      <c r="GO1294" s="127"/>
      <c r="GP1294" s="127"/>
      <c r="GQ1294" s="7"/>
      <c r="GR1294" s="7"/>
      <c r="GS1294" s="7"/>
      <c r="GT1294" s="7"/>
      <c r="GU1294" s="7"/>
      <c r="GV1294" s="7"/>
      <c r="GW1294" s="7"/>
      <c r="GX1294" s="7"/>
      <c r="GY1294" s="127"/>
    </row>
    <row r="1295" spans="1:207" ht="12.75" customHeight="1" x14ac:dyDescent="0.2">
      <c r="A1295" s="127"/>
      <c r="B1295" s="127"/>
      <c r="C1295" s="127"/>
      <c r="D1295" s="127"/>
      <c r="E1295" s="127"/>
      <c r="F1295" s="117"/>
      <c r="G1295" s="117"/>
      <c r="H1295" s="117"/>
      <c r="I1295" s="128"/>
      <c r="J1295" s="128"/>
      <c r="K1295" s="114"/>
      <c r="L1295" s="127"/>
      <c r="M1295" s="127"/>
      <c r="N1295" s="127"/>
      <c r="O1295" s="127"/>
      <c r="P1295" s="127"/>
      <c r="Q1295" s="127"/>
      <c r="R1295" s="127"/>
      <c r="S1295" s="127"/>
      <c r="T1295" s="127"/>
      <c r="U1295" s="127"/>
      <c r="V1295" s="127"/>
      <c r="W1295" s="127"/>
      <c r="X1295" s="127"/>
      <c r="Y1295" s="127"/>
      <c r="Z1295" s="127"/>
      <c r="AA1295" s="127"/>
      <c r="AB1295" s="127"/>
      <c r="AC1295" s="127"/>
      <c r="AD1295" s="127"/>
      <c r="AE1295" s="127"/>
      <c r="AF1295" s="127"/>
      <c r="AG1295" s="127"/>
      <c r="AH1295" s="127"/>
      <c r="AI1295" s="127"/>
      <c r="AJ1295" s="127"/>
      <c r="AK1295" s="127"/>
      <c r="AL1295" s="127"/>
      <c r="AM1295" s="127"/>
      <c r="AN1295" s="127"/>
      <c r="AO1295" s="127"/>
      <c r="AP1295" s="127"/>
      <c r="AQ1295" s="127"/>
      <c r="AR1295" s="127"/>
      <c r="AS1295" s="127"/>
      <c r="AT1295" s="127"/>
      <c r="AU1295" s="127"/>
      <c r="AV1295" s="127"/>
      <c r="AW1295" s="127"/>
      <c r="AX1295" s="127"/>
      <c r="AY1295" s="127"/>
      <c r="AZ1295" s="127"/>
      <c r="BA1295" s="127"/>
      <c r="BB1295" s="127"/>
      <c r="BC1295" s="127"/>
      <c r="BD1295" s="127"/>
      <c r="BE1295" s="127"/>
      <c r="BF1295" s="127"/>
      <c r="BG1295" s="127"/>
      <c r="BH1295" s="127"/>
      <c r="BI1295" s="127"/>
      <c r="BJ1295" s="127"/>
      <c r="BK1295" s="127"/>
      <c r="BL1295" s="127"/>
      <c r="BM1295" s="127"/>
      <c r="BN1295" s="127"/>
      <c r="BO1295" s="127"/>
      <c r="BP1295" s="127"/>
      <c r="BQ1295" s="127"/>
      <c r="BR1295" s="127"/>
      <c r="BS1295" s="127"/>
      <c r="BT1295" s="127"/>
      <c r="BU1295" s="127"/>
      <c r="BV1295" s="127"/>
      <c r="BW1295" s="127"/>
      <c r="BX1295" s="127"/>
      <c r="BY1295" s="127"/>
      <c r="BZ1295" s="127"/>
      <c r="CA1295" s="127"/>
      <c r="CB1295" s="127"/>
      <c r="CC1295" s="127"/>
      <c r="CD1295" s="127"/>
      <c r="CE1295" s="127"/>
      <c r="CF1295" s="127"/>
      <c r="CG1295" s="127"/>
      <c r="CH1295" s="127"/>
      <c r="CI1295" s="127"/>
      <c r="CJ1295" s="127"/>
      <c r="CK1295" s="127"/>
      <c r="CL1295" s="127"/>
      <c r="CM1295" s="127"/>
      <c r="CN1295" s="127"/>
      <c r="CO1295" s="127"/>
      <c r="CP1295" s="127"/>
      <c r="CQ1295" s="127"/>
      <c r="CR1295" s="127"/>
      <c r="CS1295" s="127"/>
      <c r="CT1295" s="127"/>
      <c r="CU1295" s="127"/>
      <c r="CV1295" s="127"/>
      <c r="CW1295" s="127"/>
      <c r="CX1295" s="127"/>
      <c r="CY1295" s="127"/>
      <c r="CZ1295" s="127"/>
      <c r="DA1295" s="127"/>
      <c r="DB1295" s="127"/>
      <c r="DC1295" s="127"/>
      <c r="DD1295" s="127"/>
      <c r="DE1295" s="127"/>
      <c r="DF1295" s="127"/>
      <c r="DG1295" s="127"/>
      <c r="DH1295" s="127"/>
      <c r="DI1295" s="127"/>
      <c r="DJ1295" s="127"/>
      <c r="DK1295" s="127"/>
      <c r="DL1295" s="127"/>
      <c r="DM1295" s="127"/>
      <c r="DN1295" s="127"/>
      <c r="DO1295" s="127"/>
      <c r="DP1295" s="127"/>
      <c r="DQ1295" s="127"/>
      <c r="DR1295" s="127"/>
      <c r="DS1295" s="127"/>
      <c r="DT1295" s="127"/>
      <c r="DU1295" s="127"/>
      <c r="DV1295" s="127"/>
      <c r="DW1295" s="127"/>
      <c r="DX1295" s="127"/>
      <c r="DY1295" s="127"/>
      <c r="DZ1295" s="127"/>
      <c r="EA1295" s="127"/>
      <c r="EB1295" s="127"/>
      <c r="EC1295" s="127"/>
      <c r="ED1295" s="127"/>
      <c r="EE1295" s="127"/>
      <c r="EF1295" s="127"/>
      <c r="EG1295" s="127"/>
      <c r="EH1295" s="127"/>
      <c r="EI1295" s="127"/>
      <c r="EJ1295" s="127"/>
      <c r="EK1295" s="127"/>
      <c r="EL1295" s="127"/>
      <c r="EM1295" s="127"/>
      <c r="EN1295" s="127"/>
      <c r="EO1295" s="127"/>
      <c r="EP1295" s="127"/>
      <c r="EQ1295" s="127"/>
      <c r="ER1295" s="127"/>
      <c r="ES1295" s="127"/>
      <c r="ET1295" s="127"/>
      <c r="EU1295" s="127"/>
      <c r="EV1295" s="127"/>
      <c r="EW1295" s="127"/>
      <c r="EX1295" s="127"/>
      <c r="EY1295" s="127"/>
      <c r="EZ1295" s="127"/>
      <c r="FA1295" s="127"/>
      <c r="FB1295" s="127"/>
      <c r="FC1295" s="127"/>
      <c r="FD1295" s="127"/>
      <c r="FE1295" s="127"/>
      <c r="FF1295" s="127"/>
      <c r="FG1295" s="127"/>
      <c r="FH1295" s="127"/>
      <c r="FI1295" s="127"/>
      <c r="FJ1295" s="127"/>
      <c r="FK1295" s="127"/>
      <c r="FL1295" s="127"/>
      <c r="FM1295" s="127"/>
      <c r="FN1295" s="127"/>
      <c r="FO1295" s="127"/>
      <c r="FP1295" s="127"/>
      <c r="FQ1295" s="127"/>
      <c r="FR1295" s="127"/>
      <c r="FS1295" s="127"/>
      <c r="FT1295" s="127"/>
      <c r="FU1295" s="127"/>
      <c r="FV1295" s="127"/>
      <c r="FW1295" s="127"/>
      <c r="FX1295" s="127"/>
      <c r="FY1295" s="127"/>
      <c r="FZ1295" s="127"/>
      <c r="GA1295" s="127"/>
      <c r="GB1295" s="127"/>
      <c r="GC1295" s="127"/>
      <c r="GD1295" s="127"/>
      <c r="GE1295" s="127"/>
      <c r="GF1295" s="127"/>
      <c r="GG1295" s="127"/>
      <c r="GH1295" s="127"/>
      <c r="GI1295" s="127"/>
      <c r="GJ1295" s="127"/>
      <c r="GK1295" s="127"/>
      <c r="GL1295" s="127"/>
      <c r="GM1295" s="127"/>
      <c r="GN1295" s="127"/>
      <c r="GO1295" s="127"/>
      <c r="GP1295" s="127"/>
      <c r="GQ1295" s="7"/>
      <c r="GR1295" s="7"/>
      <c r="GS1295" s="7"/>
      <c r="GT1295" s="7"/>
      <c r="GU1295" s="7"/>
      <c r="GV1295" s="7"/>
      <c r="GW1295" s="7"/>
      <c r="GX1295" s="7"/>
      <c r="GY1295" s="127"/>
    </row>
    <row r="1296" spans="1:207" ht="12.75" customHeight="1" x14ac:dyDescent="0.2">
      <c r="A1296" s="127"/>
      <c r="B1296" s="127"/>
      <c r="C1296" s="127"/>
      <c r="D1296" s="127"/>
      <c r="E1296" s="127"/>
      <c r="F1296" s="117"/>
      <c r="G1296" s="117"/>
      <c r="H1296" s="117"/>
      <c r="I1296" s="128"/>
      <c r="J1296" s="128"/>
      <c r="K1296" s="114"/>
      <c r="L1296" s="127"/>
      <c r="M1296" s="127"/>
      <c r="N1296" s="127"/>
      <c r="O1296" s="127"/>
      <c r="P1296" s="127"/>
      <c r="Q1296" s="127"/>
      <c r="R1296" s="127"/>
      <c r="S1296" s="127"/>
      <c r="T1296" s="127"/>
      <c r="U1296" s="127"/>
      <c r="V1296" s="127"/>
      <c r="W1296" s="127"/>
      <c r="X1296" s="127"/>
      <c r="Y1296" s="127"/>
      <c r="Z1296" s="127"/>
      <c r="AA1296" s="127"/>
      <c r="AB1296" s="127"/>
      <c r="AC1296" s="127"/>
      <c r="AD1296" s="127"/>
      <c r="AE1296" s="127"/>
      <c r="AF1296" s="127"/>
      <c r="AG1296" s="127"/>
      <c r="AH1296" s="127"/>
      <c r="AI1296" s="127"/>
      <c r="AJ1296" s="127"/>
      <c r="AK1296" s="127"/>
      <c r="AL1296" s="127"/>
      <c r="AM1296" s="127"/>
      <c r="AN1296" s="127"/>
      <c r="AO1296" s="127"/>
      <c r="AP1296" s="127"/>
      <c r="AQ1296" s="127"/>
      <c r="AR1296" s="127"/>
      <c r="AS1296" s="127"/>
      <c r="AT1296" s="127"/>
      <c r="AU1296" s="127"/>
      <c r="AV1296" s="127"/>
      <c r="AW1296" s="127"/>
      <c r="AX1296" s="127"/>
      <c r="AY1296" s="127"/>
      <c r="AZ1296" s="127"/>
      <c r="BA1296" s="127"/>
      <c r="BB1296" s="127"/>
      <c r="BC1296" s="127"/>
      <c r="BD1296" s="127"/>
      <c r="BE1296" s="127"/>
      <c r="BF1296" s="127"/>
      <c r="BG1296" s="127"/>
      <c r="BH1296" s="127"/>
      <c r="BI1296" s="127"/>
      <c r="BJ1296" s="127"/>
      <c r="BK1296" s="127"/>
      <c r="BL1296" s="127"/>
      <c r="BM1296" s="127"/>
      <c r="BN1296" s="127"/>
      <c r="BO1296" s="127"/>
      <c r="BP1296" s="127"/>
      <c r="BQ1296" s="127"/>
      <c r="BR1296" s="127"/>
      <c r="BS1296" s="127"/>
      <c r="BT1296" s="127"/>
      <c r="BU1296" s="127"/>
      <c r="BV1296" s="127"/>
      <c r="BW1296" s="127"/>
      <c r="BX1296" s="127"/>
      <c r="BY1296" s="127"/>
      <c r="BZ1296" s="127"/>
      <c r="CA1296" s="127"/>
      <c r="CB1296" s="127"/>
      <c r="CC1296" s="127"/>
      <c r="CD1296" s="127"/>
      <c r="CE1296" s="127"/>
      <c r="CF1296" s="127"/>
      <c r="CG1296" s="127"/>
      <c r="CH1296" s="127"/>
      <c r="CI1296" s="127"/>
      <c r="CJ1296" s="127"/>
      <c r="CK1296" s="127"/>
      <c r="CL1296" s="127"/>
      <c r="CM1296" s="127"/>
      <c r="CN1296" s="127"/>
      <c r="CO1296" s="127"/>
      <c r="CP1296" s="127"/>
      <c r="CQ1296" s="127"/>
      <c r="CR1296" s="127"/>
      <c r="CS1296" s="127"/>
      <c r="CT1296" s="127"/>
      <c r="CU1296" s="127"/>
      <c r="CV1296" s="127"/>
      <c r="CW1296" s="127"/>
      <c r="CX1296" s="127"/>
      <c r="CY1296" s="127"/>
      <c r="CZ1296" s="127"/>
      <c r="DA1296" s="127"/>
      <c r="DB1296" s="127"/>
      <c r="DC1296" s="127"/>
      <c r="DD1296" s="127"/>
      <c r="DE1296" s="127"/>
      <c r="DF1296" s="127"/>
      <c r="DG1296" s="127"/>
      <c r="DH1296" s="127"/>
      <c r="DI1296" s="127"/>
      <c r="DJ1296" s="127"/>
      <c r="DK1296" s="127"/>
      <c r="DL1296" s="127"/>
      <c r="DM1296" s="127"/>
      <c r="DN1296" s="127"/>
      <c r="DO1296" s="127"/>
      <c r="DP1296" s="127"/>
      <c r="DQ1296" s="127"/>
      <c r="DR1296" s="127"/>
      <c r="DS1296" s="127"/>
      <c r="DT1296" s="127"/>
      <c r="DU1296" s="127"/>
      <c r="DV1296" s="127"/>
      <c r="DW1296" s="127"/>
      <c r="DX1296" s="127"/>
      <c r="DY1296" s="127"/>
      <c r="DZ1296" s="127"/>
      <c r="EA1296" s="127"/>
      <c r="EB1296" s="127"/>
      <c r="EC1296" s="127"/>
      <c r="ED1296" s="127"/>
      <c r="EE1296" s="127"/>
      <c r="EF1296" s="127"/>
      <c r="EG1296" s="127"/>
      <c r="EH1296" s="127"/>
      <c r="EI1296" s="127"/>
      <c r="EJ1296" s="127"/>
      <c r="EK1296" s="127"/>
      <c r="EL1296" s="127"/>
      <c r="EM1296" s="127"/>
      <c r="EN1296" s="127"/>
      <c r="EO1296" s="127"/>
      <c r="EP1296" s="127"/>
      <c r="EQ1296" s="127"/>
      <c r="ER1296" s="127"/>
      <c r="ES1296" s="127"/>
      <c r="ET1296" s="127"/>
      <c r="EU1296" s="127"/>
      <c r="EV1296" s="127"/>
      <c r="EW1296" s="127"/>
      <c r="EX1296" s="127"/>
      <c r="EY1296" s="127"/>
      <c r="EZ1296" s="127"/>
      <c r="FA1296" s="127"/>
      <c r="FB1296" s="127"/>
      <c r="FC1296" s="127"/>
      <c r="FD1296" s="127"/>
      <c r="FE1296" s="127"/>
      <c r="FF1296" s="127"/>
      <c r="FG1296" s="127"/>
      <c r="FH1296" s="127"/>
      <c r="FI1296" s="127"/>
      <c r="FJ1296" s="127"/>
      <c r="FK1296" s="127"/>
      <c r="FL1296" s="127"/>
      <c r="FM1296" s="127"/>
      <c r="FN1296" s="127"/>
      <c r="FO1296" s="127"/>
      <c r="FP1296" s="127"/>
      <c r="FQ1296" s="127"/>
      <c r="FR1296" s="127"/>
      <c r="FS1296" s="127"/>
      <c r="FT1296" s="127"/>
      <c r="FU1296" s="127"/>
      <c r="FV1296" s="127"/>
      <c r="FW1296" s="127"/>
      <c r="FX1296" s="127"/>
      <c r="FY1296" s="127"/>
      <c r="FZ1296" s="127"/>
      <c r="GA1296" s="127"/>
      <c r="GB1296" s="127"/>
      <c r="GC1296" s="127"/>
      <c r="GD1296" s="127"/>
      <c r="GE1296" s="127"/>
      <c r="GF1296" s="127"/>
      <c r="GG1296" s="127"/>
      <c r="GH1296" s="127"/>
      <c r="GI1296" s="127"/>
      <c r="GJ1296" s="127"/>
      <c r="GK1296" s="127"/>
      <c r="GL1296" s="127"/>
      <c r="GM1296" s="127"/>
      <c r="GN1296" s="127"/>
      <c r="GO1296" s="127"/>
      <c r="GP1296" s="127"/>
      <c r="GQ1296" s="7"/>
      <c r="GR1296" s="7"/>
      <c r="GS1296" s="7"/>
      <c r="GT1296" s="7"/>
      <c r="GU1296" s="7"/>
      <c r="GV1296" s="7"/>
      <c r="GW1296" s="7"/>
      <c r="GX1296" s="7"/>
      <c r="GY1296" s="127"/>
    </row>
    <row r="1297" spans="1:207" ht="12.75" customHeight="1" x14ac:dyDescent="0.2">
      <c r="A1297" s="127"/>
      <c r="B1297" s="127"/>
      <c r="C1297" s="127"/>
      <c r="D1297" s="127"/>
      <c r="E1297" s="127"/>
      <c r="F1297" s="117"/>
      <c r="G1297" s="117"/>
      <c r="H1297" s="117"/>
      <c r="I1297" s="128"/>
      <c r="J1297" s="128"/>
      <c r="K1297" s="114"/>
      <c r="L1297" s="127"/>
      <c r="M1297" s="127"/>
      <c r="N1297" s="127"/>
      <c r="O1297" s="127"/>
      <c r="P1297" s="127"/>
      <c r="Q1297" s="127"/>
      <c r="R1297" s="127"/>
      <c r="S1297" s="127"/>
      <c r="T1297" s="127"/>
      <c r="U1297" s="127"/>
      <c r="V1297" s="127"/>
      <c r="W1297" s="127"/>
      <c r="X1297" s="127"/>
      <c r="Y1297" s="127"/>
      <c r="Z1297" s="127"/>
      <c r="AA1297" s="127"/>
      <c r="AB1297" s="127"/>
      <c r="AC1297" s="127"/>
      <c r="AD1297" s="127"/>
      <c r="AE1297" s="127"/>
      <c r="AF1297" s="127"/>
      <c r="AG1297" s="127"/>
      <c r="AH1297" s="127"/>
      <c r="AI1297" s="127"/>
      <c r="AJ1297" s="127"/>
      <c r="AK1297" s="127"/>
      <c r="AL1297" s="127"/>
      <c r="AM1297" s="127"/>
      <c r="AN1297" s="127"/>
      <c r="AO1297" s="127"/>
      <c r="AP1297" s="127"/>
      <c r="AQ1297" s="127"/>
      <c r="AR1297" s="127"/>
      <c r="AS1297" s="127"/>
      <c r="AT1297" s="127"/>
      <c r="AU1297" s="127"/>
      <c r="AV1297" s="127"/>
      <c r="AW1297" s="127"/>
      <c r="AX1297" s="127"/>
      <c r="AY1297" s="127"/>
      <c r="AZ1297" s="127"/>
      <c r="BA1297" s="127"/>
      <c r="BB1297" s="127"/>
      <c r="BC1297" s="127"/>
      <c r="BD1297" s="127"/>
      <c r="BE1297" s="127"/>
      <c r="BF1297" s="127"/>
      <c r="BG1297" s="127"/>
      <c r="BH1297" s="127"/>
      <c r="BI1297" s="127"/>
      <c r="BJ1297" s="127"/>
      <c r="BK1297" s="127"/>
      <c r="BL1297" s="127"/>
      <c r="BM1297" s="127"/>
      <c r="BN1297" s="127"/>
      <c r="BO1297" s="127"/>
      <c r="BP1297" s="127"/>
      <c r="BQ1297" s="127"/>
      <c r="BR1297" s="127"/>
      <c r="BS1297" s="127"/>
      <c r="BT1297" s="127"/>
      <c r="BU1297" s="127"/>
      <c r="BV1297" s="127"/>
      <c r="BW1297" s="127"/>
      <c r="BX1297" s="127"/>
      <c r="BY1297" s="127"/>
      <c r="BZ1297" s="127"/>
      <c r="CA1297" s="127"/>
      <c r="CB1297" s="127"/>
      <c r="CC1297" s="127"/>
      <c r="CD1297" s="127"/>
      <c r="CE1297" s="127"/>
      <c r="CF1297" s="127"/>
      <c r="CG1297" s="127"/>
      <c r="CH1297" s="127"/>
      <c r="CI1297" s="127"/>
      <c r="CJ1297" s="127"/>
      <c r="CK1297" s="127"/>
      <c r="CL1297" s="127"/>
      <c r="CM1297" s="127"/>
      <c r="CN1297" s="127"/>
      <c r="CO1297" s="127"/>
      <c r="CP1297" s="127"/>
      <c r="CQ1297" s="127"/>
      <c r="CR1297" s="127"/>
      <c r="CS1297" s="127"/>
      <c r="CT1297" s="127"/>
      <c r="CU1297" s="127"/>
      <c r="CV1297" s="127"/>
      <c r="CW1297" s="127"/>
      <c r="CX1297" s="127"/>
      <c r="CY1297" s="127"/>
      <c r="CZ1297" s="127"/>
      <c r="DA1297" s="127"/>
      <c r="DB1297" s="127"/>
      <c r="DC1297" s="127"/>
      <c r="DD1297" s="127"/>
      <c r="DE1297" s="127"/>
      <c r="DF1297" s="127"/>
      <c r="DG1297" s="127"/>
      <c r="DH1297" s="127"/>
      <c r="DI1297" s="127"/>
      <c r="DJ1297" s="127"/>
      <c r="DK1297" s="127"/>
      <c r="DL1297" s="127"/>
      <c r="DM1297" s="127"/>
      <c r="DN1297" s="127"/>
      <c r="DO1297" s="127"/>
      <c r="DP1297" s="127"/>
      <c r="DQ1297" s="127"/>
      <c r="DR1297" s="127"/>
      <c r="DS1297" s="127"/>
      <c r="DT1297" s="127"/>
      <c r="DU1297" s="127"/>
      <c r="DV1297" s="127"/>
      <c r="DW1297" s="127"/>
      <c r="DX1297" s="127"/>
      <c r="DY1297" s="127"/>
      <c r="DZ1297" s="127"/>
      <c r="EA1297" s="127"/>
      <c r="EB1297" s="127"/>
      <c r="EC1297" s="127"/>
      <c r="ED1297" s="127"/>
      <c r="EE1297" s="127"/>
      <c r="EF1297" s="127"/>
      <c r="EG1297" s="127"/>
      <c r="EH1297" s="127"/>
      <c r="EI1297" s="127"/>
      <c r="EJ1297" s="127"/>
      <c r="EK1297" s="127"/>
      <c r="EL1297" s="127"/>
      <c r="EM1297" s="127"/>
      <c r="EN1297" s="127"/>
      <c r="EO1297" s="127"/>
      <c r="EP1297" s="127"/>
      <c r="EQ1297" s="127"/>
      <c r="ER1297" s="127"/>
      <c r="ES1297" s="127"/>
      <c r="ET1297" s="127"/>
      <c r="EU1297" s="127"/>
      <c r="EV1297" s="127"/>
      <c r="EW1297" s="127"/>
      <c r="EX1297" s="127"/>
      <c r="EY1297" s="127"/>
      <c r="EZ1297" s="127"/>
      <c r="FA1297" s="127"/>
      <c r="FB1297" s="127"/>
      <c r="FC1297" s="127"/>
      <c r="FD1297" s="127"/>
      <c r="FE1297" s="127"/>
      <c r="FF1297" s="127"/>
      <c r="FG1297" s="127"/>
      <c r="FH1297" s="127"/>
      <c r="FI1297" s="127"/>
      <c r="FJ1297" s="127"/>
      <c r="FK1297" s="127"/>
      <c r="FL1297" s="127"/>
      <c r="FM1297" s="127"/>
      <c r="FN1297" s="127"/>
      <c r="FO1297" s="127"/>
      <c r="FP1297" s="127"/>
      <c r="FQ1297" s="127"/>
      <c r="FR1297" s="127"/>
      <c r="FS1297" s="127"/>
      <c r="FT1297" s="127"/>
      <c r="FU1297" s="127"/>
      <c r="FV1297" s="127"/>
      <c r="FW1297" s="127"/>
      <c r="FX1297" s="127"/>
      <c r="FY1297" s="127"/>
      <c r="FZ1297" s="127"/>
      <c r="GA1297" s="127"/>
      <c r="GB1297" s="127"/>
      <c r="GC1297" s="127"/>
      <c r="GD1297" s="127"/>
      <c r="GE1297" s="127"/>
      <c r="GF1297" s="127"/>
      <c r="GG1297" s="127"/>
      <c r="GH1297" s="127"/>
      <c r="GI1297" s="127"/>
      <c r="GJ1297" s="127"/>
      <c r="GK1297" s="127"/>
      <c r="GL1297" s="127"/>
      <c r="GM1297" s="127"/>
      <c r="GN1297" s="127"/>
      <c r="GO1297" s="127"/>
      <c r="GP1297" s="127"/>
      <c r="GQ1297" s="7"/>
      <c r="GR1297" s="7"/>
      <c r="GS1297" s="7"/>
      <c r="GT1297" s="7"/>
      <c r="GU1297" s="7"/>
      <c r="GV1297" s="7"/>
      <c r="GW1297" s="7"/>
      <c r="GX1297" s="7"/>
      <c r="GY1297" s="127"/>
    </row>
    <row r="1298" spans="1:207" ht="12.75" customHeight="1" x14ac:dyDescent="0.2">
      <c r="A1298" s="127"/>
      <c r="B1298" s="127"/>
      <c r="C1298" s="127"/>
      <c r="D1298" s="127"/>
      <c r="E1298" s="127"/>
      <c r="F1298" s="117"/>
      <c r="G1298" s="117"/>
      <c r="H1298" s="117"/>
      <c r="I1298" s="128"/>
      <c r="J1298" s="128"/>
      <c r="K1298" s="114"/>
      <c r="L1298" s="127"/>
      <c r="M1298" s="127"/>
      <c r="N1298" s="127"/>
      <c r="O1298" s="127"/>
      <c r="P1298" s="127"/>
      <c r="Q1298" s="127"/>
      <c r="R1298" s="127"/>
      <c r="S1298" s="127"/>
      <c r="T1298" s="127"/>
      <c r="U1298" s="127"/>
      <c r="V1298" s="127"/>
      <c r="W1298" s="127"/>
      <c r="X1298" s="127"/>
      <c r="Y1298" s="127"/>
      <c r="Z1298" s="127"/>
      <c r="AA1298" s="127"/>
      <c r="AB1298" s="127"/>
      <c r="AC1298" s="127"/>
      <c r="AD1298" s="127"/>
      <c r="AE1298" s="127"/>
      <c r="AF1298" s="127"/>
      <c r="AG1298" s="127"/>
      <c r="AH1298" s="127"/>
      <c r="AI1298" s="127"/>
      <c r="AJ1298" s="127"/>
      <c r="AK1298" s="127"/>
      <c r="AL1298" s="127"/>
      <c r="AM1298" s="127"/>
      <c r="AN1298" s="127"/>
      <c r="AO1298" s="127"/>
      <c r="AP1298" s="127"/>
      <c r="AQ1298" s="127"/>
      <c r="AR1298" s="127"/>
      <c r="AS1298" s="127"/>
      <c r="AT1298" s="127"/>
      <c r="AU1298" s="127"/>
      <c r="AV1298" s="127"/>
      <c r="AW1298" s="127"/>
      <c r="AX1298" s="127"/>
      <c r="AY1298" s="127"/>
      <c r="AZ1298" s="127"/>
      <c r="BA1298" s="127"/>
      <c r="BB1298" s="127"/>
      <c r="BC1298" s="127"/>
      <c r="BD1298" s="127"/>
      <c r="BE1298" s="127"/>
      <c r="BF1298" s="127"/>
      <c r="BG1298" s="127"/>
      <c r="BH1298" s="127"/>
      <c r="BI1298" s="127"/>
      <c r="BJ1298" s="127"/>
      <c r="BK1298" s="127"/>
      <c r="BL1298" s="127"/>
      <c r="BM1298" s="127"/>
      <c r="BN1298" s="127"/>
      <c r="BO1298" s="127"/>
      <c r="BP1298" s="127"/>
      <c r="BQ1298" s="127"/>
      <c r="BR1298" s="127"/>
      <c r="BS1298" s="127"/>
      <c r="BT1298" s="127"/>
      <c r="BU1298" s="127"/>
      <c r="BV1298" s="127"/>
      <c r="BW1298" s="127"/>
      <c r="BX1298" s="127"/>
      <c r="BY1298" s="127"/>
      <c r="BZ1298" s="127"/>
      <c r="CA1298" s="127"/>
      <c r="CB1298" s="127"/>
      <c r="CC1298" s="127"/>
      <c r="CD1298" s="127"/>
      <c r="CE1298" s="127"/>
      <c r="CF1298" s="127"/>
      <c r="CG1298" s="127"/>
      <c r="CH1298" s="127"/>
      <c r="CI1298" s="127"/>
      <c r="CJ1298" s="127"/>
      <c r="CK1298" s="127"/>
      <c r="CL1298" s="127"/>
      <c r="CM1298" s="127"/>
      <c r="CN1298" s="127"/>
      <c r="CO1298" s="127"/>
      <c r="CP1298" s="127"/>
      <c r="CQ1298" s="127"/>
      <c r="CR1298" s="127"/>
      <c r="CS1298" s="127"/>
      <c r="CT1298" s="127"/>
      <c r="CU1298" s="127"/>
      <c r="CV1298" s="127"/>
      <c r="CW1298" s="127"/>
      <c r="CX1298" s="127"/>
      <c r="CY1298" s="127"/>
      <c r="CZ1298" s="127"/>
      <c r="DA1298" s="127"/>
      <c r="DB1298" s="127"/>
      <c r="DC1298" s="127"/>
      <c r="DD1298" s="127"/>
      <c r="DE1298" s="127"/>
      <c r="DF1298" s="127"/>
      <c r="DG1298" s="127"/>
      <c r="DH1298" s="127"/>
      <c r="DI1298" s="127"/>
      <c r="DJ1298" s="127"/>
      <c r="DK1298" s="127"/>
      <c r="DL1298" s="127"/>
      <c r="DM1298" s="127"/>
      <c r="DN1298" s="127"/>
      <c r="DO1298" s="127"/>
      <c r="DP1298" s="127"/>
      <c r="DQ1298" s="127"/>
      <c r="DR1298" s="127"/>
      <c r="DS1298" s="127"/>
      <c r="DT1298" s="127"/>
      <c r="DU1298" s="127"/>
      <c r="DV1298" s="127"/>
      <c r="DW1298" s="127"/>
      <c r="DX1298" s="127"/>
      <c r="DY1298" s="127"/>
      <c r="DZ1298" s="127"/>
      <c r="EA1298" s="127"/>
      <c r="EB1298" s="127"/>
      <c r="EC1298" s="127"/>
      <c r="ED1298" s="127"/>
      <c r="EE1298" s="127"/>
      <c r="EF1298" s="127"/>
      <c r="EG1298" s="127"/>
      <c r="EH1298" s="127"/>
      <c r="EI1298" s="127"/>
      <c r="EJ1298" s="127"/>
      <c r="EK1298" s="127"/>
      <c r="EL1298" s="127"/>
      <c r="EM1298" s="127"/>
      <c r="EN1298" s="127"/>
      <c r="EO1298" s="127"/>
      <c r="EP1298" s="127"/>
      <c r="EQ1298" s="127"/>
      <c r="ER1298" s="127"/>
      <c r="ES1298" s="127"/>
      <c r="ET1298" s="127"/>
      <c r="EU1298" s="127"/>
      <c r="EV1298" s="127"/>
      <c r="EW1298" s="127"/>
      <c r="EX1298" s="127"/>
      <c r="EY1298" s="127"/>
      <c r="EZ1298" s="127"/>
      <c r="FA1298" s="127"/>
      <c r="FB1298" s="127"/>
      <c r="FC1298" s="127"/>
      <c r="FD1298" s="127"/>
      <c r="FE1298" s="127"/>
      <c r="FF1298" s="127"/>
      <c r="FG1298" s="127"/>
      <c r="FH1298" s="127"/>
      <c r="FI1298" s="127"/>
      <c r="FJ1298" s="127"/>
      <c r="FK1298" s="127"/>
      <c r="FL1298" s="127"/>
      <c r="FM1298" s="127"/>
      <c r="FN1298" s="127"/>
      <c r="FO1298" s="127"/>
      <c r="FP1298" s="127"/>
      <c r="FQ1298" s="127"/>
      <c r="FR1298" s="127"/>
      <c r="FS1298" s="127"/>
      <c r="FT1298" s="127"/>
      <c r="FU1298" s="127"/>
      <c r="FV1298" s="127"/>
      <c r="FW1298" s="127"/>
      <c r="FX1298" s="127"/>
      <c r="FY1298" s="127"/>
      <c r="FZ1298" s="127"/>
      <c r="GA1298" s="127"/>
      <c r="GB1298" s="127"/>
      <c r="GC1298" s="127"/>
      <c r="GD1298" s="127"/>
      <c r="GE1298" s="127"/>
      <c r="GF1298" s="127"/>
      <c r="GG1298" s="127"/>
      <c r="GH1298" s="127"/>
      <c r="GI1298" s="127"/>
      <c r="GJ1298" s="127"/>
      <c r="GK1298" s="127"/>
      <c r="GL1298" s="127"/>
      <c r="GM1298" s="127"/>
      <c r="GN1298" s="127"/>
      <c r="GO1298" s="127"/>
      <c r="GP1298" s="127"/>
      <c r="GQ1298" s="7"/>
      <c r="GR1298" s="7"/>
      <c r="GS1298" s="7"/>
      <c r="GT1298" s="7"/>
      <c r="GU1298" s="7"/>
      <c r="GV1298" s="7"/>
      <c r="GW1298" s="7"/>
      <c r="GX1298" s="7"/>
      <c r="GY1298" s="127"/>
    </row>
    <row r="1299" spans="1:207" ht="12.75" customHeight="1" x14ac:dyDescent="0.2">
      <c r="A1299" s="7"/>
      <c r="B1299" s="7"/>
      <c r="C1299" s="7"/>
      <c r="D1299" s="7"/>
      <c r="E1299" s="7"/>
      <c r="F1299" s="116"/>
      <c r="G1299" s="116"/>
      <c r="H1299" s="116"/>
      <c r="I1299" s="112"/>
      <c r="J1299" s="112"/>
      <c r="K1299" s="115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  <c r="CR1299" s="7"/>
      <c r="CS1299" s="7"/>
      <c r="CT1299" s="7"/>
      <c r="CU1299" s="7"/>
      <c r="CV1299" s="7"/>
      <c r="CW1299" s="7"/>
      <c r="CX1299" s="7"/>
      <c r="CY1299" s="7"/>
      <c r="CZ1299" s="7"/>
      <c r="DA1299" s="7"/>
      <c r="DB1299" s="7"/>
      <c r="DC1299" s="7"/>
      <c r="DD1299" s="7"/>
      <c r="DE1299" s="7"/>
      <c r="DF1299" s="7"/>
      <c r="DG1299" s="7"/>
      <c r="DH1299" s="7"/>
      <c r="DI1299" s="7"/>
      <c r="DJ1299" s="7"/>
      <c r="DK1299" s="7"/>
      <c r="DL1299" s="7"/>
      <c r="DM1299" s="7"/>
      <c r="DN1299" s="7"/>
      <c r="DO1299" s="7"/>
      <c r="DP1299" s="7"/>
      <c r="DQ1299" s="7"/>
      <c r="DR1299" s="7"/>
      <c r="DS1299" s="7"/>
      <c r="DT1299" s="7"/>
      <c r="DU1299" s="7"/>
      <c r="DV1299" s="7"/>
      <c r="DW1299" s="7"/>
      <c r="DX1299" s="7"/>
      <c r="DY1299" s="7"/>
      <c r="DZ1299" s="7"/>
      <c r="EA1299" s="7"/>
      <c r="EB1299" s="7"/>
      <c r="EC1299" s="7"/>
      <c r="ED1299" s="7"/>
      <c r="EE1299" s="7"/>
      <c r="EF1299" s="7"/>
      <c r="EG1299" s="7"/>
      <c r="EH1299" s="7"/>
      <c r="EI1299" s="7"/>
      <c r="EJ1299" s="7"/>
      <c r="EK1299" s="7"/>
      <c r="EL1299" s="7"/>
      <c r="EM1299" s="7"/>
      <c r="EN1299" s="7"/>
      <c r="EO1299" s="7"/>
      <c r="EP1299" s="7"/>
      <c r="EQ1299" s="7"/>
      <c r="ER1299" s="7"/>
      <c r="ES1299" s="7"/>
      <c r="ET1299" s="7"/>
      <c r="EU1299" s="7"/>
      <c r="EV1299" s="7"/>
      <c r="EW1299" s="7"/>
      <c r="EX1299" s="7"/>
      <c r="EY1299" s="7"/>
      <c r="EZ1299" s="7"/>
      <c r="FA1299" s="7"/>
      <c r="FB1299" s="7"/>
      <c r="FC1299" s="7"/>
      <c r="FD1299" s="7"/>
      <c r="FE1299" s="7"/>
      <c r="FF1299" s="7"/>
      <c r="FG1299" s="7"/>
      <c r="FH1299" s="7"/>
      <c r="FI1299" s="7"/>
      <c r="FJ1299" s="7"/>
      <c r="FK1299" s="7"/>
      <c r="FL1299" s="7"/>
      <c r="FM1299" s="7"/>
      <c r="FN1299" s="7"/>
      <c r="FO1299" s="7"/>
      <c r="FP1299" s="7"/>
      <c r="FQ1299" s="7"/>
      <c r="FR1299" s="7"/>
      <c r="FS1299" s="7"/>
      <c r="FT1299" s="7"/>
      <c r="FU1299" s="7"/>
      <c r="FV1299" s="7"/>
      <c r="FW1299" s="7"/>
      <c r="FX1299" s="7"/>
      <c r="FY1299" s="7"/>
      <c r="FZ1299" s="7"/>
      <c r="GA1299" s="7"/>
      <c r="GB1299" s="7"/>
      <c r="GC1299" s="7"/>
      <c r="GD1299" s="7"/>
      <c r="GE1299" s="7"/>
      <c r="GF1299" s="7"/>
      <c r="GG1299" s="7"/>
      <c r="GH1299" s="7"/>
      <c r="GI1299" s="7"/>
      <c r="GJ1299" s="7"/>
      <c r="GK1299" s="7"/>
      <c r="GL1299" s="7"/>
      <c r="GM1299" s="7"/>
      <c r="GN1299" s="7"/>
      <c r="GO1299" s="7"/>
      <c r="GP1299" s="7"/>
      <c r="GQ1299" s="7"/>
      <c r="GR1299" s="7"/>
      <c r="GS1299" s="7"/>
      <c r="GT1299" s="7"/>
      <c r="GU1299" s="7"/>
      <c r="GV1299" s="7"/>
      <c r="GW1299" s="7"/>
      <c r="GX1299" s="7"/>
      <c r="GY1299" s="127"/>
    </row>
    <row r="1300" spans="1:207" ht="12.75" customHeight="1" x14ac:dyDescent="0.2">
      <c r="A1300" s="7"/>
      <c r="B1300" s="7"/>
      <c r="C1300" s="7"/>
      <c r="D1300" s="7"/>
      <c r="E1300" s="7"/>
      <c r="F1300" s="116"/>
      <c r="G1300" s="116"/>
      <c r="H1300" s="116"/>
      <c r="I1300" s="112"/>
      <c r="J1300" s="112"/>
      <c r="K1300" s="115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  <c r="CR1300" s="7"/>
      <c r="CS1300" s="7"/>
      <c r="CT1300" s="7"/>
      <c r="CU1300" s="7"/>
      <c r="CV1300" s="7"/>
      <c r="CW1300" s="7"/>
      <c r="CX1300" s="7"/>
      <c r="CY1300" s="7"/>
      <c r="CZ1300" s="7"/>
      <c r="DA1300" s="7"/>
      <c r="DB1300" s="7"/>
      <c r="DC1300" s="7"/>
      <c r="DD1300" s="7"/>
      <c r="DE1300" s="7"/>
      <c r="DF1300" s="7"/>
      <c r="DG1300" s="7"/>
      <c r="DH1300" s="7"/>
      <c r="DI1300" s="7"/>
      <c r="DJ1300" s="7"/>
      <c r="DK1300" s="7"/>
      <c r="DL1300" s="7"/>
      <c r="DM1300" s="7"/>
      <c r="DN1300" s="7"/>
      <c r="DO1300" s="7"/>
      <c r="DP1300" s="7"/>
      <c r="DQ1300" s="7"/>
      <c r="DR1300" s="7"/>
      <c r="DS1300" s="7"/>
      <c r="DT1300" s="7"/>
      <c r="DU1300" s="7"/>
      <c r="DV1300" s="7"/>
      <c r="DW1300" s="7"/>
      <c r="DX1300" s="7"/>
      <c r="DY1300" s="7"/>
      <c r="DZ1300" s="7"/>
      <c r="EA1300" s="7"/>
      <c r="EB1300" s="7"/>
      <c r="EC1300" s="7"/>
      <c r="ED1300" s="7"/>
      <c r="EE1300" s="7"/>
      <c r="EF1300" s="7"/>
      <c r="EG1300" s="7"/>
      <c r="EH1300" s="7"/>
      <c r="EI1300" s="7"/>
      <c r="EJ1300" s="7"/>
      <c r="EK1300" s="7"/>
      <c r="EL1300" s="7"/>
      <c r="EM1300" s="7"/>
      <c r="EN1300" s="7"/>
      <c r="EO1300" s="7"/>
      <c r="EP1300" s="7"/>
      <c r="EQ1300" s="7"/>
      <c r="ER1300" s="7"/>
      <c r="ES1300" s="7"/>
      <c r="ET1300" s="7"/>
      <c r="EU1300" s="7"/>
      <c r="EV1300" s="7"/>
      <c r="EW1300" s="7"/>
      <c r="EX1300" s="7"/>
      <c r="EY1300" s="7"/>
      <c r="EZ1300" s="7"/>
      <c r="FA1300" s="7"/>
      <c r="FB1300" s="7"/>
      <c r="FC1300" s="7"/>
      <c r="FD1300" s="7"/>
      <c r="FE1300" s="7"/>
      <c r="FF1300" s="7"/>
      <c r="FG1300" s="7"/>
      <c r="FH1300" s="7"/>
      <c r="FI1300" s="7"/>
      <c r="FJ1300" s="7"/>
      <c r="FK1300" s="7"/>
      <c r="FL1300" s="7"/>
      <c r="FM1300" s="7"/>
      <c r="FN1300" s="7"/>
      <c r="FO1300" s="7"/>
      <c r="FP1300" s="7"/>
      <c r="FQ1300" s="7"/>
      <c r="FR1300" s="7"/>
      <c r="FS1300" s="7"/>
      <c r="FT1300" s="7"/>
      <c r="FU1300" s="7"/>
      <c r="FV1300" s="7"/>
      <c r="FW1300" s="7"/>
      <c r="FX1300" s="7"/>
      <c r="FY1300" s="7"/>
      <c r="FZ1300" s="7"/>
      <c r="GA1300" s="7"/>
      <c r="GB1300" s="7"/>
      <c r="GC1300" s="7"/>
      <c r="GD1300" s="7"/>
      <c r="GE1300" s="7"/>
      <c r="GF1300" s="7"/>
      <c r="GG1300" s="7"/>
      <c r="GH1300" s="7"/>
      <c r="GI1300" s="7"/>
      <c r="GJ1300" s="7"/>
      <c r="GK1300" s="7"/>
      <c r="GL1300" s="7"/>
      <c r="GM1300" s="7"/>
      <c r="GN1300" s="7"/>
      <c r="GO1300" s="7"/>
      <c r="GP1300" s="7"/>
      <c r="GQ1300" s="7"/>
      <c r="GR1300" s="7"/>
      <c r="GS1300" s="7"/>
      <c r="GT1300" s="7"/>
      <c r="GU1300" s="7"/>
      <c r="GV1300" s="7"/>
      <c r="GW1300" s="7"/>
      <c r="GX1300" s="7"/>
      <c r="GY1300" s="127"/>
    </row>
    <row r="1301" spans="1:207" ht="12.75" customHeight="1" x14ac:dyDescent="0.2">
      <c r="A1301" s="7"/>
      <c r="B1301" s="7"/>
      <c r="C1301" s="7"/>
      <c r="D1301" s="7"/>
      <c r="E1301" s="7"/>
      <c r="F1301" s="116"/>
      <c r="G1301" s="116"/>
      <c r="H1301" s="116"/>
      <c r="I1301" s="112"/>
      <c r="J1301" s="112"/>
      <c r="K1301" s="115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  <c r="CW1301" s="7"/>
      <c r="CX1301" s="7"/>
      <c r="CY1301" s="7"/>
      <c r="CZ1301" s="7"/>
      <c r="DA1301" s="7"/>
      <c r="DB1301" s="7"/>
      <c r="DC1301" s="7"/>
      <c r="DD1301" s="7"/>
      <c r="DE1301" s="7"/>
      <c r="DF1301" s="7"/>
      <c r="DG1301" s="7"/>
      <c r="DH1301" s="7"/>
      <c r="DI1301" s="7"/>
      <c r="DJ1301" s="7"/>
      <c r="DK1301" s="7"/>
      <c r="DL1301" s="7"/>
      <c r="DM1301" s="7"/>
      <c r="DN1301" s="7"/>
      <c r="DO1301" s="7"/>
      <c r="DP1301" s="7"/>
      <c r="DQ1301" s="7"/>
      <c r="DR1301" s="7"/>
      <c r="DS1301" s="7"/>
      <c r="DT1301" s="7"/>
      <c r="DU1301" s="7"/>
      <c r="DV1301" s="7"/>
      <c r="DW1301" s="7"/>
      <c r="DX1301" s="7"/>
      <c r="DY1301" s="7"/>
      <c r="DZ1301" s="7"/>
      <c r="EA1301" s="7"/>
      <c r="EB1301" s="7"/>
      <c r="EC1301" s="7"/>
      <c r="ED1301" s="7"/>
      <c r="EE1301" s="7"/>
      <c r="EF1301" s="7"/>
      <c r="EG1301" s="7"/>
      <c r="EH1301" s="7"/>
      <c r="EI1301" s="7"/>
      <c r="EJ1301" s="7"/>
      <c r="EK1301" s="7"/>
      <c r="EL1301" s="7"/>
      <c r="EM1301" s="7"/>
      <c r="EN1301" s="7"/>
      <c r="EO1301" s="7"/>
      <c r="EP1301" s="7"/>
      <c r="EQ1301" s="7"/>
      <c r="ER1301" s="7"/>
      <c r="ES1301" s="7"/>
      <c r="ET1301" s="7"/>
      <c r="EU1301" s="7"/>
      <c r="EV1301" s="7"/>
      <c r="EW1301" s="7"/>
      <c r="EX1301" s="7"/>
      <c r="EY1301" s="7"/>
      <c r="EZ1301" s="7"/>
      <c r="FA1301" s="7"/>
      <c r="FB1301" s="7"/>
      <c r="FC1301" s="7"/>
      <c r="FD1301" s="7"/>
      <c r="FE1301" s="7"/>
      <c r="FF1301" s="7"/>
      <c r="FG1301" s="7"/>
      <c r="FH1301" s="7"/>
      <c r="FI1301" s="7"/>
      <c r="FJ1301" s="7"/>
      <c r="FK1301" s="7"/>
      <c r="FL1301" s="7"/>
      <c r="FM1301" s="7"/>
      <c r="FN1301" s="7"/>
      <c r="FO1301" s="7"/>
      <c r="FP1301" s="7"/>
      <c r="FQ1301" s="7"/>
      <c r="FR1301" s="7"/>
      <c r="FS1301" s="7"/>
      <c r="FT1301" s="7"/>
      <c r="FU1301" s="7"/>
      <c r="FV1301" s="7"/>
      <c r="FW1301" s="7"/>
      <c r="FX1301" s="7"/>
      <c r="FY1301" s="7"/>
      <c r="FZ1301" s="7"/>
      <c r="GA1301" s="7"/>
      <c r="GB1301" s="7"/>
      <c r="GC1301" s="7"/>
      <c r="GD1301" s="7"/>
      <c r="GE1301" s="7"/>
      <c r="GF1301" s="7"/>
      <c r="GG1301" s="7"/>
      <c r="GH1301" s="7"/>
      <c r="GI1301" s="7"/>
      <c r="GJ1301" s="7"/>
      <c r="GK1301" s="7"/>
      <c r="GL1301" s="7"/>
      <c r="GM1301" s="7"/>
      <c r="GN1301" s="7"/>
      <c r="GO1301" s="7"/>
      <c r="GP1301" s="7"/>
      <c r="GQ1301" s="7"/>
      <c r="GR1301" s="7"/>
      <c r="GS1301" s="7"/>
      <c r="GT1301" s="7"/>
      <c r="GU1301" s="7"/>
      <c r="GV1301" s="7"/>
      <c r="GW1301" s="7"/>
      <c r="GX1301" s="7"/>
      <c r="GY1301" s="127"/>
    </row>
    <row r="1302" spans="1:207" ht="12.75" customHeight="1" x14ac:dyDescent="0.2">
      <c r="A1302" s="7"/>
      <c r="B1302" s="7"/>
      <c r="C1302" s="7"/>
      <c r="D1302" s="7"/>
      <c r="E1302" s="7"/>
      <c r="F1302" s="116"/>
      <c r="G1302" s="116"/>
      <c r="H1302" s="116"/>
      <c r="I1302" s="112"/>
      <c r="J1302" s="112"/>
      <c r="K1302" s="115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  <c r="CR1302" s="7"/>
      <c r="CS1302" s="7"/>
      <c r="CT1302" s="7"/>
      <c r="CU1302" s="7"/>
      <c r="CV1302" s="7"/>
      <c r="CW1302" s="7"/>
      <c r="CX1302" s="7"/>
      <c r="CY1302" s="7"/>
      <c r="CZ1302" s="7"/>
      <c r="DA1302" s="7"/>
      <c r="DB1302" s="7"/>
      <c r="DC1302" s="7"/>
      <c r="DD1302" s="7"/>
      <c r="DE1302" s="7"/>
      <c r="DF1302" s="7"/>
      <c r="DG1302" s="7"/>
      <c r="DH1302" s="7"/>
      <c r="DI1302" s="7"/>
      <c r="DJ1302" s="7"/>
      <c r="DK1302" s="7"/>
      <c r="DL1302" s="7"/>
      <c r="DM1302" s="7"/>
      <c r="DN1302" s="7"/>
      <c r="DO1302" s="7"/>
      <c r="DP1302" s="7"/>
      <c r="DQ1302" s="7"/>
      <c r="DR1302" s="7"/>
      <c r="DS1302" s="7"/>
      <c r="DT1302" s="7"/>
      <c r="DU1302" s="7"/>
      <c r="DV1302" s="7"/>
      <c r="DW1302" s="7"/>
      <c r="DX1302" s="7"/>
      <c r="DY1302" s="7"/>
      <c r="DZ1302" s="7"/>
      <c r="EA1302" s="7"/>
      <c r="EB1302" s="7"/>
      <c r="EC1302" s="7"/>
      <c r="ED1302" s="7"/>
      <c r="EE1302" s="7"/>
      <c r="EF1302" s="7"/>
      <c r="EG1302" s="7"/>
      <c r="EH1302" s="7"/>
      <c r="EI1302" s="7"/>
      <c r="EJ1302" s="7"/>
      <c r="EK1302" s="7"/>
      <c r="EL1302" s="7"/>
      <c r="EM1302" s="7"/>
      <c r="EN1302" s="7"/>
      <c r="EO1302" s="7"/>
      <c r="EP1302" s="7"/>
      <c r="EQ1302" s="7"/>
      <c r="ER1302" s="7"/>
      <c r="ES1302" s="7"/>
      <c r="ET1302" s="7"/>
      <c r="EU1302" s="7"/>
      <c r="EV1302" s="7"/>
      <c r="EW1302" s="7"/>
      <c r="EX1302" s="7"/>
      <c r="EY1302" s="7"/>
      <c r="EZ1302" s="7"/>
      <c r="FA1302" s="7"/>
      <c r="FB1302" s="7"/>
      <c r="FC1302" s="7"/>
      <c r="FD1302" s="7"/>
      <c r="FE1302" s="7"/>
      <c r="FF1302" s="7"/>
      <c r="FG1302" s="7"/>
      <c r="FH1302" s="7"/>
      <c r="FI1302" s="7"/>
      <c r="FJ1302" s="7"/>
      <c r="FK1302" s="7"/>
      <c r="FL1302" s="7"/>
      <c r="FM1302" s="7"/>
      <c r="FN1302" s="7"/>
      <c r="FO1302" s="7"/>
      <c r="FP1302" s="7"/>
      <c r="FQ1302" s="7"/>
      <c r="FR1302" s="7"/>
      <c r="FS1302" s="7"/>
      <c r="FT1302" s="7"/>
      <c r="FU1302" s="7"/>
      <c r="FV1302" s="7"/>
      <c r="FW1302" s="7"/>
      <c r="FX1302" s="7"/>
      <c r="FY1302" s="7"/>
      <c r="FZ1302" s="7"/>
      <c r="GA1302" s="7"/>
      <c r="GB1302" s="7"/>
      <c r="GC1302" s="7"/>
      <c r="GD1302" s="7"/>
      <c r="GE1302" s="7"/>
      <c r="GF1302" s="7"/>
      <c r="GG1302" s="7"/>
      <c r="GH1302" s="7"/>
      <c r="GI1302" s="7"/>
      <c r="GJ1302" s="7"/>
      <c r="GK1302" s="7"/>
      <c r="GL1302" s="7"/>
      <c r="GM1302" s="7"/>
      <c r="GN1302" s="7"/>
      <c r="GO1302" s="7"/>
      <c r="GP1302" s="7"/>
      <c r="GQ1302" s="7"/>
      <c r="GR1302" s="7"/>
      <c r="GS1302" s="7"/>
      <c r="GT1302" s="7"/>
      <c r="GU1302" s="7"/>
      <c r="GV1302" s="7"/>
      <c r="GW1302" s="7"/>
      <c r="GX1302" s="7"/>
      <c r="GY1302" s="127"/>
    </row>
    <row r="1303" spans="1:207" ht="12.75" customHeight="1" x14ac:dyDescent="0.2">
      <c r="A1303" s="7"/>
      <c r="B1303" s="7"/>
      <c r="C1303" s="7"/>
      <c r="D1303" s="7"/>
      <c r="E1303" s="7"/>
      <c r="F1303" s="116"/>
      <c r="G1303" s="116"/>
      <c r="H1303" s="116"/>
      <c r="I1303" s="112"/>
      <c r="J1303" s="112"/>
      <c r="K1303" s="115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  <c r="CR1303" s="7"/>
      <c r="CS1303" s="7"/>
      <c r="CT1303" s="7"/>
      <c r="CU1303" s="7"/>
      <c r="CV1303" s="7"/>
      <c r="CW1303" s="7"/>
      <c r="CX1303" s="7"/>
      <c r="CY1303" s="7"/>
      <c r="CZ1303" s="7"/>
      <c r="DA1303" s="7"/>
      <c r="DB1303" s="7"/>
      <c r="DC1303" s="7"/>
      <c r="DD1303" s="7"/>
      <c r="DE1303" s="7"/>
      <c r="DF1303" s="7"/>
      <c r="DG1303" s="7"/>
      <c r="DH1303" s="7"/>
      <c r="DI1303" s="7"/>
      <c r="DJ1303" s="7"/>
      <c r="DK1303" s="7"/>
      <c r="DL1303" s="7"/>
      <c r="DM1303" s="7"/>
      <c r="DN1303" s="7"/>
      <c r="DO1303" s="7"/>
      <c r="DP1303" s="7"/>
      <c r="DQ1303" s="7"/>
      <c r="DR1303" s="7"/>
      <c r="DS1303" s="7"/>
      <c r="DT1303" s="7"/>
      <c r="DU1303" s="7"/>
      <c r="DV1303" s="7"/>
      <c r="DW1303" s="7"/>
      <c r="DX1303" s="7"/>
      <c r="DY1303" s="7"/>
      <c r="DZ1303" s="7"/>
      <c r="EA1303" s="7"/>
      <c r="EB1303" s="7"/>
      <c r="EC1303" s="7"/>
      <c r="ED1303" s="7"/>
      <c r="EE1303" s="7"/>
      <c r="EF1303" s="7"/>
      <c r="EG1303" s="7"/>
      <c r="EH1303" s="7"/>
      <c r="EI1303" s="7"/>
      <c r="EJ1303" s="7"/>
      <c r="EK1303" s="7"/>
      <c r="EL1303" s="7"/>
      <c r="EM1303" s="7"/>
      <c r="EN1303" s="7"/>
      <c r="EO1303" s="7"/>
      <c r="EP1303" s="7"/>
      <c r="EQ1303" s="7"/>
      <c r="ER1303" s="7"/>
      <c r="ES1303" s="7"/>
      <c r="ET1303" s="7"/>
      <c r="EU1303" s="7"/>
      <c r="EV1303" s="7"/>
      <c r="EW1303" s="7"/>
      <c r="EX1303" s="7"/>
      <c r="EY1303" s="7"/>
      <c r="EZ1303" s="7"/>
      <c r="FA1303" s="7"/>
      <c r="FB1303" s="7"/>
      <c r="FC1303" s="7"/>
      <c r="FD1303" s="7"/>
      <c r="FE1303" s="7"/>
      <c r="FF1303" s="7"/>
      <c r="FG1303" s="7"/>
      <c r="FH1303" s="7"/>
      <c r="FI1303" s="7"/>
      <c r="FJ1303" s="7"/>
      <c r="FK1303" s="7"/>
      <c r="FL1303" s="7"/>
      <c r="FM1303" s="7"/>
      <c r="FN1303" s="7"/>
      <c r="FO1303" s="7"/>
      <c r="FP1303" s="7"/>
      <c r="FQ1303" s="7"/>
      <c r="FR1303" s="7"/>
      <c r="FS1303" s="7"/>
      <c r="FT1303" s="7"/>
      <c r="FU1303" s="7"/>
      <c r="FV1303" s="7"/>
      <c r="FW1303" s="7"/>
      <c r="FX1303" s="7"/>
      <c r="FY1303" s="7"/>
      <c r="FZ1303" s="7"/>
      <c r="GA1303" s="7"/>
      <c r="GB1303" s="7"/>
      <c r="GC1303" s="7"/>
      <c r="GD1303" s="7"/>
      <c r="GE1303" s="7"/>
      <c r="GF1303" s="7"/>
      <c r="GG1303" s="7"/>
      <c r="GH1303" s="7"/>
      <c r="GI1303" s="7"/>
      <c r="GJ1303" s="7"/>
      <c r="GK1303" s="7"/>
      <c r="GL1303" s="7"/>
      <c r="GM1303" s="7"/>
      <c r="GN1303" s="7"/>
      <c r="GO1303" s="7"/>
      <c r="GP1303" s="7"/>
      <c r="GQ1303" s="7"/>
      <c r="GR1303" s="7"/>
      <c r="GS1303" s="7"/>
      <c r="GT1303" s="7"/>
      <c r="GU1303" s="7"/>
      <c r="GV1303" s="7"/>
      <c r="GW1303" s="7"/>
      <c r="GX1303" s="7"/>
      <c r="GY1303" s="127"/>
    </row>
    <row r="1304" spans="1:207" ht="12.75" customHeight="1" x14ac:dyDescent="0.2">
      <c r="A1304" s="7"/>
      <c r="B1304" s="7"/>
      <c r="C1304" s="7"/>
      <c r="D1304" s="7"/>
      <c r="E1304" s="7"/>
      <c r="F1304" s="116"/>
      <c r="G1304" s="116"/>
      <c r="H1304" s="116"/>
      <c r="I1304" s="112"/>
      <c r="J1304" s="112"/>
      <c r="K1304" s="115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  <c r="CR1304" s="7"/>
      <c r="CS1304" s="7"/>
      <c r="CT1304" s="7"/>
      <c r="CU1304" s="7"/>
      <c r="CV1304" s="7"/>
      <c r="CW1304" s="7"/>
      <c r="CX1304" s="7"/>
      <c r="CY1304" s="7"/>
      <c r="CZ1304" s="7"/>
      <c r="DA1304" s="7"/>
      <c r="DB1304" s="7"/>
      <c r="DC1304" s="7"/>
      <c r="DD1304" s="7"/>
      <c r="DE1304" s="7"/>
      <c r="DF1304" s="7"/>
      <c r="DG1304" s="7"/>
      <c r="DH1304" s="7"/>
      <c r="DI1304" s="7"/>
      <c r="DJ1304" s="7"/>
      <c r="DK1304" s="7"/>
      <c r="DL1304" s="7"/>
      <c r="DM1304" s="7"/>
      <c r="DN1304" s="7"/>
      <c r="DO1304" s="7"/>
      <c r="DP1304" s="7"/>
      <c r="DQ1304" s="7"/>
      <c r="DR1304" s="7"/>
      <c r="DS1304" s="7"/>
      <c r="DT1304" s="7"/>
      <c r="DU1304" s="7"/>
      <c r="DV1304" s="7"/>
      <c r="DW1304" s="7"/>
      <c r="DX1304" s="7"/>
      <c r="DY1304" s="7"/>
      <c r="DZ1304" s="7"/>
      <c r="EA1304" s="7"/>
      <c r="EB1304" s="7"/>
      <c r="EC1304" s="7"/>
      <c r="ED1304" s="7"/>
      <c r="EE1304" s="7"/>
      <c r="EF1304" s="7"/>
      <c r="EG1304" s="7"/>
      <c r="EH1304" s="7"/>
      <c r="EI1304" s="7"/>
      <c r="EJ1304" s="7"/>
      <c r="EK1304" s="7"/>
      <c r="EL1304" s="7"/>
      <c r="EM1304" s="7"/>
      <c r="EN1304" s="7"/>
      <c r="EO1304" s="7"/>
      <c r="EP1304" s="7"/>
      <c r="EQ1304" s="7"/>
      <c r="ER1304" s="7"/>
      <c r="ES1304" s="7"/>
      <c r="ET1304" s="7"/>
      <c r="EU1304" s="7"/>
      <c r="EV1304" s="7"/>
      <c r="EW1304" s="7"/>
      <c r="EX1304" s="7"/>
      <c r="EY1304" s="7"/>
      <c r="EZ1304" s="7"/>
      <c r="FA1304" s="7"/>
      <c r="FB1304" s="7"/>
      <c r="FC1304" s="7"/>
      <c r="FD1304" s="7"/>
      <c r="FE1304" s="7"/>
      <c r="FF1304" s="7"/>
      <c r="FG1304" s="7"/>
      <c r="FH1304" s="7"/>
      <c r="FI1304" s="7"/>
      <c r="FJ1304" s="7"/>
      <c r="FK1304" s="7"/>
      <c r="FL1304" s="7"/>
      <c r="FM1304" s="7"/>
      <c r="FN1304" s="7"/>
      <c r="FO1304" s="7"/>
      <c r="FP1304" s="7"/>
      <c r="FQ1304" s="7"/>
      <c r="FR1304" s="7"/>
      <c r="FS1304" s="7"/>
      <c r="FT1304" s="7"/>
      <c r="FU1304" s="7"/>
      <c r="FV1304" s="7"/>
      <c r="FW1304" s="7"/>
      <c r="FX1304" s="7"/>
      <c r="FY1304" s="7"/>
      <c r="FZ1304" s="7"/>
      <c r="GA1304" s="7"/>
      <c r="GB1304" s="7"/>
      <c r="GC1304" s="7"/>
      <c r="GD1304" s="7"/>
      <c r="GE1304" s="7"/>
      <c r="GF1304" s="7"/>
      <c r="GG1304" s="7"/>
      <c r="GH1304" s="7"/>
      <c r="GI1304" s="7"/>
      <c r="GJ1304" s="7"/>
      <c r="GK1304" s="7"/>
      <c r="GL1304" s="7"/>
      <c r="GM1304" s="7"/>
      <c r="GN1304" s="7"/>
      <c r="GO1304" s="7"/>
      <c r="GP1304" s="7"/>
      <c r="GQ1304" s="7"/>
      <c r="GR1304" s="7"/>
      <c r="GS1304" s="7"/>
      <c r="GT1304" s="7"/>
      <c r="GU1304" s="7"/>
      <c r="GV1304" s="7"/>
      <c r="GW1304" s="7"/>
      <c r="GX1304" s="7"/>
      <c r="GY1304" s="127"/>
    </row>
    <row r="1305" spans="1:207" ht="12.75" customHeight="1" x14ac:dyDescent="0.2">
      <c r="A1305" s="7"/>
      <c r="B1305" s="7"/>
      <c r="C1305" s="7"/>
      <c r="D1305" s="7"/>
      <c r="E1305" s="7"/>
      <c r="F1305" s="116"/>
      <c r="G1305" s="116"/>
      <c r="H1305" s="116"/>
      <c r="I1305" s="112"/>
      <c r="J1305" s="112"/>
      <c r="K1305" s="115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  <c r="CR1305" s="7"/>
      <c r="CS1305" s="7"/>
      <c r="CT1305" s="7"/>
      <c r="CU1305" s="7"/>
      <c r="CV1305" s="7"/>
      <c r="CW1305" s="7"/>
      <c r="CX1305" s="7"/>
      <c r="CY1305" s="7"/>
      <c r="CZ1305" s="7"/>
      <c r="DA1305" s="7"/>
      <c r="DB1305" s="7"/>
      <c r="DC1305" s="7"/>
      <c r="DD1305" s="7"/>
      <c r="DE1305" s="7"/>
      <c r="DF1305" s="7"/>
      <c r="DG1305" s="7"/>
      <c r="DH1305" s="7"/>
      <c r="DI1305" s="7"/>
      <c r="DJ1305" s="7"/>
      <c r="DK1305" s="7"/>
      <c r="DL1305" s="7"/>
      <c r="DM1305" s="7"/>
      <c r="DN1305" s="7"/>
      <c r="DO1305" s="7"/>
      <c r="DP1305" s="7"/>
      <c r="DQ1305" s="7"/>
      <c r="DR1305" s="7"/>
      <c r="DS1305" s="7"/>
      <c r="DT1305" s="7"/>
      <c r="DU1305" s="7"/>
      <c r="DV1305" s="7"/>
      <c r="DW1305" s="7"/>
      <c r="DX1305" s="7"/>
      <c r="DY1305" s="7"/>
      <c r="DZ1305" s="7"/>
      <c r="EA1305" s="7"/>
      <c r="EB1305" s="7"/>
      <c r="EC1305" s="7"/>
      <c r="ED1305" s="7"/>
      <c r="EE1305" s="7"/>
      <c r="EF1305" s="7"/>
      <c r="EG1305" s="7"/>
      <c r="EH1305" s="7"/>
      <c r="EI1305" s="7"/>
      <c r="EJ1305" s="7"/>
      <c r="EK1305" s="7"/>
      <c r="EL1305" s="7"/>
      <c r="EM1305" s="7"/>
      <c r="EN1305" s="7"/>
      <c r="EO1305" s="7"/>
      <c r="EP1305" s="7"/>
      <c r="EQ1305" s="7"/>
      <c r="ER1305" s="7"/>
      <c r="ES1305" s="7"/>
      <c r="ET1305" s="7"/>
      <c r="EU1305" s="7"/>
      <c r="EV1305" s="7"/>
      <c r="EW1305" s="7"/>
      <c r="EX1305" s="7"/>
      <c r="EY1305" s="7"/>
      <c r="EZ1305" s="7"/>
      <c r="FA1305" s="7"/>
      <c r="FB1305" s="7"/>
      <c r="FC1305" s="7"/>
      <c r="FD1305" s="7"/>
      <c r="FE1305" s="7"/>
      <c r="FF1305" s="7"/>
      <c r="FG1305" s="7"/>
      <c r="FH1305" s="7"/>
      <c r="FI1305" s="7"/>
      <c r="FJ1305" s="7"/>
      <c r="FK1305" s="7"/>
      <c r="FL1305" s="7"/>
      <c r="FM1305" s="7"/>
      <c r="FN1305" s="7"/>
      <c r="FO1305" s="7"/>
      <c r="FP1305" s="7"/>
      <c r="FQ1305" s="7"/>
      <c r="FR1305" s="7"/>
      <c r="FS1305" s="7"/>
      <c r="FT1305" s="7"/>
      <c r="FU1305" s="7"/>
      <c r="FV1305" s="7"/>
      <c r="FW1305" s="7"/>
      <c r="FX1305" s="7"/>
      <c r="FY1305" s="7"/>
      <c r="FZ1305" s="7"/>
      <c r="GA1305" s="7"/>
      <c r="GB1305" s="7"/>
      <c r="GC1305" s="7"/>
      <c r="GD1305" s="7"/>
      <c r="GE1305" s="7"/>
      <c r="GF1305" s="7"/>
      <c r="GG1305" s="7"/>
      <c r="GH1305" s="7"/>
      <c r="GI1305" s="7"/>
      <c r="GJ1305" s="7"/>
      <c r="GK1305" s="7"/>
      <c r="GL1305" s="7"/>
      <c r="GM1305" s="7"/>
      <c r="GN1305" s="7"/>
      <c r="GO1305" s="7"/>
      <c r="GP1305" s="7"/>
      <c r="GQ1305" s="7"/>
      <c r="GR1305" s="7"/>
      <c r="GS1305" s="7"/>
      <c r="GT1305" s="7"/>
      <c r="GU1305" s="7"/>
      <c r="GV1305" s="7"/>
      <c r="GW1305" s="7"/>
      <c r="GX1305" s="7"/>
      <c r="GY1305" s="127"/>
    </row>
    <row r="1306" spans="1:207" ht="12.75" customHeight="1" x14ac:dyDescent="0.2">
      <c r="A1306" s="7"/>
      <c r="B1306" s="7"/>
      <c r="C1306" s="7"/>
      <c r="D1306" s="7"/>
      <c r="E1306" s="7"/>
      <c r="F1306" s="116"/>
      <c r="G1306" s="116"/>
      <c r="H1306" s="116"/>
      <c r="I1306" s="112"/>
      <c r="J1306" s="112"/>
      <c r="K1306" s="115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  <c r="CR1306" s="7"/>
      <c r="CS1306" s="7"/>
      <c r="CT1306" s="7"/>
      <c r="CU1306" s="7"/>
      <c r="CV1306" s="7"/>
      <c r="CW1306" s="7"/>
      <c r="CX1306" s="7"/>
      <c r="CY1306" s="7"/>
      <c r="CZ1306" s="7"/>
      <c r="DA1306" s="7"/>
      <c r="DB1306" s="7"/>
      <c r="DC1306" s="7"/>
      <c r="DD1306" s="7"/>
      <c r="DE1306" s="7"/>
      <c r="DF1306" s="7"/>
      <c r="DG1306" s="7"/>
      <c r="DH1306" s="7"/>
      <c r="DI1306" s="7"/>
      <c r="DJ1306" s="7"/>
      <c r="DK1306" s="7"/>
      <c r="DL1306" s="7"/>
      <c r="DM1306" s="7"/>
      <c r="DN1306" s="7"/>
      <c r="DO1306" s="7"/>
      <c r="DP1306" s="7"/>
      <c r="DQ1306" s="7"/>
      <c r="DR1306" s="7"/>
      <c r="DS1306" s="7"/>
      <c r="DT1306" s="7"/>
      <c r="DU1306" s="7"/>
      <c r="DV1306" s="7"/>
      <c r="DW1306" s="7"/>
      <c r="DX1306" s="7"/>
      <c r="DY1306" s="7"/>
      <c r="DZ1306" s="7"/>
      <c r="EA1306" s="7"/>
      <c r="EB1306" s="7"/>
      <c r="EC1306" s="7"/>
      <c r="ED1306" s="7"/>
      <c r="EE1306" s="7"/>
      <c r="EF1306" s="7"/>
      <c r="EG1306" s="7"/>
      <c r="EH1306" s="7"/>
      <c r="EI1306" s="7"/>
      <c r="EJ1306" s="7"/>
      <c r="EK1306" s="7"/>
      <c r="EL1306" s="7"/>
      <c r="EM1306" s="7"/>
      <c r="EN1306" s="7"/>
      <c r="EO1306" s="7"/>
      <c r="EP1306" s="7"/>
      <c r="EQ1306" s="7"/>
      <c r="ER1306" s="7"/>
      <c r="ES1306" s="7"/>
      <c r="ET1306" s="7"/>
      <c r="EU1306" s="7"/>
      <c r="EV1306" s="7"/>
      <c r="EW1306" s="7"/>
      <c r="EX1306" s="7"/>
      <c r="EY1306" s="7"/>
      <c r="EZ1306" s="7"/>
      <c r="FA1306" s="7"/>
      <c r="FB1306" s="7"/>
      <c r="FC1306" s="7"/>
      <c r="FD1306" s="7"/>
      <c r="FE1306" s="7"/>
      <c r="FF1306" s="7"/>
      <c r="FG1306" s="7"/>
      <c r="FH1306" s="7"/>
      <c r="FI1306" s="7"/>
      <c r="FJ1306" s="7"/>
      <c r="FK1306" s="7"/>
      <c r="FL1306" s="7"/>
      <c r="FM1306" s="7"/>
      <c r="FN1306" s="7"/>
      <c r="FO1306" s="7"/>
      <c r="FP1306" s="7"/>
      <c r="FQ1306" s="7"/>
      <c r="FR1306" s="7"/>
      <c r="FS1306" s="7"/>
      <c r="FT1306" s="7"/>
      <c r="FU1306" s="7"/>
      <c r="FV1306" s="7"/>
      <c r="FW1306" s="7"/>
      <c r="FX1306" s="7"/>
      <c r="FY1306" s="7"/>
      <c r="FZ1306" s="7"/>
      <c r="GA1306" s="7"/>
      <c r="GB1306" s="7"/>
      <c r="GC1306" s="7"/>
      <c r="GD1306" s="7"/>
      <c r="GE1306" s="7"/>
      <c r="GF1306" s="7"/>
      <c r="GG1306" s="7"/>
      <c r="GH1306" s="7"/>
      <c r="GI1306" s="7"/>
      <c r="GJ1306" s="7"/>
      <c r="GK1306" s="7"/>
      <c r="GL1306" s="7"/>
      <c r="GM1306" s="7"/>
      <c r="GN1306" s="7"/>
      <c r="GO1306" s="7"/>
      <c r="GP1306" s="7"/>
      <c r="GQ1306" s="7"/>
      <c r="GR1306" s="7"/>
      <c r="GS1306" s="7"/>
      <c r="GT1306" s="7"/>
      <c r="GU1306" s="7"/>
      <c r="GV1306" s="7"/>
      <c r="GW1306" s="7"/>
      <c r="GX1306" s="7"/>
      <c r="GY1306" s="127"/>
    </row>
    <row r="1307" spans="1:207" ht="12.75" customHeight="1" x14ac:dyDescent="0.2">
      <c r="A1307" s="7"/>
      <c r="B1307" s="7"/>
      <c r="C1307" s="7"/>
      <c r="D1307" s="7"/>
      <c r="E1307" s="7"/>
      <c r="F1307" s="116"/>
      <c r="G1307" s="116"/>
      <c r="H1307" s="116"/>
      <c r="I1307" s="112"/>
      <c r="J1307" s="112"/>
      <c r="K1307" s="115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  <c r="CR1307" s="7"/>
      <c r="CS1307" s="7"/>
      <c r="CT1307" s="7"/>
      <c r="CU1307" s="7"/>
      <c r="CV1307" s="7"/>
      <c r="CW1307" s="7"/>
      <c r="CX1307" s="7"/>
      <c r="CY1307" s="7"/>
      <c r="CZ1307" s="7"/>
      <c r="DA1307" s="7"/>
      <c r="DB1307" s="7"/>
      <c r="DC1307" s="7"/>
      <c r="DD1307" s="7"/>
      <c r="DE1307" s="7"/>
      <c r="DF1307" s="7"/>
      <c r="DG1307" s="7"/>
      <c r="DH1307" s="7"/>
      <c r="DI1307" s="7"/>
      <c r="DJ1307" s="7"/>
      <c r="DK1307" s="7"/>
      <c r="DL1307" s="7"/>
      <c r="DM1307" s="7"/>
      <c r="DN1307" s="7"/>
      <c r="DO1307" s="7"/>
      <c r="DP1307" s="7"/>
      <c r="DQ1307" s="7"/>
      <c r="DR1307" s="7"/>
      <c r="DS1307" s="7"/>
      <c r="DT1307" s="7"/>
      <c r="DU1307" s="7"/>
      <c r="DV1307" s="7"/>
      <c r="DW1307" s="7"/>
      <c r="DX1307" s="7"/>
      <c r="DY1307" s="7"/>
      <c r="DZ1307" s="7"/>
      <c r="EA1307" s="7"/>
      <c r="EB1307" s="7"/>
      <c r="EC1307" s="7"/>
      <c r="ED1307" s="7"/>
      <c r="EE1307" s="7"/>
      <c r="EF1307" s="7"/>
      <c r="EG1307" s="7"/>
      <c r="EH1307" s="7"/>
      <c r="EI1307" s="7"/>
      <c r="EJ1307" s="7"/>
      <c r="EK1307" s="7"/>
      <c r="EL1307" s="7"/>
      <c r="EM1307" s="7"/>
      <c r="EN1307" s="7"/>
      <c r="EO1307" s="7"/>
      <c r="EP1307" s="7"/>
      <c r="EQ1307" s="7"/>
      <c r="ER1307" s="7"/>
      <c r="ES1307" s="7"/>
      <c r="ET1307" s="7"/>
      <c r="EU1307" s="7"/>
      <c r="EV1307" s="7"/>
      <c r="EW1307" s="7"/>
      <c r="EX1307" s="7"/>
      <c r="EY1307" s="7"/>
      <c r="EZ1307" s="7"/>
      <c r="FA1307" s="7"/>
      <c r="FB1307" s="7"/>
      <c r="FC1307" s="7"/>
      <c r="FD1307" s="7"/>
      <c r="FE1307" s="7"/>
      <c r="FF1307" s="7"/>
      <c r="FG1307" s="7"/>
      <c r="FH1307" s="7"/>
      <c r="FI1307" s="7"/>
      <c r="FJ1307" s="7"/>
      <c r="FK1307" s="7"/>
      <c r="FL1307" s="7"/>
      <c r="FM1307" s="7"/>
      <c r="FN1307" s="7"/>
      <c r="FO1307" s="7"/>
      <c r="FP1307" s="7"/>
      <c r="FQ1307" s="7"/>
      <c r="FR1307" s="7"/>
      <c r="FS1307" s="7"/>
      <c r="FT1307" s="7"/>
      <c r="FU1307" s="7"/>
      <c r="FV1307" s="7"/>
      <c r="FW1307" s="7"/>
      <c r="FX1307" s="7"/>
      <c r="FY1307" s="7"/>
      <c r="FZ1307" s="7"/>
      <c r="GA1307" s="7"/>
      <c r="GB1307" s="7"/>
      <c r="GC1307" s="7"/>
      <c r="GD1307" s="7"/>
      <c r="GE1307" s="7"/>
      <c r="GF1307" s="7"/>
      <c r="GG1307" s="7"/>
      <c r="GH1307" s="7"/>
      <c r="GI1307" s="7"/>
      <c r="GJ1307" s="7"/>
      <c r="GK1307" s="7"/>
      <c r="GL1307" s="7"/>
      <c r="GM1307" s="7"/>
      <c r="GN1307" s="7"/>
      <c r="GO1307" s="7"/>
      <c r="GP1307" s="7"/>
      <c r="GQ1307" s="7"/>
      <c r="GR1307" s="7"/>
      <c r="GS1307" s="7"/>
      <c r="GT1307" s="7"/>
      <c r="GU1307" s="7"/>
      <c r="GV1307" s="7"/>
      <c r="GW1307" s="7"/>
      <c r="GX1307" s="7"/>
      <c r="GY1307" s="127"/>
    </row>
    <row r="1308" spans="1:207" ht="12.75" customHeight="1" x14ac:dyDescent="0.2">
      <c r="A1308" s="7"/>
      <c r="B1308" s="7"/>
      <c r="C1308" s="7"/>
      <c r="D1308" s="7"/>
      <c r="E1308" s="7"/>
      <c r="F1308" s="116"/>
      <c r="G1308" s="116"/>
      <c r="H1308" s="116"/>
      <c r="I1308" s="112"/>
      <c r="J1308" s="112"/>
      <c r="K1308" s="115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  <c r="CR1308" s="7"/>
      <c r="CS1308" s="7"/>
      <c r="CT1308" s="7"/>
      <c r="CU1308" s="7"/>
      <c r="CV1308" s="7"/>
      <c r="CW1308" s="7"/>
      <c r="CX1308" s="7"/>
      <c r="CY1308" s="7"/>
      <c r="CZ1308" s="7"/>
      <c r="DA1308" s="7"/>
      <c r="DB1308" s="7"/>
      <c r="DC1308" s="7"/>
      <c r="DD1308" s="7"/>
      <c r="DE1308" s="7"/>
      <c r="DF1308" s="7"/>
      <c r="DG1308" s="7"/>
      <c r="DH1308" s="7"/>
      <c r="DI1308" s="7"/>
      <c r="DJ1308" s="7"/>
      <c r="DK1308" s="7"/>
      <c r="DL1308" s="7"/>
      <c r="DM1308" s="7"/>
      <c r="DN1308" s="7"/>
      <c r="DO1308" s="7"/>
      <c r="DP1308" s="7"/>
      <c r="DQ1308" s="7"/>
      <c r="DR1308" s="7"/>
      <c r="DS1308" s="7"/>
      <c r="DT1308" s="7"/>
      <c r="DU1308" s="7"/>
      <c r="DV1308" s="7"/>
      <c r="DW1308" s="7"/>
      <c r="DX1308" s="7"/>
      <c r="DY1308" s="7"/>
      <c r="DZ1308" s="7"/>
      <c r="EA1308" s="7"/>
      <c r="EB1308" s="7"/>
      <c r="EC1308" s="7"/>
      <c r="ED1308" s="7"/>
      <c r="EE1308" s="7"/>
      <c r="EF1308" s="7"/>
      <c r="EG1308" s="7"/>
      <c r="EH1308" s="7"/>
      <c r="EI1308" s="7"/>
      <c r="EJ1308" s="7"/>
      <c r="EK1308" s="7"/>
      <c r="EL1308" s="7"/>
      <c r="EM1308" s="7"/>
      <c r="EN1308" s="7"/>
      <c r="EO1308" s="7"/>
      <c r="EP1308" s="7"/>
      <c r="EQ1308" s="7"/>
      <c r="ER1308" s="7"/>
      <c r="ES1308" s="7"/>
      <c r="ET1308" s="7"/>
      <c r="EU1308" s="7"/>
      <c r="EV1308" s="7"/>
      <c r="EW1308" s="7"/>
      <c r="EX1308" s="7"/>
      <c r="EY1308" s="7"/>
      <c r="EZ1308" s="7"/>
      <c r="FA1308" s="7"/>
      <c r="FB1308" s="7"/>
      <c r="FC1308" s="7"/>
      <c r="FD1308" s="7"/>
      <c r="FE1308" s="7"/>
      <c r="FF1308" s="7"/>
      <c r="FG1308" s="7"/>
      <c r="FH1308" s="7"/>
      <c r="FI1308" s="7"/>
      <c r="FJ1308" s="7"/>
      <c r="FK1308" s="7"/>
      <c r="FL1308" s="7"/>
      <c r="FM1308" s="7"/>
      <c r="FN1308" s="7"/>
      <c r="FO1308" s="7"/>
      <c r="FP1308" s="7"/>
      <c r="FQ1308" s="7"/>
      <c r="FR1308" s="7"/>
      <c r="FS1308" s="7"/>
      <c r="FT1308" s="7"/>
      <c r="FU1308" s="7"/>
      <c r="FV1308" s="7"/>
      <c r="FW1308" s="7"/>
      <c r="FX1308" s="7"/>
      <c r="FY1308" s="7"/>
      <c r="FZ1308" s="7"/>
      <c r="GA1308" s="7"/>
      <c r="GB1308" s="7"/>
      <c r="GC1308" s="7"/>
      <c r="GD1308" s="7"/>
      <c r="GE1308" s="7"/>
      <c r="GF1308" s="7"/>
      <c r="GG1308" s="7"/>
      <c r="GH1308" s="7"/>
      <c r="GI1308" s="7"/>
      <c r="GJ1308" s="7"/>
      <c r="GK1308" s="7"/>
      <c r="GL1308" s="7"/>
      <c r="GM1308" s="7"/>
      <c r="GN1308" s="7"/>
      <c r="GO1308" s="7"/>
      <c r="GP1308" s="7"/>
      <c r="GQ1308" s="127"/>
      <c r="GR1308" s="127"/>
      <c r="GS1308" s="127"/>
      <c r="GT1308" s="127"/>
      <c r="GU1308" s="127"/>
      <c r="GV1308" s="127"/>
      <c r="GW1308" s="127"/>
      <c r="GX1308" s="127"/>
      <c r="GY1308" s="127"/>
    </row>
    <row r="1309" spans="1:207" ht="12.75" customHeight="1" x14ac:dyDescent="0.2">
      <c r="A1309" s="7"/>
      <c r="B1309" s="7"/>
      <c r="C1309" s="7"/>
      <c r="D1309" s="7"/>
      <c r="E1309" s="7"/>
      <c r="F1309" s="116"/>
      <c r="G1309" s="116"/>
      <c r="H1309" s="116"/>
      <c r="I1309" s="112"/>
      <c r="J1309" s="112"/>
      <c r="K1309" s="115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  <c r="CR1309" s="7"/>
      <c r="CS1309" s="7"/>
      <c r="CT1309" s="7"/>
      <c r="CU1309" s="7"/>
      <c r="CV1309" s="7"/>
      <c r="CW1309" s="7"/>
      <c r="CX1309" s="7"/>
      <c r="CY1309" s="7"/>
      <c r="CZ1309" s="7"/>
      <c r="DA1309" s="7"/>
      <c r="DB1309" s="7"/>
      <c r="DC1309" s="7"/>
      <c r="DD1309" s="7"/>
      <c r="DE1309" s="7"/>
      <c r="DF1309" s="7"/>
      <c r="DG1309" s="7"/>
      <c r="DH1309" s="7"/>
      <c r="DI1309" s="7"/>
      <c r="DJ1309" s="7"/>
      <c r="DK1309" s="7"/>
      <c r="DL1309" s="7"/>
      <c r="DM1309" s="7"/>
      <c r="DN1309" s="7"/>
      <c r="DO1309" s="7"/>
      <c r="DP1309" s="7"/>
      <c r="DQ1309" s="7"/>
      <c r="DR1309" s="7"/>
      <c r="DS1309" s="7"/>
      <c r="DT1309" s="7"/>
      <c r="DU1309" s="7"/>
      <c r="DV1309" s="7"/>
      <c r="DW1309" s="7"/>
      <c r="DX1309" s="7"/>
      <c r="DY1309" s="7"/>
      <c r="DZ1309" s="7"/>
      <c r="EA1309" s="7"/>
      <c r="EB1309" s="7"/>
      <c r="EC1309" s="7"/>
      <c r="ED1309" s="7"/>
      <c r="EE1309" s="7"/>
      <c r="EF1309" s="7"/>
      <c r="EG1309" s="7"/>
      <c r="EH1309" s="7"/>
      <c r="EI1309" s="7"/>
      <c r="EJ1309" s="7"/>
      <c r="EK1309" s="7"/>
      <c r="EL1309" s="7"/>
      <c r="EM1309" s="7"/>
      <c r="EN1309" s="7"/>
      <c r="EO1309" s="7"/>
      <c r="EP1309" s="7"/>
      <c r="EQ1309" s="7"/>
      <c r="ER1309" s="7"/>
      <c r="ES1309" s="7"/>
      <c r="ET1309" s="7"/>
      <c r="EU1309" s="7"/>
      <c r="EV1309" s="7"/>
      <c r="EW1309" s="7"/>
      <c r="EX1309" s="7"/>
      <c r="EY1309" s="7"/>
      <c r="EZ1309" s="7"/>
      <c r="FA1309" s="7"/>
      <c r="FB1309" s="7"/>
      <c r="FC1309" s="7"/>
      <c r="FD1309" s="7"/>
      <c r="FE1309" s="7"/>
      <c r="FF1309" s="7"/>
      <c r="FG1309" s="7"/>
      <c r="FH1309" s="7"/>
      <c r="FI1309" s="7"/>
      <c r="FJ1309" s="7"/>
      <c r="FK1309" s="7"/>
      <c r="FL1309" s="7"/>
      <c r="FM1309" s="7"/>
      <c r="FN1309" s="7"/>
      <c r="FO1309" s="7"/>
      <c r="FP1309" s="7"/>
      <c r="FQ1309" s="7"/>
      <c r="FR1309" s="7"/>
      <c r="FS1309" s="7"/>
      <c r="FT1309" s="7"/>
      <c r="FU1309" s="7"/>
      <c r="FV1309" s="7"/>
      <c r="FW1309" s="7"/>
      <c r="FX1309" s="7"/>
      <c r="FY1309" s="7"/>
      <c r="FZ1309" s="7"/>
      <c r="GA1309" s="7"/>
      <c r="GB1309" s="7"/>
      <c r="GC1309" s="7"/>
      <c r="GD1309" s="7"/>
      <c r="GE1309" s="7"/>
      <c r="GF1309" s="7"/>
      <c r="GG1309" s="7"/>
      <c r="GH1309" s="7"/>
      <c r="GI1309" s="7"/>
      <c r="GJ1309" s="7"/>
      <c r="GK1309" s="7"/>
      <c r="GL1309" s="7"/>
      <c r="GM1309" s="7"/>
      <c r="GN1309" s="7"/>
      <c r="GO1309" s="7"/>
      <c r="GP1309" s="7"/>
      <c r="GQ1309" s="127"/>
      <c r="GR1309" s="127"/>
      <c r="GS1309" s="127"/>
      <c r="GT1309" s="127"/>
      <c r="GU1309" s="127"/>
      <c r="GV1309" s="127"/>
      <c r="GW1309" s="127"/>
      <c r="GX1309" s="127"/>
      <c r="GY1309" s="127"/>
    </row>
    <row r="1310" spans="1:207" ht="12.75" customHeight="1" x14ac:dyDescent="0.2">
      <c r="A1310" s="7"/>
      <c r="B1310" s="7"/>
      <c r="C1310" s="7"/>
      <c r="D1310" s="7"/>
      <c r="E1310" s="7"/>
      <c r="F1310" s="116"/>
      <c r="G1310" s="116"/>
      <c r="H1310" s="116"/>
      <c r="I1310" s="112"/>
      <c r="J1310" s="112"/>
      <c r="K1310" s="115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  <c r="CR1310" s="7"/>
      <c r="CS1310" s="7"/>
      <c r="CT1310" s="7"/>
      <c r="CU1310" s="7"/>
      <c r="CV1310" s="7"/>
      <c r="CW1310" s="7"/>
      <c r="CX1310" s="7"/>
      <c r="CY1310" s="7"/>
      <c r="CZ1310" s="7"/>
      <c r="DA1310" s="7"/>
      <c r="DB1310" s="7"/>
      <c r="DC1310" s="7"/>
      <c r="DD1310" s="7"/>
      <c r="DE1310" s="7"/>
      <c r="DF1310" s="7"/>
      <c r="DG1310" s="7"/>
      <c r="DH1310" s="7"/>
      <c r="DI1310" s="7"/>
      <c r="DJ1310" s="7"/>
      <c r="DK1310" s="7"/>
      <c r="DL1310" s="7"/>
      <c r="DM1310" s="7"/>
      <c r="DN1310" s="7"/>
      <c r="DO1310" s="7"/>
      <c r="DP1310" s="7"/>
      <c r="DQ1310" s="7"/>
      <c r="DR1310" s="7"/>
      <c r="DS1310" s="7"/>
      <c r="DT1310" s="7"/>
      <c r="DU1310" s="7"/>
      <c r="DV1310" s="7"/>
      <c r="DW1310" s="7"/>
      <c r="DX1310" s="7"/>
      <c r="DY1310" s="7"/>
      <c r="DZ1310" s="7"/>
      <c r="EA1310" s="7"/>
      <c r="EB1310" s="7"/>
      <c r="EC1310" s="7"/>
      <c r="ED1310" s="7"/>
      <c r="EE1310" s="7"/>
      <c r="EF1310" s="7"/>
      <c r="EG1310" s="7"/>
      <c r="EH1310" s="7"/>
      <c r="EI1310" s="7"/>
      <c r="EJ1310" s="7"/>
      <c r="EK1310" s="7"/>
      <c r="EL1310" s="7"/>
      <c r="EM1310" s="7"/>
      <c r="EN1310" s="7"/>
      <c r="EO1310" s="7"/>
      <c r="EP1310" s="7"/>
      <c r="EQ1310" s="7"/>
      <c r="ER1310" s="7"/>
      <c r="ES1310" s="7"/>
      <c r="ET1310" s="7"/>
      <c r="EU1310" s="7"/>
      <c r="EV1310" s="7"/>
      <c r="EW1310" s="7"/>
      <c r="EX1310" s="7"/>
      <c r="EY1310" s="7"/>
      <c r="EZ1310" s="7"/>
      <c r="FA1310" s="7"/>
      <c r="FB1310" s="7"/>
      <c r="FC1310" s="7"/>
      <c r="FD1310" s="7"/>
      <c r="FE1310" s="7"/>
      <c r="FF1310" s="7"/>
      <c r="FG1310" s="7"/>
      <c r="FH1310" s="7"/>
      <c r="FI1310" s="7"/>
      <c r="FJ1310" s="7"/>
      <c r="FK1310" s="7"/>
      <c r="FL1310" s="7"/>
      <c r="FM1310" s="7"/>
      <c r="FN1310" s="7"/>
      <c r="FO1310" s="7"/>
      <c r="FP1310" s="7"/>
      <c r="FQ1310" s="7"/>
      <c r="FR1310" s="7"/>
      <c r="FS1310" s="7"/>
      <c r="FT1310" s="7"/>
      <c r="FU1310" s="7"/>
      <c r="FV1310" s="7"/>
      <c r="FW1310" s="7"/>
      <c r="FX1310" s="7"/>
      <c r="FY1310" s="7"/>
      <c r="FZ1310" s="7"/>
      <c r="GA1310" s="7"/>
      <c r="GB1310" s="7"/>
      <c r="GC1310" s="7"/>
      <c r="GD1310" s="7"/>
      <c r="GE1310" s="7"/>
      <c r="GF1310" s="7"/>
      <c r="GG1310" s="7"/>
      <c r="GH1310" s="7"/>
      <c r="GI1310" s="7"/>
      <c r="GJ1310" s="7"/>
      <c r="GK1310" s="7"/>
      <c r="GL1310" s="7"/>
      <c r="GM1310" s="7"/>
      <c r="GN1310" s="7"/>
      <c r="GO1310" s="7"/>
      <c r="GP1310" s="7"/>
      <c r="GQ1310" s="127"/>
      <c r="GR1310" s="127"/>
      <c r="GS1310" s="127"/>
      <c r="GT1310" s="127"/>
      <c r="GU1310" s="127"/>
      <c r="GV1310" s="127"/>
      <c r="GW1310" s="127"/>
      <c r="GX1310" s="127"/>
      <c r="GY1310" s="127"/>
    </row>
    <row r="1311" spans="1:207" ht="12.75" customHeight="1" x14ac:dyDescent="0.2">
      <c r="A1311" s="7"/>
      <c r="B1311" s="7"/>
      <c r="C1311" s="7"/>
      <c r="D1311" s="7"/>
      <c r="E1311" s="7"/>
      <c r="F1311" s="116"/>
      <c r="G1311" s="116"/>
      <c r="H1311" s="116"/>
      <c r="I1311" s="112"/>
      <c r="J1311" s="112"/>
      <c r="K1311" s="115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  <c r="CR1311" s="7"/>
      <c r="CS1311" s="7"/>
      <c r="CT1311" s="7"/>
      <c r="CU1311" s="7"/>
      <c r="CV1311" s="7"/>
      <c r="CW1311" s="7"/>
      <c r="CX1311" s="7"/>
      <c r="CY1311" s="7"/>
      <c r="CZ1311" s="7"/>
      <c r="DA1311" s="7"/>
      <c r="DB1311" s="7"/>
      <c r="DC1311" s="7"/>
      <c r="DD1311" s="7"/>
      <c r="DE1311" s="7"/>
      <c r="DF1311" s="7"/>
      <c r="DG1311" s="7"/>
      <c r="DH1311" s="7"/>
      <c r="DI1311" s="7"/>
      <c r="DJ1311" s="7"/>
      <c r="DK1311" s="7"/>
      <c r="DL1311" s="7"/>
      <c r="DM1311" s="7"/>
      <c r="DN1311" s="7"/>
      <c r="DO1311" s="7"/>
      <c r="DP1311" s="7"/>
      <c r="DQ1311" s="7"/>
      <c r="DR1311" s="7"/>
      <c r="DS1311" s="7"/>
      <c r="DT1311" s="7"/>
      <c r="DU1311" s="7"/>
      <c r="DV1311" s="7"/>
      <c r="DW1311" s="7"/>
      <c r="DX1311" s="7"/>
      <c r="DY1311" s="7"/>
      <c r="DZ1311" s="7"/>
      <c r="EA1311" s="7"/>
      <c r="EB1311" s="7"/>
      <c r="EC1311" s="7"/>
      <c r="ED1311" s="7"/>
      <c r="EE1311" s="7"/>
      <c r="EF1311" s="7"/>
      <c r="EG1311" s="7"/>
      <c r="EH1311" s="7"/>
      <c r="EI1311" s="7"/>
      <c r="EJ1311" s="7"/>
      <c r="EK1311" s="7"/>
      <c r="EL1311" s="7"/>
      <c r="EM1311" s="7"/>
      <c r="EN1311" s="7"/>
      <c r="EO1311" s="7"/>
      <c r="EP1311" s="7"/>
      <c r="EQ1311" s="7"/>
      <c r="ER1311" s="7"/>
      <c r="ES1311" s="7"/>
      <c r="ET1311" s="7"/>
      <c r="EU1311" s="7"/>
      <c r="EV1311" s="7"/>
      <c r="EW1311" s="7"/>
      <c r="EX1311" s="7"/>
      <c r="EY1311" s="7"/>
      <c r="EZ1311" s="7"/>
      <c r="FA1311" s="7"/>
      <c r="FB1311" s="7"/>
      <c r="FC1311" s="7"/>
      <c r="FD1311" s="7"/>
      <c r="FE1311" s="7"/>
      <c r="FF1311" s="7"/>
      <c r="FG1311" s="7"/>
      <c r="FH1311" s="7"/>
      <c r="FI1311" s="7"/>
      <c r="FJ1311" s="7"/>
      <c r="FK1311" s="7"/>
      <c r="FL1311" s="7"/>
      <c r="FM1311" s="7"/>
      <c r="FN1311" s="7"/>
      <c r="FO1311" s="7"/>
      <c r="FP1311" s="7"/>
      <c r="FQ1311" s="7"/>
      <c r="FR1311" s="7"/>
      <c r="FS1311" s="7"/>
      <c r="FT1311" s="7"/>
      <c r="FU1311" s="7"/>
      <c r="FV1311" s="7"/>
      <c r="FW1311" s="7"/>
      <c r="FX1311" s="7"/>
      <c r="FY1311" s="7"/>
      <c r="FZ1311" s="7"/>
      <c r="GA1311" s="7"/>
      <c r="GB1311" s="7"/>
      <c r="GC1311" s="7"/>
      <c r="GD1311" s="7"/>
      <c r="GE1311" s="7"/>
      <c r="GF1311" s="7"/>
      <c r="GG1311" s="7"/>
      <c r="GH1311" s="7"/>
      <c r="GI1311" s="7"/>
      <c r="GJ1311" s="7"/>
      <c r="GK1311" s="7"/>
      <c r="GL1311" s="7"/>
      <c r="GM1311" s="7"/>
      <c r="GN1311" s="7"/>
      <c r="GO1311" s="7"/>
      <c r="GP1311" s="7"/>
      <c r="GQ1311" s="127"/>
      <c r="GR1311" s="127"/>
      <c r="GS1311" s="127"/>
      <c r="GT1311" s="127"/>
      <c r="GU1311" s="127"/>
      <c r="GV1311" s="127"/>
      <c r="GW1311" s="127"/>
      <c r="GX1311" s="127"/>
      <c r="GY1311" s="127"/>
    </row>
    <row r="1312" spans="1:207" ht="12.75" customHeight="1" x14ac:dyDescent="0.2">
      <c r="A1312" s="7"/>
      <c r="B1312" s="7"/>
      <c r="C1312" s="7"/>
      <c r="D1312" s="7"/>
      <c r="E1312" s="7"/>
      <c r="F1312" s="116"/>
      <c r="G1312" s="116"/>
      <c r="H1312" s="116"/>
      <c r="I1312" s="112"/>
      <c r="J1312" s="112"/>
      <c r="K1312" s="115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  <c r="CR1312" s="7"/>
      <c r="CS1312" s="7"/>
      <c r="CT1312" s="7"/>
      <c r="CU1312" s="7"/>
      <c r="CV1312" s="7"/>
      <c r="CW1312" s="7"/>
      <c r="CX1312" s="7"/>
      <c r="CY1312" s="7"/>
      <c r="CZ1312" s="7"/>
      <c r="DA1312" s="7"/>
      <c r="DB1312" s="7"/>
      <c r="DC1312" s="7"/>
      <c r="DD1312" s="7"/>
      <c r="DE1312" s="7"/>
      <c r="DF1312" s="7"/>
      <c r="DG1312" s="7"/>
      <c r="DH1312" s="7"/>
      <c r="DI1312" s="7"/>
      <c r="DJ1312" s="7"/>
      <c r="DK1312" s="7"/>
      <c r="DL1312" s="7"/>
      <c r="DM1312" s="7"/>
      <c r="DN1312" s="7"/>
      <c r="DO1312" s="7"/>
      <c r="DP1312" s="7"/>
      <c r="DQ1312" s="7"/>
      <c r="DR1312" s="7"/>
      <c r="DS1312" s="7"/>
      <c r="DT1312" s="7"/>
      <c r="DU1312" s="7"/>
      <c r="DV1312" s="7"/>
      <c r="DW1312" s="7"/>
      <c r="DX1312" s="7"/>
      <c r="DY1312" s="7"/>
      <c r="DZ1312" s="7"/>
      <c r="EA1312" s="7"/>
      <c r="EB1312" s="7"/>
      <c r="EC1312" s="7"/>
      <c r="ED1312" s="7"/>
      <c r="EE1312" s="7"/>
      <c r="EF1312" s="7"/>
      <c r="EG1312" s="7"/>
      <c r="EH1312" s="7"/>
      <c r="EI1312" s="7"/>
      <c r="EJ1312" s="7"/>
      <c r="EK1312" s="7"/>
      <c r="EL1312" s="7"/>
      <c r="EM1312" s="7"/>
      <c r="EN1312" s="7"/>
      <c r="EO1312" s="7"/>
      <c r="EP1312" s="7"/>
      <c r="EQ1312" s="7"/>
      <c r="ER1312" s="7"/>
      <c r="ES1312" s="7"/>
      <c r="ET1312" s="7"/>
      <c r="EU1312" s="7"/>
      <c r="EV1312" s="7"/>
      <c r="EW1312" s="7"/>
      <c r="EX1312" s="7"/>
      <c r="EY1312" s="7"/>
      <c r="EZ1312" s="7"/>
      <c r="FA1312" s="7"/>
      <c r="FB1312" s="7"/>
      <c r="FC1312" s="7"/>
      <c r="FD1312" s="7"/>
      <c r="FE1312" s="7"/>
      <c r="FF1312" s="7"/>
      <c r="FG1312" s="7"/>
      <c r="FH1312" s="7"/>
      <c r="FI1312" s="7"/>
      <c r="FJ1312" s="7"/>
      <c r="FK1312" s="7"/>
      <c r="FL1312" s="7"/>
      <c r="FM1312" s="7"/>
      <c r="FN1312" s="7"/>
      <c r="FO1312" s="7"/>
      <c r="FP1312" s="7"/>
      <c r="FQ1312" s="7"/>
      <c r="FR1312" s="7"/>
      <c r="FS1312" s="7"/>
      <c r="FT1312" s="7"/>
      <c r="FU1312" s="7"/>
      <c r="FV1312" s="7"/>
      <c r="FW1312" s="7"/>
      <c r="FX1312" s="7"/>
      <c r="FY1312" s="7"/>
      <c r="FZ1312" s="7"/>
      <c r="GA1312" s="7"/>
      <c r="GB1312" s="7"/>
      <c r="GC1312" s="7"/>
      <c r="GD1312" s="7"/>
      <c r="GE1312" s="7"/>
      <c r="GF1312" s="7"/>
      <c r="GG1312" s="7"/>
      <c r="GH1312" s="7"/>
      <c r="GI1312" s="7"/>
      <c r="GJ1312" s="7"/>
      <c r="GK1312" s="7"/>
      <c r="GL1312" s="7"/>
      <c r="GM1312" s="7"/>
      <c r="GN1312" s="7"/>
      <c r="GO1312" s="7"/>
      <c r="GP1312" s="7"/>
      <c r="GQ1312" s="127"/>
      <c r="GR1312" s="127"/>
      <c r="GS1312" s="127"/>
      <c r="GT1312" s="127"/>
      <c r="GU1312" s="127"/>
      <c r="GV1312" s="127"/>
      <c r="GW1312" s="127"/>
      <c r="GX1312" s="127"/>
      <c r="GY1312" s="127"/>
    </row>
    <row r="1313" spans="1:207" ht="12.75" customHeight="1" x14ac:dyDescent="0.2">
      <c r="A1313" s="7"/>
      <c r="B1313" s="7"/>
      <c r="C1313" s="7"/>
      <c r="D1313" s="7"/>
      <c r="E1313" s="7"/>
      <c r="F1313" s="116"/>
      <c r="G1313" s="116"/>
      <c r="H1313" s="116"/>
      <c r="I1313" s="112"/>
      <c r="J1313" s="112"/>
      <c r="K1313" s="115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  <c r="CR1313" s="7"/>
      <c r="CS1313" s="7"/>
      <c r="CT1313" s="7"/>
      <c r="CU1313" s="7"/>
      <c r="CV1313" s="7"/>
      <c r="CW1313" s="7"/>
      <c r="CX1313" s="7"/>
      <c r="CY1313" s="7"/>
      <c r="CZ1313" s="7"/>
      <c r="DA1313" s="7"/>
      <c r="DB1313" s="7"/>
      <c r="DC1313" s="7"/>
      <c r="DD1313" s="7"/>
      <c r="DE1313" s="7"/>
      <c r="DF1313" s="7"/>
      <c r="DG1313" s="7"/>
      <c r="DH1313" s="7"/>
      <c r="DI1313" s="7"/>
      <c r="DJ1313" s="7"/>
      <c r="DK1313" s="7"/>
      <c r="DL1313" s="7"/>
      <c r="DM1313" s="7"/>
      <c r="DN1313" s="7"/>
      <c r="DO1313" s="7"/>
      <c r="DP1313" s="7"/>
      <c r="DQ1313" s="7"/>
      <c r="DR1313" s="7"/>
      <c r="DS1313" s="7"/>
      <c r="DT1313" s="7"/>
      <c r="DU1313" s="7"/>
      <c r="DV1313" s="7"/>
      <c r="DW1313" s="7"/>
      <c r="DX1313" s="7"/>
      <c r="DY1313" s="7"/>
      <c r="DZ1313" s="7"/>
      <c r="EA1313" s="7"/>
      <c r="EB1313" s="7"/>
      <c r="EC1313" s="7"/>
      <c r="ED1313" s="7"/>
      <c r="EE1313" s="7"/>
      <c r="EF1313" s="7"/>
      <c r="EG1313" s="7"/>
      <c r="EH1313" s="7"/>
      <c r="EI1313" s="7"/>
      <c r="EJ1313" s="7"/>
      <c r="EK1313" s="7"/>
      <c r="EL1313" s="7"/>
      <c r="EM1313" s="7"/>
      <c r="EN1313" s="7"/>
      <c r="EO1313" s="7"/>
      <c r="EP1313" s="7"/>
      <c r="EQ1313" s="7"/>
      <c r="ER1313" s="7"/>
      <c r="ES1313" s="7"/>
      <c r="ET1313" s="7"/>
      <c r="EU1313" s="7"/>
      <c r="EV1313" s="7"/>
      <c r="EW1313" s="7"/>
      <c r="EX1313" s="7"/>
      <c r="EY1313" s="7"/>
      <c r="EZ1313" s="7"/>
      <c r="FA1313" s="7"/>
      <c r="FB1313" s="7"/>
      <c r="FC1313" s="7"/>
      <c r="FD1313" s="7"/>
      <c r="FE1313" s="7"/>
      <c r="FF1313" s="7"/>
      <c r="FG1313" s="7"/>
      <c r="FH1313" s="7"/>
      <c r="FI1313" s="7"/>
      <c r="FJ1313" s="7"/>
      <c r="FK1313" s="7"/>
      <c r="FL1313" s="7"/>
      <c r="FM1313" s="7"/>
      <c r="FN1313" s="7"/>
      <c r="FO1313" s="7"/>
      <c r="FP1313" s="7"/>
      <c r="FQ1313" s="7"/>
      <c r="FR1313" s="7"/>
      <c r="FS1313" s="7"/>
      <c r="FT1313" s="7"/>
      <c r="FU1313" s="7"/>
      <c r="FV1313" s="7"/>
      <c r="FW1313" s="7"/>
      <c r="FX1313" s="7"/>
      <c r="FY1313" s="7"/>
      <c r="FZ1313" s="7"/>
      <c r="GA1313" s="7"/>
      <c r="GB1313" s="7"/>
      <c r="GC1313" s="7"/>
      <c r="GD1313" s="7"/>
      <c r="GE1313" s="7"/>
      <c r="GF1313" s="7"/>
      <c r="GG1313" s="7"/>
      <c r="GH1313" s="7"/>
      <c r="GI1313" s="7"/>
      <c r="GJ1313" s="7"/>
      <c r="GK1313" s="7"/>
      <c r="GL1313" s="7"/>
      <c r="GM1313" s="7"/>
      <c r="GN1313" s="7"/>
      <c r="GO1313" s="7"/>
      <c r="GP1313" s="7"/>
      <c r="GQ1313" s="127"/>
      <c r="GR1313" s="127"/>
      <c r="GS1313" s="127"/>
      <c r="GT1313" s="127"/>
      <c r="GU1313" s="127"/>
      <c r="GV1313" s="127"/>
      <c r="GW1313" s="127"/>
      <c r="GX1313" s="127"/>
      <c r="GY1313" s="127"/>
    </row>
    <row r="1314" spans="1:207" ht="12.75" customHeight="1" x14ac:dyDescent="0.2">
      <c r="A1314" s="7"/>
      <c r="B1314" s="7"/>
      <c r="C1314" s="7"/>
      <c r="D1314" s="7"/>
      <c r="E1314" s="7"/>
      <c r="F1314" s="116"/>
      <c r="G1314" s="116"/>
      <c r="H1314" s="116"/>
      <c r="I1314" s="112"/>
      <c r="J1314" s="112"/>
      <c r="K1314" s="115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  <c r="CR1314" s="7"/>
      <c r="CS1314" s="7"/>
      <c r="CT1314" s="7"/>
      <c r="CU1314" s="7"/>
      <c r="CV1314" s="7"/>
      <c r="CW1314" s="7"/>
      <c r="CX1314" s="7"/>
      <c r="CY1314" s="7"/>
      <c r="CZ1314" s="7"/>
      <c r="DA1314" s="7"/>
      <c r="DB1314" s="7"/>
      <c r="DC1314" s="7"/>
      <c r="DD1314" s="7"/>
      <c r="DE1314" s="7"/>
      <c r="DF1314" s="7"/>
      <c r="DG1314" s="7"/>
      <c r="DH1314" s="7"/>
      <c r="DI1314" s="7"/>
      <c r="DJ1314" s="7"/>
      <c r="DK1314" s="7"/>
      <c r="DL1314" s="7"/>
      <c r="DM1314" s="7"/>
      <c r="DN1314" s="7"/>
      <c r="DO1314" s="7"/>
      <c r="DP1314" s="7"/>
      <c r="DQ1314" s="7"/>
      <c r="DR1314" s="7"/>
      <c r="DS1314" s="7"/>
      <c r="DT1314" s="7"/>
      <c r="DU1314" s="7"/>
      <c r="DV1314" s="7"/>
      <c r="DW1314" s="7"/>
      <c r="DX1314" s="7"/>
      <c r="DY1314" s="7"/>
      <c r="DZ1314" s="7"/>
      <c r="EA1314" s="7"/>
      <c r="EB1314" s="7"/>
      <c r="EC1314" s="7"/>
      <c r="ED1314" s="7"/>
      <c r="EE1314" s="7"/>
      <c r="EF1314" s="7"/>
      <c r="EG1314" s="7"/>
      <c r="EH1314" s="7"/>
      <c r="EI1314" s="7"/>
      <c r="EJ1314" s="7"/>
      <c r="EK1314" s="7"/>
      <c r="EL1314" s="7"/>
      <c r="EM1314" s="7"/>
      <c r="EN1314" s="7"/>
      <c r="EO1314" s="7"/>
      <c r="EP1314" s="7"/>
      <c r="EQ1314" s="7"/>
      <c r="ER1314" s="7"/>
      <c r="ES1314" s="7"/>
      <c r="ET1314" s="7"/>
      <c r="EU1314" s="7"/>
      <c r="EV1314" s="7"/>
      <c r="EW1314" s="7"/>
      <c r="EX1314" s="7"/>
      <c r="EY1314" s="7"/>
      <c r="EZ1314" s="7"/>
      <c r="FA1314" s="7"/>
      <c r="FB1314" s="7"/>
      <c r="FC1314" s="7"/>
      <c r="FD1314" s="7"/>
      <c r="FE1314" s="7"/>
      <c r="FF1314" s="7"/>
      <c r="FG1314" s="7"/>
      <c r="FH1314" s="7"/>
      <c r="FI1314" s="7"/>
      <c r="FJ1314" s="7"/>
      <c r="FK1314" s="7"/>
      <c r="FL1314" s="7"/>
      <c r="FM1314" s="7"/>
      <c r="FN1314" s="7"/>
      <c r="FO1314" s="7"/>
      <c r="FP1314" s="7"/>
      <c r="FQ1314" s="7"/>
      <c r="FR1314" s="7"/>
      <c r="FS1314" s="7"/>
      <c r="FT1314" s="7"/>
      <c r="FU1314" s="7"/>
      <c r="FV1314" s="7"/>
      <c r="FW1314" s="7"/>
      <c r="FX1314" s="7"/>
      <c r="FY1314" s="7"/>
      <c r="FZ1314" s="7"/>
      <c r="GA1314" s="7"/>
      <c r="GB1314" s="7"/>
      <c r="GC1314" s="7"/>
      <c r="GD1314" s="7"/>
      <c r="GE1314" s="7"/>
      <c r="GF1314" s="7"/>
      <c r="GG1314" s="7"/>
      <c r="GH1314" s="7"/>
      <c r="GI1314" s="7"/>
      <c r="GJ1314" s="7"/>
      <c r="GK1314" s="7"/>
      <c r="GL1314" s="7"/>
      <c r="GM1314" s="7"/>
      <c r="GN1314" s="7"/>
      <c r="GO1314" s="7"/>
      <c r="GP1314" s="7"/>
      <c r="GQ1314" s="127"/>
      <c r="GR1314" s="127"/>
      <c r="GS1314" s="127"/>
      <c r="GT1314" s="127"/>
      <c r="GU1314" s="127"/>
      <c r="GV1314" s="127"/>
      <c r="GW1314" s="127"/>
      <c r="GX1314" s="127"/>
      <c r="GY1314" s="127"/>
    </row>
    <row r="1315" spans="1:207" ht="12.75" customHeight="1" x14ac:dyDescent="0.2">
      <c r="A1315" s="7"/>
      <c r="B1315" s="7"/>
      <c r="C1315" s="7"/>
      <c r="D1315" s="7"/>
      <c r="E1315" s="7"/>
      <c r="F1315" s="116"/>
      <c r="G1315" s="116"/>
      <c r="H1315" s="116"/>
      <c r="I1315" s="112"/>
      <c r="J1315" s="112"/>
      <c r="K1315" s="115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  <c r="CR1315" s="7"/>
      <c r="CS1315" s="7"/>
      <c r="CT1315" s="7"/>
      <c r="CU1315" s="7"/>
      <c r="CV1315" s="7"/>
      <c r="CW1315" s="7"/>
      <c r="CX1315" s="7"/>
      <c r="CY1315" s="7"/>
      <c r="CZ1315" s="7"/>
      <c r="DA1315" s="7"/>
      <c r="DB1315" s="7"/>
      <c r="DC1315" s="7"/>
      <c r="DD1315" s="7"/>
      <c r="DE1315" s="7"/>
      <c r="DF1315" s="7"/>
      <c r="DG1315" s="7"/>
      <c r="DH1315" s="7"/>
      <c r="DI1315" s="7"/>
      <c r="DJ1315" s="7"/>
      <c r="DK1315" s="7"/>
      <c r="DL1315" s="7"/>
      <c r="DM1315" s="7"/>
      <c r="DN1315" s="7"/>
      <c r="DO1315" s="7"/>
      <c r="DP1315" s="7"/>
      <c r="DQ1315" s="7"/>
      <c r="DR1315" s="7"/>
      <c r="DS1315" s="7"/>
      <c r="DT1315" s="7"/>
      <c r="DU1315" s="7"/>
      <c r="DV1315" s="7"/>
      <c r="DW1315" s="7"/>
      <c r="DX1315" s="7"/>
      <c r="DY1315" s="7"/>
      <c r="DZ1315" s="7"/>
      <c r="EA1315" s="7"/>
      <c r="EB1315" s="7"/>
      <c r="EC1315" s="7"/>
      <c r="ED1315" s="7"/>
      <c r="EE1315" s="7"/>
      <c r="EF1315" s="7"/>
      <c r="EG1315" s="7"/>
      <c r="EH1315" s="7"/>
      <c r="EI1315" s="7"/>
      <c r="EJ1315" s="7"/>
      <c r="EK1315" s="7"/>
      <c r="EL1315" s="7"/>
      <c r="EM1315" s="7"/>
      <c r="EN1315" s="7"/>
      <c r="EO1315" s="7"/>
      <c r="EP1315" s="7"/>
      <c r="EQ1315" s="7"/>
      <c r="ER1315" s="7"/>
      <c r="ES1315" s="7"/>
      <c r="ET1315" s="7"/>
      <c r="EU1315" s="7"/>
      <c r="EV1315" s="7"/>
      <c r="EW1315" s="7"/>
      <c r="EX1315" s="7"/>
      <c r="EY1315" s="7"/>
      <c r="EZ1315" s="7"/>
      <c r="FA1315" s="7"/>
      <c r="FB1315" s="7"/>
      <c r="FC1315" s="7"/>
      <c r="FD1315" s="7"/>
      <c r="FE1315" s="7"/>
      <c r="FF1315" s="7"/>
      <c r="FG1315" s="7"/>
      <c r="FH1315" s="7"/>
      <c r="FI1315" s="7"/>
      <c r="FJ1315" s="7"/>
      <c r="FK1315" s="7"/>
      <c r="FL1315" s="7"/>
      <c r="FM1315" s="7"/>
      <c r="FN1315" s="7"/>
      <c r="FO1315" s="7"/>
      <c r="FP1315" s="7"/>
      <c r="FQ1315" s="7"/>
      <c r="FR1315" s="7"/>
      <c r="FS1315" s="7"/>
      <c r="FT1315" s="7"/>
      <c r="FU1315" s="7"/>
      <c r="FV1315" s="7"/>
      <c r="FW1315" s="7"/>
      <c r="FX1315" s="7"/>
      <c r="FY1315" s="7"/>
      <c r="FZ1315" s="7"/>
      <c r="GA1315" s="7"/>
      <c r="GB1315" s="7"/>
      <c r="GC1315" s="7"/>
      <c r="GD1315" s="7"/>
      <c r="GE1315" s="7"/>
      <c r="GF1315" s="7"/>
      <c r="GG1315" s="7"/>
      <c r="GH1315" s="7"/>
      <c r="GI1315" s="7"/>
      <c r="GJ1315" s="7"/>
      <c r="GK1315" s="7"/>
      <c r="GL1315" s="7"/>
      <c r="GM1315" s="7"/>
      <c r="GN1315" s="7"/>
      <c r="GO1315" s="7"/>
      <c r="GP1315" s="7"/>
      <c r="GQ1315" s="127"/>
      <c r="GR1315" s="127"/>
      <c r="GS1315" s="127"/>
      <c r="GT1315" s="127"/>
      <c r="GU1315" s="127"/>
      <c r="GV1315" s="127"/>
      <c r="GW1315" s="127"/>
      <c r="GX1315" s="127"/>
      <c r="GY1315" s="127"/>
    </row>
    <row r="1316" spans="1:207" ht="12.75" customHeight="1" x14ac:dyDescent="0.2">
      <c r="A1316" s="7"/>
      <c r="B1316" s="7"/>
      <c r="C1316" s="7"/>
      <c r="D1316" s="7"/>
      <c r="E1316" s="7"/>
      <c r="F1316" s="116"/>
      <c r="G1316" s="116"/>
      <c r="H1316" s="116"/>
      <c r="I1316" s="112"/>
      <c r="J1316" s="112"/>
      <c r="K1316" s="115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  <c r="CR1316" s="7"/>
      <c r="CS1316" s="7"/>
      <c r="CT1316" s="7"/>
      <c r="CU1316" s="7"/>
      <c r="CV1316" s="7"/>
      <c r="CW1316" s="7"/>
      <c r="CX1316" s="7"/>
      <c r="CY1316" s="7"/>
      <c r="CZ1316" s="7"/>
      <c r="DA1316" s="7"/>
      <c r="DB1316" s="7"/>
      <c r="DC1316" s="7"/>
      <c r="DD1316" s="7"/>
      <c r="DE1316" s="7"/>
      <c r="DF1316" s="7"/>
      <c r="DG1316" s="7"/>
      <c r="DH1316" s="7"/>
      <c r="DI1316" s="7"/>
      <c r="DJ1316" s="7"/>
      <c r="DK1316" s="7"/>
      <c r="DL1316" s="7"/>
      <c r="DM1316" s="7"/>
      <c r="DN1316" s="7"/>
      <c r="DO1316" s="7"/>
      <c r="DP1316" s="7"/>
      <c r="DQ1316" s="7"/>
      <c r="DR1316" s="7"/>
      <c r="DS1316" s="7"/>
      <c r="DT1316" s="7"/>
      <c r="DU1316" s="7"/>
      <c r="DV1316" s="7"/>
      <c r="DW1316" s="7"/>
      <c r="DX1316" s="7"/>
      <c r="DY1316" s="7"/>
      <c r="DZ1316" s="7"/>
      <c r="EA1316" s="7"/>
      <c r="EB1316" s="7"/>
      <c r="EC1316" s="7"/>
      <c r="ED1316" s="7"/>
      <c r="EE1316" s="7"/>
      <c r="EF1316" s="7"/>
      <c r="EG1316" s="7"/>
      <c r="EH1316" s="7"/>
      <c r="EI1316" s="7"/>
      <c r="EJ1316" s="7"/>
      <c r="EK1316" s="7"/>
      <c r="EL1316" s="7"/>
      <c r="EM1316" s="7"/>
      <c r="EN1316" s="7"/>
      <c r="EO1316" s="7"/>
      <c r="EP1316" s="7"/>
      <c r="EQ1316" s="7"/>
      <c r="ER1316" s="7"/>
      <c r="ES1316" s="7"/>
      <c r="ET1316" s="7"/>
      <c r="EU1316" s="7"/>
      <c r="EV1316" s="7"/>
      <c r="EW1316" s="7"/>
      <c r="EX1316" s="7"/>
      <c r="EY1316" s="7"/>
      <c r="EZ1316" s="7"/>
      <c r="FA1316" s="7"/>
      <c r="FB1316" s="7"/>
      <c r="FC1316" s="7"/>
      <c r="FD1316" s="7"/>
      <c r="FE1316" s="7"/>
      <c r="FF1316" s="7"/>
      <c r="FG1316" s="7"/>
      <c r="FH1316" s="7"/>
      <c r="FI1316" s="7"/>
      <c r="FJ1316" s="7"/>
      <c r="FK1316" s="7"/>
      <c r="FL1316" s="7"/>
      <c r="FM1316" s="7"/>
      <c r="FN1316" s="7"/>
      <c r="FO1316" s="7"/>
      <c r="FP1316" s="7"/>
      <c r="FQ1316" s="7"/>
      <c r="FR1316" s="7"/>
      <c r="FS1316" s="7"/>
      <c r="FT1316" s="7"/>
      <c r="FU1316" s="7"/>
      <c r="FV1316" s="7"/>
      <c r="FW1316" s="7"/>
      <c r="FX1316" s="7"/>
      <c r="FY1316" s="7"/>
      <c r="FZ1316" s="7"/>
      <c r="GA1316" s="7"/>
      <c r="GB1316" s="7"/>
      <c r="GC1316" s="7"/>
      <c r="GD1316" s="7"/>
      <c r="GE1316" s="7"/>
      <c r="GF1316" s="7"/>
      <c r="GG1316" s="7"/>
      <c r="GH1316" s="7"/>
      <c r="GI1316" s="7"/>
      <c r="GJ1316" s="7"/>
      <c r="GK1316" s="7"/>
      <c r="GL1316" s="7"/>
      <c r="GM1316" s="7"/>
      <c r="GN1316" s="7"/>
      <c r="GO1316" s="7"/>
      <c r="GP1316" s="7"/>
      <c r="GQ1316" s="127"/>
      <c r="GR1316" s="127"/>
      <c r="GS1316" s="127"/>
      <c r="GT1316" s="127"/>
      <c r="GU1316" s="127"/>
      <c r="GV1316" s="127"/>
      <c r="GW1316" s="127"/>
      <c r="GX1316" s="127"/>
      <c r="GY1316" s="127"/>
    </row>
    <row r="1317" spans="1:207" ht="12.75" customHeight="1" x14ac:dyDescent="0.2">
      <c r="A1317" s="7"/>
      <c r="B1317" s="7"/>
      <c r="C1317" s="7"/>
      <c r="D1317" s="7"/>
      <c r="E1317" s="7"/>
      <c r="F1317" s="116"/>
      <c r="G1317" s="116"/>
      <c r="H1317" s="116"/>
      <c r="I1317" s="112"/>
      <c r="J1317" s="112"/>
      <c r="K1317" s="115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  <c r="CR1317" s="7"/>
      <c r="CS1317" s="7"/>
      <c r="CT1317" s="7"/>
      <c r="CU1317" s="7"/>
      <c r="CV1317" s="7"/>
      <c r="CW1317" s="7"/>
      <c r="CX1317" s="7"/>
      <c r="CY1317" s="7"/>
      <c r="CZ1317" s="7"/>
      <c r="DA1317" s="7"/>
      <c r="DB1317" s="7"/>
      <c r="DC1317" s="7"/>
      <c r="DD1317" s="7"/>
      <c r="DE1317" s="7"/>
      <c r="DF1317" s="7"/>
      <c r="DG1317" s="7"/>
      <c r="DH1317" s="7"/>
      <c r="DI1317" s="7"/>
      <c r="DJ1317" s="7"/>
      <c r="DK1317" s="7"/>
      <c r="DL1317" s="7"/>
      <c r="DM1317" s="7"/>
      <c r="DN1317" s="7"/>
      <c r="DO1317" s="7"/>
      <c r="DP1317" s="7"/>
      <c r="DQ1317" s="7"/>
      <c r="DR1317" s="7"/>
      <c r="DS1317" s="7"/>
      <c r="DT1317" s="7"/>
      <c r="DU1317" s="7"/>
      <c r="DV1317" s="7"/>
      <c r="DW1317" s="7"/>
      <c r="DX1317" s="7"/>
      <c r="DY1317" s="7"/>
      <c r="DZ1317" s="7"/>
      <c r="EA1317" s="7"/>
      <c r="EB1317" s="7"/>
      <c r="EC1317" s="7"/>
      <c r="ED1317" s="7"/>
      <c r="EE1317" s="7"/>
      <c r="EF1317" s="7"/>
      <c r="EG1317" s="7"/>
      <c r="EH1317" s="7"/>
      <c r="EI1317" s="7"/>
      <c r="EJ1317" s="7"/>
      <c r="EK1317" s="7"/>
      <c r="EL1317" s="7"/>
      <c r="EM1317" s="7"/>
      <c r="EN1317" s="7"/>
      <c r="EO1317" s="7"/>
      <c r="EP1317" s="7"/>
      <c r="EQ1317" s="7"/>
      <c r="ER1317" s="7"/>
      <c r="ES1317" s="7"/>
      <c r="ET1317" s="7"/>
      <c r="EU1317" s="7"/>
      <c r="EV1317" s="7"/>
      <c r="EW1317" s="7"/>
      <c r="EX1317" s="7"/>
      <c r="EY1317" s="7"/>
      <c r="EZ1317" s="7"/>
      <c r="FA1317" s="7"/>
      <c r="FB1317" s="7"/>
      <c r="FC1317" s="7"/>
      <c r="FD1317" s="7"/>
      <c r="FE1317" s="7"/>
      <c r="FF1317" s="7"/>
      <c r="FG1317" s="7"/>
      <c r="FH1317" s="7"/>
      <c r="FI1317" s="7"/>
      <c r="FJ1317" s="7"/>
      <c r="FK1317" s="7"/>
      <c r="FL1317" s="7"/>
      <c r="FM1317" s="7"/>
      <c r="FN1317" s="7"/>
      <c r="FO1317" s="7"/>
      <c r="FP1317" s="7"/>
      <c r="FQ1317" s="7"/>
      <c r="FR1317" s="7"/>
      <c r="FS1317" s="7"/>
      <c r="FT1317" s="7"/>
      <c r="FU1317" s="7"/>
      <c r="FV1317" s="7"/>
      <c r="FW1317" s="7"/>
      <c r="FX1317" s="7"/>
      <c r="FY1317" s="7"/>
      <c r="FZ1317" s="7"/>
      <c r="GA1317" s="7"/>
      <c r="GB1317" s="7"/>
      <c r="GC1317" s="7"/>
      <c r="GD1317" s="7"/>
      <c r="GE1317" s="7"/>
      <c r="GF1317" s="7"/>
      <c r="GG1317" s="7"/>
      <c r="GH1317" s="7"/>
      <c r="GI1317" s="7"/>
      <c r="GJ1317" s="7"/>
      <c r="GK1317" s="7"/>
      <c r="GL1317" s="7"/>
      <c r="GM1317" s="7"/>
      <c r="GN1317" s="7"/>
      <c r="GO1317" s="7"/>
      <c r="GP1317" s="7"/>
      <c r="GQ1317" s="127"/>
      <c r="GR1317" s="127"/>
      <c r="GS1317" s="127"/>
      <c r="GT1317" s="127"/>
      <c r="GU1317" s="127"/>
      <c r="GV1317" s="127"/>
      <c r="GW1317" s="127"/>
      <c r="GX1317" s="127"/>
      <c r="GY1317" s="127"/>
    </row>
    <row r="1318" spans="1:207" ht="12.75" customHeight="1" x14ac:dyDescent="0.2">
      <c r="A1318" s="7"/>
      <c r="B1318" s="7"/>
      <c r="C1318" s="7"/>
      <c r="D1318" s="7"/>
      <c r="E1318" s="7"/>
      <c r="F1318" s="116"/>
      <c r="G1318" s="116"/>
      <c r="H1318" s="116"/>
      <c r="I1318" s="112"/>
      <c r="J1318" s="112"/>
      <c r="K1318" s="115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  <c r="CR1318" s="7"/>
      <c r="CS1318" s="7"/>
      <c r="CT1318" s="7"/>
      <c r="CU1318" s="7"/>
      <c r="CV1318" s="7"/>
      <c r="CW1318" s="7"/>
      <c r="CX1318" s="7"/>
      <c r="CY1318" s="7"/>
      <c r="CZ1318" s="7"/>
      <c r="DA1318" s="7"/>
      <c r="DB1318" s="7"/>
      <c r="DC1318" s="7"/>
      <c r="DD1318" s="7"/>
      <c r="DE1318" s="7"/>
      <c r="DF1318" s="7"/>
      <c r="DG1318" s="7"/>
      <c r="DH1318" s="7"/>
      <c r="DI1318" s="7"/>
      <c r="DJ1318" s="7"/>
      <c r="DK1318" s="7"/>
      <c r="DL1318" s="7"/>
      <c r="DM1318" s="7"/>
      <c r="DN1318" s="7"/>
      <c r="DO1318" s="7"/>
      <c r="DP1318" s="7"/>
      <c r="DQ1318" s="7"/>
      <c r="DR1318" s="7"/>
      <c r="DS1318" s="7"/>
      <c r="DT1318" s="7"/>
      <c r="DU1318" s="7"/>
      <c r="DV1318" s="7"/>
      <c r="DW1318" s="7"/>
      <c r="DX1318" s="7"/>
      <c r="DY1318" s="7"/>
      <c r="DZ1318" s="7"/>
      <c r="EA1318" s="7"/>
      <c r="EB1318" s="7"/>
      <c r="EC1318" s="7"/>
      <c r="ED1318" s="7"/>
      <c r="EE1318" s="7"/>
      <c r="EF1318" s="7"/>
      <c r="EG1318" s="7"/>
      <c r="EH1318" s="7"/>
      <c r="EI1318" s="7"/>
      <c r="EJ1318" s="7"/>
      <c r="EK1318" s="7"/>
      <c r="EL1318" s="7"/>
      <c r="EM1318" s="7"/>
      <c r="EN1318" s="7"/>
      <c r="EO1318" s="7"/>
      <c r="EP1318" s="7"/>
      <c r="EQ1318" s="7"/>
      <c r="ER1318" s="7"/>
      <c r="ES1318" s="7"/>
      <c r="ET1318" s="7"/>
      <c r="EU1318" s="7"/>
      <c r="EV1318" s="7"/>
      <c r="EW1318" s="7"/>
      <c r="EX1318" s="7"/>
      <c r="EY1318" s="7"/>
      <c r="EZ1318" s="7"/>
      <c r="FA1318" s="7"/>
      <c r="FB1318" s="7"/>
      <c r="FC1318" s="7"/>
      <c r="FD1318" s="7"/>
      <c r="FE1318" s="7"/>
      <c r="FF1318" s="7"/>
      <c r="FG1318" s="7"/>
      <c r="FH1318" s="7"/>
      <c r="FI1318" s="7"/>
      <c r="FJ1318" s="7"/>
      <c r="FK1318" s="7"/>
      <c r="FL1318" s="7"/>
      <c r="FM1318" s="7"/>
      <c r="FN1318" s="7"/>
      <c r="FO1318" s="7"/>
      <c r="FP1318" s="7"/>
      <c r="FQ1318" s="7"/>
      <c r="FR1318" s="7"/>
      <c r="FS1318" s="7"/>
      <c r="FT1318" s="7"/>
      <c r="FU1318" s="7"/>
      <c r="FV1318" s="7"/>
      <c r="FW1318" s="7"/>
      <c r="FX1318" s="7"/>
      <c r="FY1318" s="7"/>
      <c r="FZ1318" s="7"/>
      <c r="GA1318" s="7"/>
      <c r="GB1318" s="7"/>
      <c r="GC1318" s="7"/>
      <c r="GD1318" s="7"/>
      <c r="GE1318" s="7"/>
      <c r="GF1318" s="7"/>
      <c r="GG1318" s="7"/>
      <c r="GH1318" s="7"/>
      <c r="GI1318" s="7"/>
      <c r="GJ1318" s="7"/>
      <c r="GK1318" s="7"/>
      <c r="GL1318" s="7"/>
      <c r="GM1318" s="7"/>
      <c r="GN1318" s="7"/>
      <c r="GO1318" s="7"/>
      <c r="GP1318" s="7"/>
      <c r="GQ1318" s="127"/>
      <c r="GR1318" s="127"/>
      <c r="GS1318" s="127"/>
      <c r="GT1318" s="127"/>
      <c r="GU1318" s="127"/>
      <c r="GV1318" s="127"/>
      <c r="GW1318" s="127"/>
      <c r="GX1318" s="127"/>
      <c r="GY1318" s="127"/>
    </row>
    <row r="1319" spans="1:207" ht="12.75" customHeight="1" x14ac:dyDescent="0.2">
      <c r="A1319" s="7"/>
      <c r="B1319" s="7"/>
      <c r="C1319" s="7"/>
      <c r="D1319" s="7"/>
      <c r="E1319" s="7"/>
      <c r="F1319" s="116"/>
      <c r="G1319" s="116"/>
      <c r="H1319" s="116"/>
      <c r="I1319" s="112"/>
      <c r="J1319" s="112"/>
      <c r="K1319" s="115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  <c r="CR1319" s="7"/>
      <c r="CS1319" s="7"/>
      <c r="CT1319" s="7"/>
      <c r="CU1319" s="7"/>
      <c r="CV1319" s="7"/>
      <c r="CW1319" s="7"/>
      <c r="CX1319" s="7"/>
      <c r="CY1319" s="7"/>
      <c r="CZ1319" s="7"/>
      <c r="DA1319" s="7"/>
      <c r="DB1319" s="7"/>
      <c r="DC1319" s="7"/>
      <c r="DD1319" s="7"/>
      <c r="DE1319" s="7"/>
      <c r="DF1319" s="7"/>
      <c r="DG1319" s="7"/>
      <c r="DH1319" s="7"/>
      <c r="DI1319" s="7"/>
      <c r="DJ1319" s="7"/>
      <c r="DK1319" s="7"/>
      <c r="DL1319" s="7"/>
      <c r="DM1319" s="7"/>
      <c r="DN1319" s="7"/>
      <c r="DO1319" s="7"/>
      <c r="DP1319" s="7"/>
      <c r="DQ1319" s="7"/>
      <c r="DR1319" s="7"/>
      <c r="DS1319" s="7"/>
      <c r="DT1319" s="7"/>
      <c r="DU1319" s="7"/>
      <c r="DV1319" s="7"/>
      <c r="DW1319" s="7"/>
      <c r="DX1319" s="7"/>
      <c r="DY1319" s="7"/>
      <c r="DZ1319" s="7"/>
      <c r="EA1319" s="7"/>
      <c r="EB1319" s="7"/>
      <c r="EC1319" s="7"/>
      <c r="ED1319" s="7"/>
      <c r="EE1319" s="7"/>
      <c r="EF1319" s="7"/>
      <c r="EG1319" s="7"/>
      <c r="EH1319" s="7"/>
      <c r="EI1319" s="7"/>
      <c r="EJ1319" s="7"/>
      <c r="EK1319" s="7"/>
      <c r="EL1319" s="7"/>
      <c r="EM1319" s="7"/>
      <c r="EN1319" s="7"/>
      <c r="EO1319" s="7"/>
      <c r="EP1319" s="7"/>
      <c r="EQ1319" s="7"/>
      <c r="ER1319" s="7"/>
      <c r="ES1319" s="7"/>
      <c r="ET1319" s="7"/>
      <c r="EU1319" s="7"/>
      <c r="EV1319" s="7"/>
      <c r="EW1319" s="7"/>
      <c r="EX1319" s="7"/>
      <c r="EY1319" s="7"/>
      <c r="EZ1319" s="7"/>
      <c r="FA1319" s="7"/>
      <c r="FB1319" s="7"/>
      <c r="FC1319" s="7"/>
      <c r="FD1319" s="7"/>
      <c r="FE1319" s="7"/>
      <c r="FF1319" s="7"/>
      <c r="FG1319" s="7"/>
      <c r="FH1319" s="7"/>
      <c r="FI1319" s="7"/>
      <c r="FJ1319" s="7"/>
      <c r="FK1319" s="7"/>
      <c r="FL1319" s="7"/>
      <c r="FM1319" s="7"/>
      <c r="FN1319" s="7"/>
      <c r="FO1319" s="7"/>
      <c r="FP1319" s="7"/>
      <c r="FQ1319" s="7"/>
      <c r="FR1319" s="7"/>
      <c r="FS1319" s="7"/>
      <c r="FT1319" s="7"/>
      <c r="FU1319" s="7"/>
      <c r="FV1319" s="7"/>
      <c r="FW1319" s="7"/>
      <c r="FX1319" s="7"/>
      <c r="FY1319" s="7"/>
      <c r="FZ1319" s="7"/>
      <c r="GA1319" s="7"/>
      <c r="GB1319" s="7"/>
      <c r="GC1319" s="7"/>
      <c r="GD1319" s="7"/>
      <c r="GE1319" s="7"/>
      <c r="GF1319" s="7"/>
      <c r="GG1319" s="7"/>
      <c r="GH1319" s="7"/>
      <c r="GI1319" s="7"/>
      <c r="GJ1319" s="7"/>
      <c r="GK1319" s="7"/>
      <c r="GL1319" s="7"/>
      <c r="GM1319" s="7"/>
      <c r="GN1319" s="7"/>
      <c r="GO1319" s="7"/>
      <c r="GP1319" s="7"/>
      <c r="GQ1319" s="127"/>
      <c r="GR1319" s="127"/>
      <c r="GS1319" s="127"/>
      <c r="GT1319" s="127"/>
      <c r="GU1319" s="127"/>
      <c r="GV1319" s="127"/>
      <c r="GW1319" s="127"/>
      <c r="GX1319" s="127"/>
      <c r="GY1319" s="127"/>
    </row>
    <row r="1320" spans="1:207" ht="12.75" customHeight="1" x14ac:dyDescent="0.2">
      <c r="A1320" s="7"/>
      <c r="B1320" s="7"/>
      <c r="C1320" s="7"/>
      <c r="D1320" s="7"/>
      <c r="E1320" s="7"/>
      <c r="F1320" s="116"/>
      <c r="G1320" s="116"/>
      <c r="H1320" s="116"/>
      <c r="I1320" s="112"/>
      <c r="J1320" s="112"/>
      <c r="K1320" s="115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  <c r="CR1320" s="7"/>
      <c r="CS1320" s="7"/>
      <c r="CT1320" s="7"/>
      <c r="CU1320" s="7"/>
      <c r="CV1320" s="7"/>
      <c r="CW1320" s="7"/>
      <c r="CX1320" s="7"/>
      <c r="CY1320" s="7"/>
      <c r="CZ1320" s="7"/>
      <c r="DA1320" s="7"/>
      <c r="DB1320" s="7"/>
      <c r="DC1320" s="7"/>
      <c r="DD1320" s="7"/>
      <c r="DE1320" s="7"/>
      <c r="DF1320" s="7"/>
      <c r="DG1320" s="7"/>
      <c r="DH1320" s="7"/>
      <c r="DI1320" s="7"/>
      <c r="DJ1320" s="7"/>
      <c r="DK1320" s="7"/>
      <c r="DL1320" s="7"/>
      <c r="DM1320" s="7"/>
      <c r="DN1320" s="7"/>
      <c r="DO1320" s="7"/>
      <c r="DP1320" s="7"/>
      <c r="DQ1320" s="7"/>
      <c r="DR1320" s="7"/>
      <c r="DS1320" s="7"/>
      <c r="DT1320" s="7"/>
      <c r="DU1320" s="7"/>
      <c r="DV1320" s="7"/>
      <c r="DW1320" s="7"/>
      <c r="DX1320" s="7"/>
      <c r="DY1320" s="7"/>
      <c r="DZ1320" s="7"/>
      <c r="EA1320" s="7"/>
      <c r="EB1320" s="7"/>
      <c r="EC1320" s="7"/>
      <c r="ED1320" s="7"/>
      <c r="EE1320" s="7"/>
      <c r="EF1320" s="7"/>
      <c r="EG1320" s="7"/>
      <c r="EH1320" s="7"/>
      <c r="EI1320" s="7"/>
      <c r="EJ1320" s="7"/>
      <c r="EK1320" s="7"/>
      <c r="EL1320" s="7"/>
      <c r="EM1320" s="7"/>
      <c r="EN1320" s="7"/>
      <c r="EO1320" s="7"/>
      <c r="EP1320" s="7"/>
      <c r="EQ1320" s="7"/>
      <c r="ER1320" s="7"/>
      <c r="ES1320" s="7"/>
      <c r="ET1320" s="7"/>
      <c r="EU1320" s="7"/>
      <c r="EV1320" s="7"/>
      <c r="EW1320" s="7"/>
      <c r="EX1320" s="7"/>
      <c r="EY1320" s="7"/>
      <c r="EZ1320" s="7"/>
      <c r="FA1320" s="7"/>
      <c r="FB1320" s="7"/>
      <c r="FC1320" s="7"/>
      <c r="FD1320" s="7"/>
      <c r="FE1320" s="7"/>
      <c r="FF1320" s="7"/>
      <c r="FG1320" s="7"/>
      <c r="FH1320" s="7"/>
      <c r="FI1320" s="7"/>
      <c r="FJ1320" s="7"/>
      <c r="FK1320" s="7"/>
      <c r="FL1320" s="7"/>
      <c r="FM1320" s="7"/>
      <c r="FN1320" s="7"/>
      <c r="FO1320" s="7"/>
      <c r="FP1320" s="7"/>
      <c r="FQ1320" s="7"/>
      <c r="FR1320" s="7"/>
      <c r="FS1320" s="7"/>
      <c r="FT1320" s="7"/>
      <c r="FU1320" s="7"/>
      <c r="FV1320" s="7"/>
      <c r="FW1320" s="7"/>
      <c r="FX1320" s="7"/>
      <c r="FY1320" s="7"/>
      <c r="FZ1320" s="7"/>
      <c r="GA1320" s="7"/>
      <c r="GB1320" s="7"/>
      <c r="GC1320" s="7"/>
      <c r="GD1320" s="7"/>
      <c r="GE1320" s="7"/>
      <c r="GF1320" s="7"/>
      <c r="GG1320" s="7"/>
      <c r="GH1320" s="7"/>
      <c r="GI1320" s="7"/>
      <c r="GJ1320" s="7"/>
      <c r="GK1320" s="7"/>
      <c r="GL1320" s="7"/>
      <c r="GM1320" s="7"/>
      <c r="GN1320" s="7"/>
      <c r="GO1320" s="7"/>
      <c r="GP1320" s="7"/>
      <c r="GQ1320" s="127"/>
      <c r="GR1320" s="127"/>
      <c r="GS1320" s="127"/>
      <c r="GT1320" s="127"/>
      <c r="GU1320" s="127"/>
      <c r="GV1320" s="127"/>
      <c r="GW1320" s="127"/>
      <c r="GX1320" s="127"/>
      <c r="GY1320" s="127"/>
    </row>
    <row r="1321" spans="1:207" ht="12.75" customHeight="1" x14ac:dyDescent="0.2">
      <c r="A1321" s="7"/>
      <c r="B1321" s="7"/>
      <c r="C1321" s="7"/>
      <c r="D1321" s="7"/>
      <c r="E1321" s="7"/>
      <c r="F1321" s="116"/>
      <c r="G1321" s="116"/>
      <c r="H1321" s="116"/>
      <c r="I1321" s="112"/>
      <c r="J1321" s="112"/>
      <c r="K1321" s="115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  <c r="CR1321" s="7"/>
      <c r="CS1321" s="7"/>
      <c r="CT1321" s="7"/>
      <c r="CU1321" s="7"/>
      <c r="CV1321" s="7"/>
      <c r="CW1321" s="7"/>
      <c r="CX1321" s="7"/>
      <c r="CY1321" s="7"/>
      <c r="CZ1321" s="7"/>
      <c r="DA1321" s="7"/>
      <c r="DB1321" s="7"/>
      <c r="DC1321" s="7"/>
      <c r="DD1321" s="7"/>
      <c r="DE1321" s="7"/>
      <c r="DF1321" s="7"/>
      <c r="DG1321" s="7"/>
      <c r="DH1321" s="7"/>
      <c r="DI1321" s="7"/>
      <c r="DJ1321" s="7"/>
      <c r="DK1321" s="7"/>
      <c r="DL1321" s="7"/>
      <c r="DM1321" s="7"/>
      <c r="DN1321" s="7"/>
      <c r="DO1321" s="7"/>
      <c r="DP1321" s="7"/>
      <c r="DQ1321" s="7"/>
      <c r="DR1321" s="7"/>
      <c r="DS1321" s="7"/>
      <c r="DT1321" s="7"/>
      <c r="DU1321" s="7"/>
      <c r="DV1321" s="7"/>
      <c r="DW1321" s="7"/>
      <c r="DX1321" s="7"/>
      <c r="DY1321" s="7"/>
      <c r="DZ1321" s="7"/>
      <c r="EA1321" s="7"/>
      <c r="EB1321" s="7"/>
      <c r="EC1321" s="7"/>
      <c r="ED1321" s="7"/>
      <c r="EE1321" s="7"/>
      <c r="EF1321" s="7"/>
      <c r="EG1321" s="7"/>
      <c r="EH1321" s="7"/>
      <c r="EI1321" s="7"/>
      <c r="EJ1321" s="7"/>
      <c r="EK1321" s="7"/>
      <c r="EL1321" s="7"/>
      <c r="EM1321" s="7"/>
      <c r="EN1321" s="7"/>
      <c r="EO1321" s="7"/>
      <c r="EP1321" s="7"/>
      <c r="EQ1321" s="7"/>
      <c r="ER1321" s="7"/>
      <c r="ES1321" s="7"/>
      <c r="ET1321" s="7"/>
      <c r="EU1321" s="7"/>
      <c r="EV1321" s="7"/>
      <c r="EW1321" s="7"/>
      <c r="EX1321" s="7"/>
      <c r="EY1321" s="7"/>
      <c r="EZ1321" s="7"/>
      <c r="FA1321" s="7"/>
      <c r="FB1321" s="7"/>
      <c r="FC1321" s="7"/>
      <c r="FD1321" s="7"/>
      <c r="FE1321" s="7"/>
      <c r="FF1321" s="7"/>
      <c r="FG1321" s="7"/>
      <c r="FH1321" s="7"/>
      <c r="FI1321" s="7"/>
      <c r="FJ1321" s="7"/>
      <c r="FK1321" s="7"/>
      <c r="FL1321" s="7"/>
      <c r="FM1321" s="7"/>
      <c r="FN1321" s="7"/>
      <c r="FO1321" s="7"/>
      <c r="FP1321" s="7"/>
      <c r="FQ1321" s="7"/>
      <c r="FR1321" s="7"/>
      <c r="FS1321" s="7"/>
      <c r="FT1321" s="7"/>
      <c r="FU1321" s="7"/>
      <c r="FV1321" s="7"/>
      <c r="FW1321" s="7"/>
      <c r="FX1321" s="7"/>
      <c r="FY1321" s="7"/>
      <c r="FZ1321" s="7"/>
      <c r="GA1321" s="7"/>
      <c r="GB1321" s="7"/>
      <c r="GC1321" s="7"/>
      <c r="GD1321" s="7"/>
      <c r="GE1321" s="7"/>
      <c r="GF1321" s="7"/>
      <c r="GG1321" s="7"/>
      <c r="GH1321" s="7"/>
      <c r="GI1321" s="7"/>
      <c r="GJ1321" s="7"/>
      <c r="GK1321" s="7"/>
      <c r="GL1321" s="7"/>
      <c r="GM1321" s="7"/>
      <c r="GN1321" s="7"/>
      <c r="GO1321" s="7"/>
      <c r="GP1321" s="7"/>
      <c r="GQ1321" s="127"/>
      <c r="GR1321" s="127"/>
      <c r="GS1321" s="127"/>
      <c r="GT1321" s="127"/>
      <c r="GU1321" s="127"/>
      <c r="GV1321" s="127"/>
      <c r="GW1321" s="127"/>
      <c r="GX1321" s="127"/>
      <c r="GY1321" s="127"/>
    </row>
    <row r="1322" spans="1:207" ht="12.75" customHeight="1" x14ac:dyDescent="0.2">
      <c r="A1322" s="7"/>
      <c r="B1322" s="7"/>
      <c r="C1322" s="7"/>
      <c r="D1322" s="7"/>
      <c r="E1322" s="7"/>
      <c r="F1322" s="116"/>
      <c r="G1322" s="116"/>
      <c r="H1322" s="116"/>
      <c r="I1322" s="112"/>
      <c r="J1322" s="112"/>
      <c r="K1322" s="115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  <c r="CR1322" s="7"/>
      <c r="CS1322" s="7"/>
      <c r="CT1322" s="7"/>
      <c r="CU1322" s="7"/>
      <c r="CV1322" s="7"/>
      <c r="CW1322" s="7"/>
      <c r="CX1322" s="7"/>
      <c r="CY1322" s="7"/>
      <c r="CZ1322" s="7"/>
      <c r="DA1322" s="7"/>
      <c r="DB1322" s="7"/>
      <c r="DC1322" s="7"/>
      <c r="DD1322" s="7"/>
      <c r="DE1322" s="7"/>
      <c r="DF1322" s="7"/>
      <c r="DG1322" s="7"/>
      <c r="DH1322" s="7"/>
      <c r="DI1322" s="7"/>
      <c r="DJ1322" s="7"/>
      <c r="DK1322" s="7"/>
      <c r="DL1322" s="7"/>
      <c r="DM1322" s="7"/>
      <c r="DN1322" s="7"/>
      <c r="DO1322" s="7"/>
      <c r="DP1322" s="7"/>
      <c r="DQ1322" s="7"/>
      <c r="DR1322" s="7"/>
      <c r="DS1322" s="7"/>
      <c r="DT1322" s="7"/>
      <c r="DU1322" s="7"/>
      <c r="DV1322" s="7"/>
      <c r="DW1322" s="7"/>
      <c r="DX1322" s="7"/>
      <c r="DY1322" s="7"/>
      <c r="DZ1322" s="7"/>
      <c r="EA1322" s="7"/>
      <c r="EB1322" s="7"/>
      <c r="EC1322" s="7"/>
      <c r="ED1322" s="7"/>
      <c r="EE1322" s="7"/>
      <c r="EF1322" s="7"/>
      <c r="EG1322" s="7"/>
      <c r="EH1322" s="7"/>
      <c r="EI1322" s="7"/>
      <c r="EJ1322" s="7"/>
      <c r="EK1322" s="7"/>
      <c r="EL1322" s="7"/>
      <c r="EM1322" s="7"/>
      <c r="EN1322" s="7"/>
      <c r="EO1322" s="7"/>
      <c r="EP1322" s="7"/>
      <c r="EQ1322" s="7"/>
      <c r="ER1322" s="7"/>
      <c r="ES1322" s="7"/>
      <c r="ET1322" s="7"/>
      <c r="EU1322" s="7"/>
      <c r="EV1322" s="7"/>
      <c r="EW1322" s="7"/>
      <c r="EX1322" s="7"/>
      <c r="EY1322" s="7"/>
      <c r="EZ1322" s="7"/>
      <c r="FA1322" s="7"/>
      <c r="FB1322" s="7"/>
      <c r="FC1322" s="7"/>
      <c r="FD1322" s="7"/>
      <c r="FE1322" s="7"/>
      <c r="FF1322" s="7"/>
      <c r="FG1322" s="7"/>
      <c r="FH1322" s="7"/>
      <c r="FI1322" s="7"/>
      <c r="FJ1322" s="7"/>
      <c r="FK1322" s="7"/>
      <c r="FL1322" s="7"/>
      <c r="FM1322" s="7"/>
      <c r="FN1322" s="7"/>
      <c r="FO1322" s="7"/>
      <c r="FP1322" s="7"/>
      <c r="FQ1322" s="7"/>
      <c r="FR1322" s="7"/>
      <c r="FS1322" s="7"/>
      <c r="FT1322" s="7"/>
      <c r="FU1322" s="7"/>
      <c r="FV1322" s="7"/>
      <c r="FW1322" s="7"/>
      <c r="FX1322" s="7"/>
      <c r="FY1322" s="7"/>
      <c r="FZ1322" s="7"/>
      <c r="GA1322" s="7"/>
      <c r="GB1322" s="7"/>
      <c r="GC1322" s="7"/>
      <c r="GD1322" s="7"/>
      <c r="GE1322" s="7"/>
      <c r="GF1322" s="7"/>
      <c r="GG1322" s="7"/>
      <c r="GH1322" s="7"/>
      <c r="GI1322" s="7"/>
      <c r="GJ1322" s="7"/>
      <c r="GK1322" s="7"/>
      <c r="GL1322" s="7"/>
      <c r="GM1322" s="7"/>
      <c r="GN1322" s="7"/>
      <c r="GO1322" s="7"/>
      <c r="GP1322" s="7"/>
      <c r="GQ1322" s="127"/>
      <c r="GR1322" s="127"/>
      <c r="GS1322" s="127"/>
      <c r="GT1322" s="127"/>
      <c r="GU1322" s="127"/>
      <c r="GV1322" s="127"/>
      <c r="GW1322" s="127"/>
      <c r="GX1322" s="127"/>
      <c r="GY1322" s="127"/>
    </row>
    <row r="1323" spans="1:207" ht="12.75" customHeight="1" x14ac:dyDescent="0.2">
      <c r="A1323" s="7"/>
      <c r="B1323" s="7"/>
      <c r="C1323" s="7"/>
      <c r="D1323" s="7"/>
      <c r="E1323" s="7"/>
      <c r="F1323" s="116"/>
      <c r="G1323" s="116"/>
      <c r="H1323" s="116"/>
      <c r="I1323" s="112"/>
      <c r="J1323" s="112"/>
      <c r="K1323" s="115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  <c r="CR1323" s="7"/>
      <c r="CS1323" s="7"/>
      <c r="CT1323" s="7"/>
      <c r="CU1323" s="7"/>
      <c r="CV1323" s="7"/>
      <c r="CW1323" s="7"/>
      <c r="CX1323" s="7"/>
      <c r="CY1323" s="7"/>
      <c r="CZ1323" s="7"/>
      <c r="DA1323" s="7"/>
      <c r="DB1323" s="7"/>
      <c r="DC1323" s="7"/>
      <c r="DD1323" s="7"/>
      <c r="DE1323" s="7"/>
      <c r="DF1323" s="7"/>
      <c r="DG1323" s="7"/>
      <c r="DH1323" s="7"/>
      <c r="DI1323" s="7"/>
      <c r="DJ1323" s="7"/>
      <c r="DK1323" s="7"/>
      <c r="DL1323" s="7"/>
      <c r="DM1323" s="7"/>
      <c r="DN1323" s="7"/>
      <c r="DO1323" s="7"/>
      <c r="DP1323" s="7"/>
      <c r="DQ1323" s="7"/>
      <c r="DR1323" s="7"/>
      <c r="DS1323" s="7"/>
      <c r="DT1323" s="7"/>
      <c r="DU1323" s="7"/>
      <c r="DV1323" s="7"/>
      <c r="DW1323" s="7"/>
      <c r="DX1323" s="7"/>
      <c r="DY1323" s="7"/>
      <c r="DZ1323" s="7"/>
      <c r="EA1323" s="7"/>
      <c r="EB1323" s="7"/>
      <c r="EC1323" s="7"/>
      <c r="ED1323" s="7"/>
      <c r="EE1323" s="7"/>
      <c r="EF1323" s="7"/>
      <c r="EG1323" s="7"/>
      <c r="EH1323" s="7"/>
      <c r="EI1323" s="7"/>
      <c r="EJ1323" s="7"/>
      <c r="EK1323" s="7"/>
      <c r="EL1323" s="7"/>
      <c r="EM1323" s="7"/>
      <c r="EN1323" s="7"/>
      <c r="EO1323" s="7"/>
      <c r="EP1323" s="7"/>
      <c r="EQ1323" s="7"/>
      <c r="ER1323" s="7"/>
      <c r="ES1323" s="7"/>
      <c r="ET1323" s="7"/>
      <c r="EU1323" s="7"/>
      <c r="EV1323" s="7"/>
      <c r="EW1323" s="7"/>
      <c r="EX1323" s="7"/>
      <c r="EY1323" s="7"/>
      <c r="EZ1323" s="7"/>
      <c r="FA1323" s="7"/>
      <c r="FB1323" s="7"/>
      <c r="FC1323" s="7"/>
      <c r="FD1323" s="7"/>
      <c r="FE1323" s="7"/>
      <c r="FF1323" s="7"/>
      <c r="FG1323" s="7"/>
      <c r="FH1323" s="7"/>
      <c r="FI1323" s="7"/>
      <c r="FJ1323" s="7"/>
      <c r="FK1323" s="7"/>
      <c r="FL1323" s="7"/>
      <c r="FM1323" s="7"/>
      <c r="FN1323" s="7"/>
      <c r="FO1323" s="7"/>
      <c r="FP1323" s="7"/>
      <c r="FQ1323" s="7"/>
      <c r="FR1323" s="7"/>
      <c r="FS1323" s="7"/>
      <c r="FT1323" s="7"/>
      <c r="FU1323" s="7"/>
      <c r="FV1323" s="7"/>
      <c r="FW1323" s="7"/>
      <c r="FX1323" s="7"/>
      <c r="FY1323" s="7"/>
      <c r="FZ1323" s="7"/>
      <c r="GA1323" s="7"/>
      <c r="GB1323" s="7"/>
      <c r="GC1323" s="7"/>
      <c r="GD1323" s="7"/>
      <c r="GE1323" s="7"/>
      <c r="GF1323" s="7"/>
      <c r="GG1323" s="7"/>
      <c r="GH1323" s="7"/>
      <c r="GI1323" s="7"/>
      <c r="GJ1323" s="7"/>
      <c r="GK1323" s="7"/>
      <c r="GL1323" s="7"/>
      <c r="GM1323" s="7"/>
      <c r="GN1323" s="7"/>
      <c r="GO1323" s="7"/>
      <c r="GP1323" s="7"/>
      <c r="GQ1323" s="127"/>
      <c r="GR1323" s="127"/>
      <c r="GS1323" s="127"/>
      <c r="GT1323" s="127"/>
      <c r="GU1323" s="127"/>
      <c r="GV1323" s="127"/>
      <c r="GW1323" s="127"/>
      <c r="GX1323" s="127"/>
      <c r="GY1323" s="127"/>
    </row>
    <row r="1324" spans="1:207" ht="12.75" customHeight="1" x14ac:dyDescent="0.2">
      <c r="A1324" s="7"/>
      <c r="B1324" s="7"/>
      <c r="C1324" s="7"/>
      <c r="D1324" s="7"/>
      <c r="E1324" s="7"/>
      <c r="F1324" s="116"/>
      <c r="G1324" s="116"/>
      <c r="H1324" s="116"/>
      <c r="I1324" s="112"/>
      <c r="J1324" s="112"/>
      <c r="K1324" s="115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  <c r="CR1324" s="7"/>
      <c r="CS1324" s="7"/>
      <c r="CT1324" s="7"/>
      <c r="CU1324" s="7"/>
      <c r="CV1324" s="7"/>
      <c r="CW1324" s="7"/>
      <c r="CX1324" s="7"/>
      <c r="CY1324" s="7"/>
      <c r="CZ1324" s="7"/>
      <c r="DA1324" s="7"/>
      <c r="DB1324" s="7"/>
      <c r="DC1324" s="7"/>
      <c r="DD1324" s="7"/>
      <c r="DE1324" s="7"/>
      <c r="DF1324" s="7"/>
      <c r="DG1324" s="7"/>
      <c r="DH1324" s="7"/>
      <c r="DI1324" s="7"/>
      <c r="DJ1324" s="7"/>
      <c r="DK1324" s="7"/>
      <c r="DL1324" s="7"/>
      <c r="DM1324" s="7"/>
      <c r="DN1324" s="7"/>
      <c r="DO1324" s="7"/>
      <c r="DP1324" s="7"/>
      <c r="DQ1324" s="7"/>
      <c r="DR1324" s="7"/>
      <c r="DS1324" s="7"/>
      <c r="DT1324" s="7"/>
      <c r="DU1324" s="7"/>
      <c r="DV1324" s="7"/>
      <c r="DW1324" s="7"/>
      <c r="DX1324" s="7"/>
      <c r="DY1324" s="7"/>
      <c r="DZ1324" s="7"/>
      <c r="EA1324" s="7"/>
      <c r="EB1324" s="7"/>
      <c r="EC1324" s="7"/>
      <c r="ED1324" s="7"/>
      <c r="EE1324" s="7"/>
      <c r="EF1324" s="7"/>
      <c r="EG1324" s="7"/>
      <c r="EH1324" s="7"/>
      <c r="EI1324" s="7"/>
      <c r="EJ1324" s="7"/>
      <c r="EK1324" s="7"/>
      <c r="EL1324" s="7"/>
      <c r="EM1324" s="7"/>
      <c r="EN1324" s="7"/>
      <c r="EO1324" s="7"/>
      <c r="EP1324" s="7"/>
      <c r="EQ1324" s="7"/>
      <c r="ER1324" s="7"/>
      <c r="ES1324" s="7"/>
      <c r="ET1324" s="7"/>
      <c r="EU1324" s="7"/>
      <c r="EV1324" s="7"/>
      <c r="EW1324" s="7"/>
      <c r="EX1324" s="7"/>
      <c r="EY1324" s="7"/>
      <c r="EZ1324" s="7"/>
      <c r="FA1324" s="7"/>
      <c r="FB1324" s="7"/>
      <c r="FC1324" s="7"/>
      <c r="FD1324" s="7"/>
      <c r="FE1324" s="7"/>
      <c r="FF1324" s="7"/>
      <c r="FG1324" s="7"/>
      <c r="FH1324" s="7"/>
      <c r="FI1324" s="7"/>
      <c r="FJ1324" s="7"/>
      <c r="FK1324" s="7"/>
      <c r="FL1324" s="7"/>
      <c r="FM1324" s="7"/>
      <c r="FN1324" s="7"/>
      <c r="FO1324" s="7"/>
      <c r="FP1324" s="7"/>
      <c r="FQ1324" s="7"/>
      <c r="FR1324" s="7"/>
      <c r="FS1324" s="7"/>
      <c r="FT1324" s="7"/>
      <c r="FU1324" s="7"/>
      <c r="FV1324" s="7"/>
      <c r="FW1324" s="7"/>
      <c r="FX1324" s="7"/>
      <c r="FY1324" s="7"/>
      <c r="FZ1324" s="7"/>
      <c r="GA1324" s="7"/>
      <c r="GB1324" s="7"/>
      <c r="GC1324" s="7"/>
      <c r="GD1324" s="7"/>
      <c r="GE1324" s="7"/>
      <c r="GF1324" s="7"/>
      <c r="GG1324" s="7"/>
      <c r="GH1324" s="7"/>
      <c r="GI1324" s="7"/>
      <c r="GJ1324" s="7"/>
      <c r="GK1324" s="7"/>
      <c r="GL1324" s="7"/>
      <c r="GM1324" s="7"/>
      <c r="GN1324" s="7"/>
      <c r="GO1324" s="7"/>
      <c r="GP1324" s="7"/>
      <c r="GQ1324" s="127"/>
      <c r="GR1324" s="127"/>
      <c r="GS1324" s="127"/>
      <c r="GT1324" s="127"/>
      <c r="GU1324" s="127"/>
      <c r="GV1324" s="127"/>
      <c r="GW1324" s="127"/>
      <c r="GX1324" s="127"/>
      <c r="GY1324" s="127"/>
    </row>
    <row r="1325" spans="1:207" ht="12.75" customHeight="1" x14ac:dyDescent="0.2">
      <c r="A1325" s="7"/>
      <c r="B1325" s="7"/>
      <c r="C1325" s="7"/>
      <c r="D1325" s="7"/>
      <c r="E1325" s="7"/>
      <c r="F1325" s="116"/>
      <c r="G1325" s="116"/>
      <c r="H1325" s="116"/>
      <c r="I1325" s="112"/>
      <c r="J1325" s="112"/>
      <c r="K1325" s="115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  <c r="CR1325" s="7"/>
      <c r="CS1325" s="7"/>
      <c r="CT1325" s="7"/>
      <c r="CU1325" s="7"/>
      <c r="CV1325" s="7"/>
      <c r="CW1325" s="7"/>
      <c r="CX1325" s="7"/>
      <c r="CY1325" s="7"/>
      <c r="CZ1325" s="7"/>
      <c r="DA1325" s="7"/>
      <c r="DB1325" s="7"/>
      <c r="DC1325" s="7"/>
      <c r="DD1325" s="7"/>
      <c r="DE1325" s="7"/>
      <c r="DF1325" s="7"/>
      <c r="DG1325" s="7"/>
      <c r="DH1325" s="7"/>
      <c r="DI1325" s="7"/>
      <c r="DJ1325" s="7"/>
      <c r="DK1325" s="7"/>
      <c r="DL1325" s="7"/>
      <c r="DM1325" s="7"/>
      <c r="DN1325" s="7"/>
      <c r="DO1325" s="7"/>
      <c r="DP1325" s="7"/>
      <c r="DQ1325" s="7"/>
      <c r="DR1325" s="7"/>
      <c r="DS1325" s="7"/>
      <c r="DT1325" s="7"/>
      <c r="DU1325" s="7"/>
      <c r="DV1325" s="7"/>
      <c r="DW1325" s="7"/>
      <c r="DX1325" s="7"/>
      <c r="DY1325" s="7"/>
      <c r="DZ1325" s="7"/>
      <c r="EA1325" s="7"/>
      <c r="EB1325" s="7"/>
      <c r="EC1325" s="7"/>
      <c r="ED1325" s="7"/>
      <c r="EE1325" s="7"/>
      <c r="EF1325" s="7"/>
      <c r="EG1325" s="7"/>
      <c r="EH1325" s="7"/>
      <c r="EI1325" s="7"/>
      <c r="EJ1325" s="7"/>
      <c r="EK1325" s="7"/>
      <c r="EL1325" s="7"/>
      <c r="EM1325" s="7"/>
      <c r="EN1325" s="7"/>
      <c r="EO1325" s="7"/>
      <c r="EP1325" s="7"/>
      <c r="EQ1325" s="7"/>
      <c r="ER1325" s="7"/>
      <c r="ES1325" s="7"/>
      <c r="ET1325" s="7"/>
      <c r="EU1325" s="7"/>
      <c r="EV1325" s="7"/>
      <c r="EW1325" s="7"/>
      <c r="EX1325" s="7"/>
      <c r="EY1325" s="7"/>
      <c r="EZ1325" s="7"/>
      <c r="FA1325" s="7"/>
      <c r="FB1325" s="7"/>
      <c r="FC1325" s="7"/>
      <c r="FD1325" s="7"/>
      <c r="FE1325" s="7"/>
      <c r="FF1325" s="7"/>
      <c r="FG1325" s="7"/>
      <c r="FH1325" s="7"/>
      <c r="FI1325" s="7"/>
      <c r="FJ1325" s="7"/>
      <c r="FK1325" s="7"/>
      <c r="FL1325" s="7"/>
      <c r="FM1325" s="7"/>
      <c r="FN1325" s="7"/>
      <c r="FO1325" s="7"/>
      <c r="FP1325" s="7"/>
      <c r="FQ1325" s="7"/>
      <c r="FR1325" s="7"/>
      <c r="FS1325" s="7"/>
      <c r="FT1325" s="7"/>
      <c r="FU1325" s="7"/>
      <c r="FV1325" s="7"/>
      <c r="FW1325" s="7"/>
      <c r="FX1325" s="7"/>
      <c r="FY1325" s="7"/>
      <c r="FZ1325" s="7"/>
      <c r="GA1325" s="7"/>
      <c r="GB1325" s="7"/>
      <c r="GC1325" s="7"/>
      <c r="GD1325" s="7"/>
      <c r="GE1325" s="7"/>
      <c r="GF1325" s="7"/>
      <c r="GG1325" s="7"/>
      <c r="GH1325" s="7"/>
      <c r="GI1325" s="7"/>
      <c r="GJ1325" s="7"/>
      <c r="GK1325" s="7"/>
      <c r="GL1325" s="7"/>
      <c r="GM1325" s="7"/>
      <c r="GN1325" s="7"/>
      <c r="GO1325" s="7"/>
      <c r="GP1325" s="7"/>
      <c r="GQ1325" s="127"/>
      <c r="GR1325" s="127"/>
      <c r="GS1325" s="127"/>
      <c r="GT1325" s="127"/>
      <c r="GU1325" s="127"/>
      <c r="GV1325" s="127"/>
      <c r="GW1325" s="127"/>
      <c r="GX1325" s="127"/>
      <c r="GY1325" s="127"/>
    </row>
    <row r="1326" spans="1:207" ht="12.75" customHeight="1" x14ac:dyDescent="0.2">
      <c r="A1326" s="7"/>
      <c r="B1326" s="7"/>
      <c r="C1326" s="7"/>
      <c r="D1326" s="7"/>
      <c r="E1326" s="7"/>
      <c r="F1326" s="116"/>
      <c r="G1326" s="116"/>
      <c r="H1326" s="116"/>
      <c r="I1326" s="112"/>
      <c r="J1326" s="112"/>
      <c r="K1326" s="115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  <c r="CR1326" s="7"/>
      <c r="CS1326" s="7"/>
      <c r="CT1326" s="7"/>
      <c r="CU1326" s="7"/>
      <c r="CV1326" s="7"/>
      <c r="CW1326" s="7"/>
      <c r="CX1326" s="7"/>
      <c r="CY1326" s="7"/>
      <c r="CZ1326" s="7"/>
      <c r="DA1326" s="7"/>
      <c r="DB1326" s="7"/>
      <c r="DC1326" s="7"/>
      <c r="DD1326" s="7"/>
      <c r="DE1326" s="7"/>
      <c r="DF1326" s="7"/>
      <c r="DG1326" s="7"/>
      <c r="DH1326" s="7"/>
      <c r="DI1326" s="7"/>
      <c r="DJ1326" s="7"/>
      <c r="DK1326" s="7"/>
      <c r="DL1326" s="7"/>
      <c r="DM1326" s="7"/>
      <c r="DN1326" s="7"/>
      <c r="DO1326" s="7"/>
      <c r="DP1326" s="7"/>
      <c r="DQ1326" s="7"/>
      <c r="DR1326" s="7"/>
      <c r="DS1326" s="7"/>
      <c r="DT1326" s="7"/>
      <c r="DU1326" s="7"/>
      <c r="DV1326" s="7"/>
      <c r="DW1326" s="7"/>
      <c r="DX1326" s="7"/>
      <c r="DY1326" s="7"/>
      <c r="DZ1326" s="7"/>
      <c r="EA1326" s="7"/>
      <c r="EB1326" s="7"/>
      <c r="EC1326" s="7"/>
      <c r="ED1326" s="7"/>
      <c r="EE1326" s="7"/>
      <c r="EF1326" s="7"/>
      <c r="EG1326" s="7"/>
      <c r="EH1326" s="7"/>
      <c r="EI1326" s="7"/>
      <c r="EJ1326" s="7"/>
      <c r="EK1326" s="7"/>
      <c r="EL1326" s="7"/>
      <c r="EM1326" s="7"/>
      <c r="EN1326" s="7"/>
      <c r="EO1326" s="7"/>
      <c r="EP1326" s="7"/>
      <c r="EQ1326" s="7"/>
      <c r="ER1326" s="7"/>
      <c r="ES1326" s="7"/>
      <c r="ET1326" s="7"/>
      <c r="EU1326" s="7"/>
      <c r="EV1326" s="7"/>
      <c r="EW1326" s="7"/>
      <c r="EX1326" s="7"/>
      <c r="EY1326" s="7"/>
      <c r="EZ1326" s="7"/>
      <c r="FA1326" s="7"/>
      <c r="FB1326" s="7"/>
      <c r="FC1326" s="7"/>
      <c r="FD1326" s="7"/>
      <c r="FE1326" s="7"/>
      <c r="FF1326" s="7"/>
      <c r="FG1326" s="7"/>
      <c r="FH1326" s="7"/>
      <c r="FI1326" s="7"/>
      <c r="FJ1326" s="7"/>
      <c r="FK1326" s="7"/>
      <c r="FL1326" s="7"/>
      <c r="FM1326" s="7"/>
      <c r="FN1326" s="7"/>
      <c r="FO1326" s="7"/>
      <c r="FP1326" s="7"/>
      <c r="FQ1326" s="7"/>
      <c r="FR1326" s="7"/>
      <c r="FS1326" s="7"/>
      <c r="FT1326" s="7"/>
      <c r="FU1326" s="7"/>
      <c r="FV1326" s="7"/>
      <c r="FW1326" s="7"/>
      <c r="FX1326" s="7"/>
      <c r="FY1326" s="7"/>
      <c r="FZ1326" s="7"/>
      <c r="GA1326" s="7"/>
      <c r="GB1326" s="7"/>
      <c r="GC1326" s="7"/>
      <c r="GD1326" s="7"/>
      <c r="GE1326" s="7"/>
      <c r="GF1326" s="7"/>
      <c r="GG1326" s="7"/>
      <c r="GH1326" s="7"/>
      <c r="GI1326" s="7"/>
      <c r="GJ1326" s="7"/>
      <c r="GK1326" s="7"/>
      <c r="GL1326" s="7"/>
      <c r="GM1326" s="7"/>
      <c r="GN1326" s="7"/>
      <c r="GO1326" s="7"/>
      <c r="GP1326" s="7"/>
      <c r="GQ1326" s="127"/>
      <c r="GR1326" s="127"/>
      <c r="GS1326" s="127"/>
      <c r="GT1326" s="127"/>
      <c r="GU1326" s="127"/>
      <c r="GV1326" s="127"/>
      <c r="GW1326" s="127"/>
      <c r="GX1326" s="127"/>
      <c r="GY1326" s="127"/>
    </row>
    <row r="1327" spans="1:207" ht="12.75" customHeight="1" x14ac:dyDescent="0.2">
      <c r="A1327" s="7"/>
      <c r="B1327" s="7"/>
      <c r="C1327" s="7"/>
      <c r="D1327" s="7"/>
      <c r="E1327" s="7"/>
      <c r="F1327" s="116"/>
      <c r="G1327" s="116"/>
      <c r="H1327" s="116"/>
      <c r="I1327" s="112"/>
      <c r="J1327" s="112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  <c r="CR1327" s="7"/>
      <c r="CS1327" s="7"/>
      <c r="CT1327" s="7"/>
      <c r="CU1327" s="7"/>
      <c r="CV1327" s="7"/>
      <c r="CW1327" s="7"/>
      <c r="CX1327" s="7"/>
      <c r="CY1327" s="7"/>
      <c r="CZ1327" s="7"/>
      <c r="DA1327" s="7"/>
      <c r="DB1327" s="7"/>
      <c r="DC1327" s="7"/>
      <c r="DD1327" s="7"/>
      <c r="DE1327" s="7"/>
      <c r="DF1327" s="7"/>
      <c r="DG1327" s="7"/>
      <c r="DH1327" s="7"/>
      <c r="DI1327" s="7"/>
      <c r="DJ1327" s="7"/>
      <c r="DK1327" s="7"/>
      <c r="DL1327" s="7"/>
      <c r="DM1327" s="7"/>
      <c r="DN1327" s="7"/>
      <c r="DO1327" s="7"/>
      <c r="DP1327" s="7"/>
      <c r="DQ1327" s="7"/>
      <c r="DR1327" s="7"/>
      <c r="DS1327" s="7"/>
      <c r="DT1327" s="7"/>
      <c r="DU1327" s="7"/>
      <c r="DV1327" s="7"/>
      <c r="DW1327" s="7"/>
      <c r="DX1327" s="7"/>
      <c r="DY1327" s="7"/>
      <c r="DZ1327" s="7"/>
      <c r="EA1327" s="7"/>
      <c r="EB1327" s="7"/>
      <c r="EC1327" s="7"/>
      <c r="ED1327" s="7"/>
      <c r="EE1327" s="7"/>
      <c r="EF1327" s="7"/>
      <c r="EG1327" s="7"/>
      <c r="EH1327" s="7"/>
      <c r="EI1327" s="7"/>
      <c r="EJ1327" s="7"/>
      <c r="EK1327" s="7"/>
      <c r="EL1327" s="7"/>
      <c r="EM1327" s="7"/>
      <c r="EN1327" s="7"/>
      <c r="EO1327" s="7"/>
      <c r="EP1327" s="7"/>
      <c r="EQ1327" s="7"/>
      <c r="ER1327" s="7"/>
      <c r="ES1327" s="7"/>
      <c r="ET1327" s="7"/>
      <c r="EU1327" s="7"/>
      <c r="EV1327" s="7"/>
      <c r="EW1327" s="7"/>
      <c r="EX1327" s="7"/>
      <c r="EY1327" s="7"/>
      <c r="EZ1327" s="7"/>
      <c r="FA1327" s="7"/>
      <c r="FB1327" s="7"/>
      <c r="FC1327" s="7"/>
      <c r="FD1327" s="7"/>
      <c r="FE1327" s="7"/>
      <c r="FF1327" s="7"/>
      <c r="FG1327" s="7"/>
      <c r="FH1327" s="7"/>
      <c r="FI1327" s="7"/>
      <c r="FJ1327" s="7"/>
      <c r="FK1327" s="7"/>
      <c r="FL1327" s="7"/>
      <c r="FM1327" s="7"/>
      <c r="FN1327" s="7"/>
      <c r="FO1327" s="7"/>
      <c r="FP1327" s="7"/>
      <c r="FQ1327" s="7"/>
      <c r="FR1327" s="7"/>
      <c r="FS1327" s="7"/>
      <c r="FT1327" s="7"/>
      <c r="FU1327" s="7"/>
      <c r="FV1327" s="7"/>
      <c r="FW1327" s="7"/>
      <c r="FX1327" s="7"/>
      <c r="FY1327" s="7"/>
      <c r="FZ1327" s="7"/>
      <c r="GA1327" s="7"/>
      <c r="GB1327" s="7"/>
      <c r="GC1327" s="7"/>
      <c r="GD1327" s="7"/>
      <c r="GE1327" s="7"/>
      <c r="GF1327" s="7"/>
      <c r="GG1327" s="7"/>
      <c r="GH1327" s="7"/>
      <c r="GI1327" s="7"/>
      <c r="GJ1327" s="7"/>
      <c r="GK1327" s="7"/>
      <c r="GL1327" s="7"/>
      <c r="GM1327" s="7"/>
      <c r="GN1327" s="7"/>
      <c r="GO1327" s="7"/>
      <c r="GP1327" s="7"/>
      <c r="GQ1327" s="127"/>
      <c r="GR1327" s="127"/>
      <c r="GS1327" s="127"/>
      <c r="GT1327" s="127"/>
      <c r="GU1327" s="127"/>
      <c r="GV1327" s="127"/>
      <c r="GW1327" s="127"/>
      <c r="GX1327" s="127"/>
      <c r="GY1327" s="127"/>
    </row>
    <row r="1328" spans="1:207" ht="12.75" customHeight="1" x14ac:dyDescent="0.2">
      <c r="A1328" s="7"/>
      <c r="B1328" s="7"/>
      <c r="C1328" s="7"/>
      <c r="D1328" s="7"/>
      <c r="E1328" s="7"/>
      <c r="F1328" s="116"/>
      <c r="G1328" s="116"/>
      <c r="H1328" s="116"/>
      <c r="I1328" s="112"/>
      <c r="J1328" s="112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  <c r="CR1328" s="7"/>
      <c r="CS1328" s="7"/>
      <c r="CT1328" s="7"/>
      <c r="CU1328" s="7"/>
      <c r="CV1328" s="7"/>
      <c r="CW1328" s="7"/>
      <c r="CX1328" s="7"/>
      <c r="CY1328" s="7"/>
      <c r="CZ1328" s="7"/>
      <c r="DA1328" s="7"/>
      <c r="DB1328" s="7"/>
      <c r="DC1328" s="7"/>
      <c r="DD1328" s="7"/>
      <c r="DE1328" s="7"/>
      <c r="DF1328" s="7"/>
      <c r="DG1328" s="7"/>
      <c r="DH1328" s="7"/>
      <c r="DI1328" s="7"/>
      <c r="DJ1328" s="7"/>
      <c r="DK1328" s="7"/>
      <c r="DL1328" s="7"/>
      <c r="DM1328" s="7"/>
      <c r="DN1328" s="7"/>
      <c r="DO1328" s="7"/>
      <c r="DP1328" s="7"/>
      <c r="DQ1328" s="7"/>
      <c r="DR1328" s="7"/>
      <c r="DS1328" s="7"/>
      <c r="DT1328" s="7"/>
      <c r="DU1328" s="7"/>
      <c r="DV1328" s="7"/>
      <c r="DW1328" s="7"/>
      <c r="DX1328" s="7"/>
      <c r="DY1328" s="7"/>
      <c r="DZ1328" s="7"/>
      <c r="EA1328" s="7"/>
      <c r="EB1328" s="7"/>
      <c r="EC1328" s="7"/>
      <c r="ED1328" s="7"/>
      <c r="EE1328" s="7"/>
      <c r="EF1328" s="7"/>
      <c r="EG1328" s="7"/>
      <c r="EH1328" s="7"/>
      <c r="EI1328" s="7"/>
      <c r="EJ1328" s="7"/>
      <c r="EK1328" s="7"/>
      <c r="EL1328" s="7"/>
      <c r="EM1328" s="7"/>
      <c r="EN1328" s="7"/>
      <c r="EO1328" s="7"/>
      <c r="EP1328" s="7"/>
      <c r="EQ1328" s="7"/>
      <c r="ER1328" s="7"/>
      <c r="ES1328" s="7"/>
      <c r="ET1328" s="7"/>
      <c r="EU1328" s="7"/>
      <c r="EV1328" s="7"/>
      <c r="EW1328" s="7"/>
      <c r="EX1328" s="7"/>
      <c r="EY1328" s="7"/>
      <c r="EZ1328" s="7"/>
      <c r="FA1328" s="7"/>
      <c r="FB1328" s="7"/>
      <c r="FC1328" s="7"/>
      <c r="FD1328" s="7"/>
      <c r="FE1328" s="7"/>
      <c r="FF1328" s="7"/>
      <c r="FG1328" s="7"/>
      <c r="FH1328" s="7"/>
      <c r="FI1328" s="7"/>
      <c r="FJ1328" s="7"/>
      <c r="FK1328" s="7"/>
      <c r="FL1328" s="7"/>
      <c r="FM1328" s="7"/>
      <c r="FN1328" s="7"/>
      <c r="FO1328" s="7"/>
      <c r="FP1328" s="7"/>
      <c r="FQ1328" s="7"/>
      <c r="FR1328" s="7"/>
      <c r="FS1328" s="7"/>
      <c r="FT1328" s="7"/>
      <c r="FU1328" s="7"/>
      <c r="FV1328" s="7"/>
      <c r="FW1328" s="7"/>
      <c r="FX1328" s="7"/>
      <c r="FY1328" s="7"/>
      <c r="FZ1328" s="7"/>
      <c r="GA1328" s="7"/>
      <c r="GB1328" s="7"/>
      <c r="GC1328" s="7"/>
      <c r="GD1328" s="7"/>
      <c r="GE1328" s="7"/>
      <c r="GF1328" s="7"/>
      <c r="GG1328" s="7"/>
      <c r="GH1328" s="7"/>
      <c r="GI1328" s="7"/>
      <c r="GJ1328" s="7"/>
      <c r="GK1328" s="7"/>
      <c r="GL1328" s="7"/>
      <c r="GM1328" s="7"/>
      <c r="GN1328" s="7"/>
      <c r="GO1328" s="7"/>
      <c r="GP1328" s="7"/>
      <c r="GQ1328" s="127"/>
      <c r="GR1328" s="127"/>
      <c r="GS1328" s="127"/>
      <c r="GT1328" s="127"/>
      <c r="GU1328" s="127"/>
      <c r="GV1328" s="127"/>
      <c r="GW1328" s="127"/>
      <c r="GX1328" s="127"/>
      <c r="GY1328" s="127"/>
    </row>
    <row r="1329" spans="1:207" ht="12.75" customHeight="1" x14ac:dyDescent="0.2">
      <c r="A1329" s="7"/>
      <c r="B1329" s="7"/>
      <c r="C1329" s="7"/>
      <c r="D1329" s="7"/>
      <c r="E1329" s="7"/>
      <c r="F1329" s="116"/>
      <c r="G1329" s="116"/>
      <c r="H1329" s="116"/>
      <c r="I1329" s="112"/>
      <c r="J1329" s="112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  <c r="CR1329" s="7"/>
      <c r="CS1329" s="7"/>
      <c r="CT1329" s="7"/>
      <c r="CU1329" s="7"/>
      <c r="CV1329" s="7"/>
      <c r="CW1329" s="7"/>
      <c r="CX1329" s="7"/>
      <c r="CY1329" s="7"/>
      <c r="CZ1329" s="7"/>
      <c r="DA1329" s="7"/>
      <c r="DB1329" s="7"/>
      <c r="DC1329" s="7"/>
      <c r="DD1329" s="7"/>
      <c r="DE1329" s="7"/>
      <c r="DF1329" s="7"/>
      <c r="DG1329" s="7"/>
      <c r="DH1329" s="7"/>
      <c r="DI1329" s="7"/>
      <c r="DJ1329" s="7"/>
      <c r="DK1329" s="7"/>
      <c r="DL1329" s="7"/>
      <c r="DM1329" s="7"/>
      <c r="DN1329" s="7"/>
      <c r="DO1329" s="7"/>
      <c r="DP1329" s="7"/>
      <c r="DQ1329" s="7"/>
      <c r="DR1329" s="7"/>
      <c r="DS1329" s="7"/>
      <c r="DT1329" s="7"/>
      <c r="DU1329" s="7"/>
      <c r="DV1329" s="7"/>
      <c r="DW1329" s="7"/>
      <c r="DX1329" s="7"/>
      <c r="DY1329" s="7"/>
      <c r="DZ1329" s="7"/>
      <c r="EA1329" s="7"/>
      <c r="EB1329" s="7"/>
      <c r="EC1329" s="7"/>
      <c r="ED1329" s="7"/>
      <c r="EE1329" s="7"/>
      <c r="EF1329" s="7"/>
      <c r="EG1329" s="7"/>
      <c r="EH1329" s="7"/>
      <c r="EI1329" s="7"/>
      <c r="EJ1329" s="7"/>
      <c r="EK1329" s="7"/>
      <c r="EL1329" s="7"/>
      <c r="EM1329" s="7"/>
      <c r="EN1329" s="7"/>
      <c r="EO1329" s="7"/>
      <c r="EP1329" s="7"/>
      <c r="EQ1329" s="7"/>
      <c r="ER1329" s="7"/>
      <c r="ES1329" s="7"/>
      <c r="ET1329" s="7"/>
      <c r="EU1329" s="7"/>
      <c r="EV1329" s="7"/>
      <c r="EW1329" s="7"/>
      <c r="EX1329" s="7"/>
      <c r="EY1329" s="7"/>
      <c r="EZ1329" s="7"/>
      <c r="FA1329" s="7"/>
      <c r="FB1329" s="7"/>
      <c r="FC1329" s="7"/>
      <c r="FD1329" s="7"/>
      <c r="FE1329" s="7"/>
      <c r="FF1329" s="7"/>
      <c r="FG1329" s="7"/>
      <c r="FH1329" s="7"/>
      <c r="FI1329" s="7"/>
      <c r="FJ1329" s="7"/>
      <c r="FK1329" s="7"/>
      <c r="FL1329" s="7"/>
      <c r="FM1329" s="7"/>
      <c r="FN1329" s="7"/>
      <c r="FO1329" s="7"/>
      <c r="FP1329" s="7"/>
      <c r="FQ1329" s="7"/>
      <c r="FR1329" s="7"/>
      <c r="FS1329" s="7"/>
      <c r="FT1329" s="7"/>
      <c r="FU1329" s="7"/>
      <c r="FV1329" s="7"/>
      <c r="FW1329" s="7"/>
      <c r="FX1329" s="7"/>
      <c r="FY1329" s="7"/>
      <c r="FZ1329" s="7"/>
      <c r="GA1329" s="7"/>
      <c r="GB1329" s="7"/>
      <c r="GC1329" s="7"/>
      <c r="GD1329" s="7"/>
      <c r="GE1329" s="7"/>
      <c r="GF1329" s="7"/>
      <c r="GG1329" s="7"/>
      <c r="GH1329" s="7"/>
      <c r="GI1329" s="7"/>
      <c r="GJ1329" s="7"/>
      <c r="GK1329" s="7"/>
      <c r="GL1329" s="7"/>
      <c r="GM1329" s="7"/>
      <c r="GN1329" s="7"/>
      <c r="GO1329" s="7"/>
      <c r="GP1329" s="7"/>
      <c r="GQ1329" s="127"/>
      <c r="GR1329" s="127"/>
      <c r="GS1329" s="127"/>
      <c r="GT1329" s="127"/>
      <c r="GU1329" s="127"/>
      <c r="GV1329" s="127"/>
      <c r="GW1329" s="127"/>
      <c r="GX1329" s="127"/>
      <c r="GY1329" s="127"/>
    </row>
    <row r="1330" spans="1:207" ht="12.75" customHeight="1" x14ac:dyDescent="0.2">
      <c r="A1330" s="7"/>
      <c r="B1330" s="7"/>
      <c r="C1330" s="7"/>
      <c r="D1330" s="7"/>
      <c r="E1330" s="7"/>
      <c r="F1330" s="116"/>
      <c r="G1330" s="116"/>
      <c r="H1330" s="116"/>
      <c r="I1330" s="112"/>
      <c r="J1330" s="112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  <c r="CR1330" s="7"/>
      <c r="CS1330" s="7"/>
      <c r="CT1330" s="7"/>
      <c r="CU1330" s="7"/>
      <c r="CV1330" s="7"/>
      <c r="CW1330" s="7"/>
      <c r="CX1330" s="7"/>
      <c r="CY1330" s="7"/>
      <c r="CZ1330" s="7"/>
      <c r="DA1330" s="7"/>
      <c r="DB1330" s="7"/>
      <c r="DC1330" s="7"/>
      <c r="DD1330" s="7"/>
      <c r="DE1330" s="7"/>
      <c r="DF1330" s="7"/>
      <c r="DG1330" s="7"/>
      <c r="DH1330" s="7"/>
      <c r="DI1330" s="7"/>
      <c r="DJ1330" s="7"/>
      <c r="DK1330" s="7"/>
      <c r="DL1330" s="7"/>
      <c r="DM1330" s="7"/>
      <c r="DN1330" s="7"/>
      <c r="DO1330" s="7"/>
      <c r="DP1330" s="7"/>
      <c r="DQ1330" s="7"/>
      <c r="DR1330" s="7"/>
      <c r="DS1330" s="7"/>
      <c r="DT1330" s="7"/>
      <c r="DU1330" s="7"/>
      <c r="DV1330" s="7"/>
      <c r="DW1330" s="7"/>
      <c r="DX1330" s="7"/>
      <c r="DY1330" s="7"/>
      <c r="DZ1330" s="7"/>
      <c r="EA1330" s="7"/>
      <c r="EB1330" s="7"/>
      <c r="EC1330" s="7"/>
      <c r="ED1330" s="7"/>
      <c r="EE1330" s="7"/>
      <c r="EF1330" s="7"/>
      <c r="EG1330" s="7"/>
      <c r="EH1330" s="7"/>
      <c r="EI1330" s="7"/>
      <c r="EJ1330" s="7"/>
      <c r="EK1330" s="7"/>
      <c r="EL1330" s="7"/>
      <c r="EM1330" s="7"/>
      <c r="EN1330" s="7"/>
      <c r="EO1330" s="7"/>
      <c r="EP1330" s="7"/>
      <c r="EQ1330" s="7"/>
      <c r="ER1330" s="7"/>
      <c r="ES1330" s="7"/>
      <c r="ET1330" s="7"/>
      <c r="EU1330" s="7"/>
      <c r="EV1330" s="7"/>
      <c r="EW1330" s="7"/>
      <c r="EX1330" s="7"/>
      <c r="EY1330" s="7"/>
      <c r="EZ1330" s="7"/>
      <c r="FA1330" s="7"/>
      <c r="FB1330" s="7"/>
      <c r="FC1330" s="7"/>
      <c r="FD1330" s="7"/>
      <c r="FE1330" s="7"/>
      <c r="FF1330" s="7"/>
      <c r="FG1330" s="7"/>
      <c r="FH1330" s="7"/>
      <c r="FI1330" s="7"/>
      <c r="FJ1330" s="7"/>
      <c r="FK1330" s="7"/>
      <c r="FL1330" s="7"/>
      <c r="FM1330" s="7"/>
      <c r="FN1330" s="7"/>
      <c r="FO1330" s="7"/>
      <c r="FP1330" s="7"/>
      <c r="FQ1330" s="7"/>
      <c r="FR1330" s="7"/>
      <c r="FS1330" s="7"/>
      <c r="FT1330" s="7"/>
      <c r="FU1330" s="7"/>
      <c r="FV1330" s="7"/>
      <c r="FW1330" s="7"/>
      <c r="FX1330" s="7"/>
      <c r="FY1330" s="7"/>
      <c r="FZ1330" s="7"/>
      <c r="GA1330" s="7"/>
      <c r="GB1330" s="7"/>
      <c r="GC1330" s="7"/>
      <c r="GD1330" s="7"/>
      <c r="GE1330" s="7"/>
      <c r="GF1330" s="7"/>
      <c r="GG1330" s="7"/>
      <c r="GH1330" s="7"/>
      <c r="GI1330" s="7"/>
      <c r="GJ1330" s="7"/>
      <c r="GK1330" s="7"/>
      <c r="GL1330" s="7"/>
      <c r="GM1330" s="7"/>
      <c r="GN1330" s="7"/>
      <c r="GO1330" s="7"/>
      <c r="GP1330" s="7"/>
      <c r="GQ1330" s="127"/>
      <c r="GR1330" s="127"/>
      <c r="GS1330" s="127"/>
      <c r="GT1330" s="127"/>
      <c r="GU1330" s="127"/>
      <c r="GV1330" s="127"/>
      <c r="GW1330" s="127"/>
      <c r="GX1330" s="127"/>
      <c r="GY1330" s="127"/>
    </row>
    <row r="1331" spans="1:207" ht="12.75" customHeight="1" x14ac:dyDescent="0.2">
      <c r="A1331" s="7"/>
      <c r="B1331" s="7"/>
      <c r="C1331" s="7"/>
      <c r="D1331" s="7"/>
      <c r="E1331" s="7"/>
      <c r="F1331" s="116"/>
      <c r="G1331" s="116"/>
      <c r="H1331" s="116"/>
      <c r="I1331" s="112"/>
      <c r="J1331" s="112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  <c r="CR1331" s="7"/>
      <c r="CS1331" s="7"/>
      <c r="CT1331" s="7"/>
      <c r="CU1331" s="7"/>
      <c r="CV1331" s="7"/>
      <c r="CW1331" s="7"/>
      <c r="CX1331" s="7"/>
      <c r="CY1331" s="7"/>
      <c r="CZ1331" s="7"/>
      <c r="DA1331" s="7"/>
      <c r="DB1331" s="7"/>
      <c r="DC1331" s="7"/>
      <c r="DD1331" s="7"/>
      <c r="DE1331" s="7"/>
      <c r="DF1331" s="7"/>
      <c r="DG1331" s="7"/>
      <c r="DH1331" s="7"/>
      <c r="DI1331" s="7"/>
      <c r="DJ1331" s="7"/>
      <c r="DK1331" s="7"/>
      <c r="DL1331" s="7"/>
      <c r="DM1331" s="7"/>
      <c r="DN1331" s="7"/>
      <c r="DO1331" s="7"/>
      <c r="DP1331" s="7"/>
      <c r="DQ1331" s="7"/>
      <c r="DR1331" s="7"/>
      <c r="DS1331" s="7"/>
      <c r="DT1331" s="7"/>
      <c r="DU1331" s="7"/>
      <c r="DV1331" s="7"/>
      <c r="DW1331" s="7"/>
      <c r="DX1331" s="7"/>
      <c r="DY1331" s="7"/>
      <c r="DZ1331" s="7"/>
      <c r="EA1331" s="7"/>
      <c r="EB1331" s="7"/>
      <c r="EC1331" s="7"/>
      <c r="ED1331" s="7"/>
      <c r="EE1331" s="7"/>
      <c r="EF1331" s="7"/>
      <c r="EG1331" s="7"/>
      <c r="EH1331" s="7"/>
      <c r="EI1331" s="7"/>
      <c r="EJ1331" s="7"/>
      <c r="EK1331" s="7"/>
      <c r="EL1331" s="7"/>
      <c r="EM1331" s="7"/>
      <c r="EN1331" s="7"/>
      <c r="EO1331" s="7"/>
      <c r="EP1331" s="7"/>
      <c r="EQ1331" s="7"/>
      <c r="ER1331" s="7"/>
      <c r="ES1331" s="7"/>
      <c r="ET1331" s="7"/>
      <c r="EU1331" s="7"/>
      <c r="EV1331" s="7"/>
      <c r="EW1331" s="7"/>
      <c r="EX1331" s="7"/>
      <c r="EY1331" s="7"/>
      <c r="EZ1331" s="7"/>
      <c r="FA1331" s="7"/>
      <c r="FB1331" s="7"/>
      <c r="FC1331" s="7"/>
      <c r="FD1331" s="7"/>
      <c r="FE1331" s="7"/>
      <c r="FF1331" s="7"/>
      <c r="FG1331" s="7"/>
      <c r="FH1331" s="7"/>
      <c r="FI1331" s="7"/>
      <c r="FJ1331" s="7"/>
      <c r="FK1331" s="7"/>
      <c r="FL1331" s="7"/>
      <c r="FM1331" s="7"/>
      <c r="FN1331" s="7"/>
      <c r="FO1331" s="7"/>
      <c r="FP1331" s="7"/>
      <c r="FQ1331" s="7"/>
      <c r="FR1331" s="7"/>
      <c r="FS1331" s="7"/>
      <c r="FT1331" s="7"/>
      <c r="FU1331" s="7"/>
      <c r="FV1331" s="7"/>
      <c r="FW1331" s="7"/>
      <c r="FX1331" s="7"/>
      <c r="FY1331" s="7"/>
      <c r="FZ1331" s="7"/>
      <c r="GA1331" s="7"/>
      <c r="GB1331" s="7"/>
      <c r="GC1331" s="7"/>
      <c r="GD1331" s="7"/>
      <c r="GE1331" s="7"/>
      <c r="GF1331" s="7"/>
      <c r="GG1331" s="7"/>
      <c r="GH1331" s="7"/>
      <c r="GI1331" s="7"/>
      <c r="GJ1331" s="7"/>
      <c r="GK1331" s="7"/>
      <c r="GL1331" s="7"/>
      <c r="GM1331" s="7"/>
      <c r="GN1331" s="7"/>
      <c r="GO1331" s="7"/>
      <c r="GP1331" s="7"/>
      <c r="GQ1331" s="127"/>
      <c r="GR1331" s="127"/>
      <c r="GS1331" s="127"/>
      <c r="GT1331" s="127"/>
      <c r="GU1331" s="127"/>
      <c r="GV1331" s="127"/>
      <c r="GW1331" s="127"/>
      <c r="GX1331" s="127"/>
      <c r="GY1331" s="127"/>
    </row>
    <row r="1332" spans="1:207" ht="12.75" customHeight="1" x14ac:dyDescent="0.2">
      <c r="A1332" s="7"/>
      <c r="B1332" s="7"/>
      <c r="C1332" s="7"/>
      <c r="D1332" s="7"/>
      <c r="E1332" s="7"/>
      <c r="F1332" s="116"/>
      <c r="G1332" s="116"/>
      <c r="H1332" s="116"/>
      <c r="I1332" s="112"/>
      <c r="J1332" s="112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  <c r="CR1332" s="7"/>
      <c r="CS1332" s="7"/>
      <c r="CT1332" s="7"/>
      <c r="CU1332" s="7"/>
      <c r="CV1332" s="7"/>
      <c r="CW1332" s="7"/>
      <c r="CX1332" s="7"/>
      <c r="CY1332" s="7"/>
      <c r="CZ1332" s="7"/>
      <c r="DA1332" s="7"/>
      <c r="DB1332" s="7"/>
      <c r="DC1332" s="7"/>
      <c r="DD1332" s="7"/>
      <c r="DE1332" s="7"/>
      <c r="DF1332" s="7"/>
      <c r="DG1332" s="7"/>
      <c r="DH1332" s="7"/>
      <c r="DI1332" s="7"/>
      <c r="DJ1332" s="7"/>
      <c r="DK1332" s="7"/>
      <c r="DL1332" s="7"/>
      <c r="DM1332" s="7"/>
      <c r="DN1332" s="7"/>
      <c r="DO1332" s="7"/>
      <c r="DP1332" s="7"/>
      <c r="DQ1332" s="7"/>
      <c r="DR1332" s="7"/>
      <c r="DS1332" s="7"/>
      <c r="DT1332" s="7"/>
      <c r="DU1332" s="7"/>
      <c r="DV1332" s="7"/>
      <c r="DW1332" s="7"/>
      <c r="DX1332" s="7"/>
      <c r="DY1332" s="7"/>
      <c r="DZ1332" s="7"/>
      <c r="EA1332" s="7"/>
      <c r="EB1332" s="7"/>
      <c r="EC1332" s="7"/>
      <c r="ED1332" s="7"/>
      <c r="EE1332" s="7"/>
      <c r="EF1332" s="7"/>
      <c r="EG1332" s="7"/>
      <c r="EH1332" s="7"/>
      <c r="EI1332" s="7"/>
      <c r="EJ1332" s="7"/>
      <c r="EK1332" s="7"/>
      <c r="EL1332" s="7"/>
      <c r="EM1332" s="7"/>
      <c r="EN1332" s="7"/>
      <c r="EO1332" s="7"/>
      <c r="EP1332" s="7"/>
      <c r="EQ1332" s="7"/>
      <c r="ER1332" s="7"/>
      <c r="ES1332" s="7"/>
      <c r="ET1332" s="7"/>
      <c r="EU1332" s="7"/>
      <c r="EV1332" s="7"/>
      <c r="EW1332" s="7"/>
      <c r="EX1332" s="7"/>
      <c r="EY1332" s="7"/>
      <c r="EZ1332" s="7"/>
      <c r="FA1332" s="7"/>
      <c r="FB1332" s="7"/>
      <c r="FC1332" s="7"/>
      <c r="FD1332" s="7"/>
      <c r="FE1332" s="7"/>
      <c r="FF1332" s="7"/>
      <c r="FG1332" s="7"/>
      <c r="FH1332" s="7"/>
      <c r="FI1332" s="7"/>
      <c r="FJ1332" s="7"/>
      <c r="FK1332" s="7"/>
      <c r="FL1332" s="7"/>
      <c r="FM1332" s="7"/>
      <c r="FN1332" s="7"/>
      <c r="FO1332" s="7"/>
      <c r="FP1332" s="7"/>
      <c r="FQ1332" s="7"/>
      <c r="FR1332" s="7"/>
      <c r="FS1332" s="7"/>
      <c r="FT1332" s="7"/>
      <c r="FU1332" s="7"/>
      <c r="FV1332" s="7"/>
      <c r="FW1332" s="7"/>
      <c r="FX1332" s="7"/>
      <c r="FY1332" s="7"/>
      <c r="FZ1332" s="7"/>
      <c r="GA1332" s="7"/>
      <c r="GB1332" s="7"/>
      <c r="GC1332" s="7"/>
      <c r="GD1332" s="7"/>
      <c r="GE1332" s="7"/>
      <c r="GF1332" s="7"/>
      <c r="GG1332" s="7"/>
      <c r="GH1332" s="7"/>
      <c r="GI1332" s="7"/>
      <c r="GJ1332" s="7"/>
      <c r="GK1332" s="7"/>
      <c r="GL1332" s="7"/>
      <c r="GM1332" s="7"/>
      <c r="GN1332" s="7"/>
      <c r="GO1332" s="7"/>
      <c r="GP1332" s="7"/>
      <c r="GQ1332" s="127"/>
      <c r="GR1332" s="127"/>
      <c r="GS1332" s="127"/>
      <c r="GT1332" s="127"/>
      <c r="GU1332" s="127"/>
      <c r="GV1332" s="127"/>
      <c r="GW1332" s="127"/>
      <c r="GX1332" s="127"/>
      <c r="GY1332" s="127"/>
    </row>
    <row r="1333" spans="1:207" ht="12.75" customHeight="1" x14ac:dyDescent="0.2">
      <c r="A1333" s="7"/>
      <c r="B1333" s="7"/>
      <c r="C1333" s="7"/>
      <c r="D1333" s="7"/>
      <c r="E1333" s="7"/>
      <c r="F1333" s="116"/>
      <c r="G1333" s="116"/>
      <c r="H1333" s="116"/>
      <c r="I1333" s="112"/>
      <c r="J1333" s="112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  <c r="CR1333" s="7"/>
      <c r="CS1333" s="7"/>
      <c r="CT1333" s="7"/>
      <c r="CU1333" s="7"/>
      <c r="CV1333" s="7"/>
      <c r="CW1333" s="7"/>
      <c r="CX1333" s="7"/>
      <c r="CY1333" s="7"/>
      <c r="CZ1333" s="7"/>
      <c r="DA1333" s="7"/>
      <c r="DB1333" s="7"/>
      <c r="DC1333" s="7"/>
      <c r="DD1333" s="7"/>
      <c r="DE1333" s="7"/>
      <c r="DF1333" s="7"/>
      <c r="DG1333" s="7"/>
      <c r="DH1333" s="7"/>
      <c r="DI1333" s="7"/>
      <c r="DJ1333" s="7"/>
      <c r="DK1333" s="7"/>
      <c r="DL1333" s="7"/>
      <c r="DM1333" s="7"/>
      <c r="DN1333" s="7"/>
      <c r="DO1333" s="7"/>
      <c r="DP1333" s="7"/>
      <c r="DQ1333" s="7"/>
      <c r="DR1333" s="7"/>
      <c r="DS1333" s="7"/>
      <c r="DT1333" s="7"/>
      <c r="DU1333" s="7"/>
      <c r="DV1333" s="7"/>
      <c r="DW1333" s="7"/>
      <c r="DX1333" s="7"/>
      <c r="DY1333" s="7"/>
      <c r="DZ1333" s="7"/>
      <c r="EA1333" s="7"/>
      <c r="EB1333" s="7"/>
      <c r="EC1333" s="7"/>
      <c r="ED1333" s="7"/>
      <c r="EE1333" s="7"/>
      <c r="EF1333" s="7"/>
      <c r="EG1333" s="7"/>
      <c r="EH1333" s="7"/>
      <c r="EI1333" s="7"/>
      <c r="EJ1333" s="7"/>
      <c r="EK1333" s="7"/>
      <c r="EL1333" s="7"/>
      <c r="EM1333" s="7"/>
      <c r="EN1333" s="7"/>
      <c r="EO1333" s="7"/>
      <c r="EP1333" s="7"/>
      <c r="EQ1333" s="7"/>
      <c r="ER1333" s="7"/>
      <c r="ES1333" s="7"/>
      <c r="ET1333" s="7"/>
      <c r="EU1333" s="7"/>
      <c r="EV1333" s="7"/>
      <c r="EW1333" s="7"/>
      <c r="EX1333" s="7"/>
      <c r="EY1333" s="7"/>
      <c r="EZ1333" s="7"/>
      <c r="FA1333" s="7"/>
      <c r="FB1333" s="7"/>
      <c r="FC1333" s="7"/>
      <c r="FD1333" s="7"/>
      <c r="FE1333" s="7"/>
      <c r="FF1333" s="7"/>
      <c r="FG1333" s="7"/>
      <c r="FH1333" s="7"/>
      <c r="FI1333" s="7"/>
      <c r="FJ1333" s="7"/>
      <c r="FK1333" s="7"/>
      <c r="FL1333" s="7"/>
      <c r="FM1333" s="7"/>
      <c r="FN1333" s="7"/>
      <c r="FO1333" s="7"/>
      <c r="FP1333" s="7"/>
      <c r="FQ1333" s="7"/>
      <c r="FR1333" s="7"/>
      <c r="FS1333" s="7"/>
      <c r="FT1333" s="7"/>
      <c r="FU1333" s="7"/>
      <c r="FV1333" s="7"/>
      <c r="FW1333" s="7"/>
      <c r="FX1333" s="7"/>
      <c r="FY1333" s="7"/>
      <c r="FZ1333" s="7"/>
      <c r="GA1333" s="7"/>
      <c r="GB1333" s="7"/>
      <c r="GC1333" s="7"/>
      <c r="GD1333" s="7"/>
      <c r="GE1333" s="7"/>
      <c r="GF1333" s="7"/>
      <c r="GG1333" s="7"/>
      <c r="GH1333" s="7"/>
      <c r="GI1333" s="7"/>
      <c r="GJ1333" s="7"/>
      <c r="GK1333" s="7"/>
      <c r="GL1333" s="7"/>
      <c r="GM1333" s="7"/>
      <c r="GN1333" s="7"/>
      <c r="GO1333" s="7"/>
      <c r="GP1333" s="7"/>
      <c r="GQ1333" s="127"/>
      <c r="GR1333" s="127"/>
      <c r="GS1333" s="127"/>
      <c r="GT1333" s="127"/>
      <c r="GU1333" s="127"/>
      <c r="GV1333" s="127"/>
      <c r="GW1333" s="127"/>
      <c r="GX1333" s="127"/>
      <c r="GY1333" s="127"/>
    </row>
    <row r="1334" spans="1:207" ht="12.75" customHeight="1" x14ac:dyDescent="0.2">
      <c r="A1334" s="7"/>
      <c r="B1334" s="7"/>
      <c r="C1334" s="7"/>
      <c r="D1334" s="7"/>
      <c r="E1334" s="7"/>
      <c r="F1334" s="116"/>
      <c r="G1334" s="116"/>
      <c r="H1334" s="116"/>
      <c r="I1334" s="112"/>
      <c r="J1334" s="112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  <c r="CR1334" s="7"/>
      <c r="CS1334" s="7"/>
      <c r="CT1334" s="7"/>
      <c r="CU1334" s="7"/>
      <c r="CV1334" s="7"/>
      <c r="CW1334" s="7"/>
      <c r="CX1334" s="7"/>
      <c r="CY1334" s="7"/>
      <c r="CZ1334" s="7"/>
      <c r="DA1334" s="7"/>
      <c r="DB1334" s="7"/>
      <c r="DC1334" s="7"/>
      <c r="DD1334" s="7"/>
      <c r="DE1334" s="7"/>
      <c r="DF1334" s="7"/>
      <c r="DG1334" s="7"/>
      <c r="DH1334" s="7"/>
      <c r="DI1334" s="7"/>
      <c r="DJ1334" s="7"/>
      <c r="DK1334" s="7"/>
      <c r="DL1334" s="7"/>
      <c r="DM1334" s="7"/>
      <c r="DN1334" s="7"/>
      <c r="DO1334" s="7"/>
      <c r="DP1334" s="7"/>
      <c r="DQ1334" s="7"/>
      <c r="DR1334" s="7"/>
      <c r="DS1334" s="7"/>
      <c r="DT1334" s="7"/>
      <c r="DU1334" s="7"/>
      <c r="DV1334" s="7"/>
      <c r="DW1334" s="7"/>
      <c r="DX1334" s="7"/>
      <c r="DY1334" s="7"/>
      <c r="DZ1334" s="7"/>
      <c r="EA1334" s="7"/>
      <c r="EB1334" s="7"/>
      <c r="EC1334" s="7"/>
      <c r="ED1334" s="7"/>
      <c r="EE1334" s="7"/>
      <c r="EF1334" s="7"/>
      <c r="EG1334" s="7"/>
      <c r="EH1334" s="7"/>
      <c r="EI1334" s="7"/>
      <c r="EJ1334" s="7"/>
      <c r="EK1334" s="7"/>
      <c r="EL1334" s="7"/>
      <c r="EM1334" s="7"/>
      <c r="EN1334" s="7"/>
      <c r="EO1334" s="7"/>
      <c r="EP1334" s="7"/>
      <c r="EQ1334" s="7"/>
      <c r="ER1334" s="7"/>
      <c r="ES1334" s="7"/>
      <c r="ET1334" s="7"/>
      <c r="EU1334" s="7"/>
      <c r="EV1334" s="7"/>
      <c r="EW1334" s="7"/>
      <c r="EX1334" s="7"/>
      <c r="EY1334" s="7"/>
      <c r="EZ1334" s="7"/>
      <c r="FA1334" s="7"/>
      <c r="FB1334" s="7"/>
      <c r="FC1334" s="7"/>
      <c r="FD1334" s="7"/>
      <c r="FE1334" s="7"/>
      <c r="FF1334" s="7"/>
      <c r="FG1334" s="7"/>
      <c r="FH1334" s="7"/>
      <c r="FI1334" s="7"/>
      <c r="FJ1334" s="7"/>
      <c r="FK1334" s="7"/>
      <c r="FL1334" s="7"/>
      <c r="FM1334" s="7"/>
      <c r="FN1334" s="7"/>
      <c r="FO1334" s="7"/>
      <c r="FP1334" s="7"/>
      <c r="FQ1334" s="7"/>
      <c r="FR1334" s="7"/>
      <c r="FS1334" s="7"/>
      <c r="FT1334" s="7"/>
      <c r="FU1334" s="7"/>
      <c r="FV1334" s="7"/>
      <c r="FW1334" s="7"/>
      <c r="FX1334" s="7"/>
      <c r="FY1334" s="7"/>
      <c r="FZ1334" s="7"/>
      <c r="GA1334" s="7"/>
      <c r="GB1334" s="7"/>
      <c r="GC1334" s="7"/>
      <c r="GD1334" s="7"/>
      <c r="GE1334" s="7"/>
      <c r="GF1334" s="7"/>
      <c r="GG1334" s="7"/>
      <c r="GH1334" s="7"/>
      <c r="GI1334" s="7"/>
      <c r="GJ1334" s="7"/>
      <c r="GK1334" s="7"/>
      <c r="GL1334" s="7"/>
      <c r="GM1334" s="7"/>
      <c r="GN1334" s="7"/>
      <c r="GO1334" s="7"/>
      <c r="GP1334" s="7"/>
      <c r="GQ1334" s="127"/>
      <c r="GR1334" s="127"/>
      <c r="GS1334" s="127"/>
      <c r="GT1334" s="127"/>
      <c r="GU1334" s="127"/>
      <c r="GV1334" s="127"/>
      <c r="GW1334" s="127"/>
      <c r="GX1334" s="127"/>
      <c r="GY1334" s="127"/>
    </row>
    <row r="1335" spans="1:207" ht="12.75" customHeight="1" x14ac:dyDescent="0.2">
      <c r="A1335" s="7"/>
      <c r="B1335" s="7"/>
      <c r="C1335" s="7"/>
      <c r="D1335" s="7"/>
      <c r="E1335" s="7"/>
      <c r="F1335" s="116"/>
      <c r="G1335" s="116"/>
      <c r="H1335" s="116"/>
      <c r="I1335" s="112"/>
      <c r="J1335" s="112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  <c r="CR1335" s="7"/>
      <c r="CS1335" s="7"/>
      <c r="CT1335" s="7"/>
      <c r="CU1335" s="7"/>
      <c r="CV1335" s="7"/>
      <c r="CW1335" s="7"/>
      <c r="CX1335" s="7"/>
      <c r="CY1335" s="7"/>
      <c r="CZ1335" s="7"/>
      <c r="DA1335" s="7"/>
      <c r="DB1335" s="7"/>
      <c r="DC1335" s="7"/>
      <c r="DD1335" s="7"/>
      <c r="DE1335" s="7"/>
      <c r="DF1335" s="7"/>
      <c r="DG1335" s="7"/>
      <c r="DH1335" s="7"/>
      <c r="DI1335" s="7"/>
      <c r="DJ1335" s="7"/>
      <c r="DK1335" s="7"/>
      <c r="DL1335" s="7"/>
      <c r="DM1335" s="7"/>
      <c r="DN1335" s="7"/>
      <c r="DO1335" s="7"/>
      <c r="DP1335" s="7"/>
      <c r="DQ1335" s="7"/>
      <c r="DR1335" s="7"/>
      <c r="DS1335" s="7"/>
      <c r="DT1335" s="7"/>
      <c r="DU1335" s="7"/>
      <c r="DV1335" s="7"/>
      <c r="DW1335" s="7"/>
      <c r="DX1335" s="7"/>
      <c r="DY1335" s="7"/>
      <c r="DZ1335" s="7"/>
      <c r="EA1335" s="7"/>
      <c r="EB1335" s="7"/>
      <c r="EC1335" s="7"/>
      <c r="ED1335" s="7"/>
      <c r="EE1335" s="7"/>
      <c r="EF1335" s="7"/>
      <c r="EG1335" s="7"/>
      <c r="EH1335" s="7"/>
      <c r="EI1335" s="7"/>
      <c r="EJ1335" s="7"/>
      <c r="EK1335" s="7"/>
      <c r="EL1335" s="7"/>
      <c r="EM1335" s="7"/>
      <c r="EN1335" s="7"/>
      <c r="EO1335" s="7"/>
      <c r="EP1335" s="7"/>
      <c r="EQ1335" s="7"/>
      <c r="ER1335" s="7"/>
      <c r="ES1335" s="7"/>
      <c r="ET1335" s="7"/>
      <c r="EU1335" s="7"/>
      <c r="EV1335" s="7"/>
      <c r="EW1335" s="7"/>
      <c r="EX1335" s="7"/>
      <c r="EY1335" s="7"/>
      <c r="EZ1335" s="7"/>
      <c r="FA1335" s="7"/>
      <c r="FB1335" s="7"/>
      <c r="FC1335" s="7"/>
      <c r="FD1335" s="7"/>
      <c r="FE1335" s="7"/>
      <c r="FF1335" s="7"/>
      <c r="FG1335" s="7"/>
      <c r="FH1335" s="7"/>
      <c r="FI1335" s="7"/>
      <c r="FJ1335" s="7"/>
      <c r="FK1335" s="7"/>
      <c r="FL1335" s="7"/>
      <c r="FM1335" s="7"/>
      <c r="FN1335" s="7"/>
      <c r="FO1335" s="7"/>
      <c r="FP1335" s="7"/>
      <c r="FQ1335" s="7"/>
      <c r="FR1335" s="7"/>
      <c r="FS1335" s="7"/>
      <c r="FT1335" s="7"/>
      <c r="FU1335" s="7"/>
      <c r="FV1335" s="7"/>
      <c r="FW1335" s="7"/>
      <c r="FX1335" s="7"/>
      <c r="FY1335" s="7"/>
      <c r="FZ1335" s="7"/>
      <c r="GA1335" s="7"/>
      <c r="GB1335" s="7"/>
      <c r="GC1335" s="7"/>
      <c r="GD1335" s="7"/>
      <c r="GE1335" s="7"/>
      <c r="GF1335" s="7"/>
      <c r="GG1335" s="7"/>
      <c r="GH1335" s="7"/>
      <c r="GI1335" s="7"/>
      <c r="GJ1335" s="7"/>
      <c r="GK1335" s="7"/>
      <c r="GL1335" s="7"/>
      <c r="GM1335" s="7"/>
      <c r="GN1335" s="7"/>
      <c r="GO1335" s="7"/>
      <c r="GP1335" s="7"/>
      <c r="GQ1335" s="127"/>
      <c r="GR1335" s="127"/>
      <c r="GS1335" s="127"/>
      <c r="GT1335" s="127"/>
      <c r="GU1335" s="127"/>
      <c r="GV1335" s="127"/>
      <c r="GW1335" s="127"/>
      <c r="GX1335" s="127"/>
      <c r="GY1335" s="127"/>
    </row>
    <row r="1336" spans="1:207" ht="12.75" customHeight="1" x14ac:dyDescent="0.2">
      <c r="A1336" s="7"/>
      <c r="B1336" s="7"/>
      <c r="C1336" s="7"/>
      <c r="D1336" s="7"/>
      <c r="E1336" s="7"/>
      <c r="F1336" s="116"/>
      <c r="G1336" s="116"/>
      <c r="H1336" s="116"/>
      <c r="I1336" s="112"/>
      <c r="J1336" s="112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  <c r="CS1336" s="7"/>
      <c r="CT1336" s="7"/>
      <c r="CU1336" s="7"/>
      <c r="CV1336" s="7"/>
      <c r="CW1336" s="7"/>
      <c r="CX1336" s="7"/>
      <c r="CY1336" s="7"/>
      <c r="CZ1336" s="7"/>
      <c r="DA1336" s="7"/>
      <c r="DB1336" s="7"/>
      <c r="DC1336" s="7"/>
      <c r="DD1336" s="7"/>
      <c r="DE1336" s="7"/>
      <c r="DF1336" s="7"/>
      <c r="DG1336" s="7"/>
      <c r="DH1336" s="7"/>
      <c r="DI1336" s="7"/>
      <c r="DJ1336" s="7"/>
      <c r="DK1336" s="7"/>
      <c r="DL1336" s="7"/>
      <c r="DM1336" s="7"/>
      <c r="DN1336" s="7"/>
      <c r="DO1336" s="7"/>
      <c r="DP1336" s="7"/>
      <c r="DQ1336" s="7"/>
      <c r="DR1336" s="7"/>
      <c r="DS1336" s="7"/>
      <c r="DT1336" s="7"/>
      <c r="DU1336" s="7"/>
      <c r="DV1336" s="7"/>
      <c r="DW1336" s="7"/>
      <c r="DX1336" s="7"/>
      <c r="DY1336" s="7"/>
      <c r="DZ1336" s="7"/>
      <c r="EA1336" s="7"/>
      <c r="EB1336" s="7"/>
      <c r="EC1336" s="7"/>
      <c r="ED1336" s="7"/>
      <c r="EE1336" s="7"/>
      <c r="EF1336" s="7"/>
      <c r="EG1336" s="7"/>
      <c r="EH1336" s="7"/>
      <c r="EI1336" s="7"/>
      <c r="EJ1336" s="7"/>
      <c r="EK1336" s="7"/>
      <c r="EL1336" s="7"/>
      <c r="EM1336" s="7"/>
      <c r="EN1336" s="7"/>
      <c r="EO1336" s="7"/>
      <c r="EP1336" s="7"/>
      <c r="EQ1336" s="7"/>
      <c r="ER1336" s="7"/>
      <c r="ES1336" s="7"/>
      <c r="ET1336" s="7"/>
      <c r="EU1336" s="7"/>
      <c r="EV1336" s="7"/>
      <c r="EW1336" s="7"/>
      <c r="EX1336" s="7"/>
      <c r="EY1336" s="7"/>
      <c r="EZ1336" s="7"/>
      <c r="FA1336" s="7"/>
      <c r="FB1336" s="7"/>
      <c r="FC1336" s="7"/>
      <c r="FD1336" s="7"/>
      <c r="FE1336" s="7"/>
      <c r="FF1336" s="7"/>
      <c r="FG1336" s="7"/>
      <c r="FH1336" s="7"/>
      <c r="FI1336" s="7"/>
      <c r="FJ1336" s="7"/>
      <c r="FK1336" s="7"/>
      <c r="FL1336" s="7"/>
      <c r="FM1336" s="7"/>
      <c r="FN1336" s="7"/>
      <c r="FO1336" s="7"/>
      <c r="FP1336" s="7"/>
      <c r="FQ1336" s="7"/>
      <c r="FR1336" s="7"/>
      <c r="FS1336" s="7"/>
      <c r="FT1336" s="7"/>
      <c r="FU1336" s="7"/>
      <c r="FV1336" s="7"/>
      <c r="FW1336" s="7"/>
      <c r="FX1336" s="7"/>
      <c r="FY1336" s="7"/>
      <c r="FZ1336" s="7"/>
      <c r="GA1336" s="7"/>
      <c r="GB1336" s="7"/>
      <c r="GC1336" s="7"/>
      <c r="GD1336" s="7"/>
      <c r="GE1336" s="7"/>
      <c r="GF1336" s="7"/>
      <c r="GG1336" s="7"/>
      <c r="GH1336" s="7"/>
      <c r="GI1336" s="7"/>
      <c r="GJ1336" s="7"/>
      <c r="GK1336" s="7"/>
      <c r="GL1336" s="7"/>
      <c r="GM1336" s="7"/>
      <c r="GN1336" s="7"/>
      <c r="GO1336" s="7"/>
      <c r="GP1336" s="7"/>
      <c r="GQ1336" s="127"/>
      <c r="GR1336" s="127"/>
      <c r="GS1336" s="127"/>
      <c r="GT1336" s="127"/>
      <c r="GU1336" s="127"/>
      <c r="GV1336" s="127"/>
      <c r="GW1336" s="127"/>
      <c r="GX1336" s="127"/>
      <c r="GY1336" s="127"/>
    </row>
    <row r="1337" spans="1:207" ht="12.75" customHeight="1" x14ac:dyDescent="0.2">
      <c r="A1337" s="7"/>
      <c r="B1337" s="7"/>
      <c r="C1337" s="7"/>
      <c r="D1337" s="7"/>
      <c r="E1337" s="7"/>
      <c r="F1337" s="116"/>
      <c r="G1337" s="116"/>
      <c r="H1337" s="116"/>
      <c r="I1337" s="112"/>
      <c r="J1337" s="112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  <c r="CS1337" s="7"/>
      <c r="CT1337" s="7"/>
      <c r="CU1337" s="7"/>
      <c r="CV1337" s="7"/>
      <c r="CW1337" s="7"/>
      <c r="CX1337" s="7"/>
      <c r="CY1337" s="7"/>
      <c r="CZ1337" s="7"/>
      <c r="DA1337" s="7"/>
      <c r="DB1337" s="7"/>
      <c r="DC1337" s="7"/>
      <c r="DD1337" s="7"/>
      <c r="DE1337" s="7"/>
      <c r="DF1337" s="7"/>
      <c r="DG1337" s="7"/>
      <c r="DH1337" s="7"/>
      <c r="DI1337" s="7"/>
      <c r="DJ1337" s="7"/>
      <c r="DK1337" s="7"/>
      <c r="DL1337" s="7"/>
      <c r="DM1337" s="7"/>
      <c r="DN1337" s="7"/>
      <c r="DO1337" s="7"/>
      <c r="DP1337" s="7"/>
      <c r="DQ1337" s="7"/>
      <c r="DR1337" s="7"/>
      <c r="DS1337" s="7"/>
      <c r="DT1337" s="7"/>
      <c r="DU1337" s="7"/>
      <c r="DV1337" s="7"/>
      <c r="DW1337" s="7"/>
      <c r="DX1337" s="7"/>
      <c r="DY1337" s="7"/>
      <c r="DZ1337" s="7"/>
      <c r="EA1337" s="7"/>
      <c r="EB1337" s="7"/>
      <c r="EC1337" s="7"/>
      <c r="ED1337" s="7"/>
      <c r="EE1337" s="7"/>
      <c r="EF1337" s="7"/>
      <c r="EG1337" s="7"/>
      <c r="EH1337" s="7"/>
      <c r="EI1337" s="7"/>
      <c r="EJ1337" s="7"/>
      <c r="EK1337" s="7"/>
      <c r="EL1337" s="7"/>
      <c r="EM1337" s="7"/>
      <c r="EN1337" s="7"/>
      <c r="EO1337" s="7"/>
      <c r="EP1337" s="7"/>
      <c r="EQ1337" s="7"/>
      <c r="ER1337" s="7"/>
      <c r="ES1337" s="7"/>
      <c r="ET1337" s="7"/>
      <c r="EU1337" s="7"/>
      <c r="EV1337" s="7"/>
      <c r="EW1337" s="7"/>
      <c r="EX1337" s="7"/>
      <c r="EY1337" s="7"/>
      <c r="EZ1337" s="7"/>
      <c r="FA1337" s="7"/>
      <c r="FB1337" s="7"/>
      <c r="FC1337" s="7"/>
      <c r="FD1337" s="7"/>
      <c r="FE1337" s="7"/>
      <c r="FF1337" s="7"/>
      <c r="FG1337" s="7"/>
      <c r="FH1337" s="7"/>
      <c r="FI1337" s="7"/>
      <c r="FJ1337" s="7"/>
      <c r="FK1337" s="7"/>
      <c r="FL1337" s="7"/>
      <c r="FM1337" s="7"/>
      <c r="FN1337" s="7"/>
      <c r="FO1337" s="7"/>
      <c r="FP1337" s="7"/>
      <c r="FQ1337" s="7"/>
      <c r="FR1337" s="7"/>
      <c r="FS1337" s="7"/>
      <c r="FT1337" s="7"/>
      <c r="FU1337" s="7"/>
      <c r="FV1337" s="7"/>
      <c r="FW1337" s="7"/>
      <c r="FX1337" s="7"/>
      <c r="FY1337" s="7"/>
      <c r="FZ1337" s="7"/>
      <c r="GA1337" s="7"/>
      <c r="GB1337" s="7"/>
      <c r="GC1337" s="7"/>
      <c r="GD1337" s="7"/>
      <c r="GE1337" s="7"/>
      <c r="GF1337" s="7"/>
      <c r="GG1337" s="7"/>
      <c r="GH1337" s="7"/>
      <c r="GI1337" s="7"/>
      <c r="GJ1337" s="7"/>
      <c r="GK1337" s="7"/>
      <c r="GL1337" s="7"/>
      <c r="GM1337" s="7"/>
      <c r="GN1337" s="7"/>
      <c r="GO1337" s="7"/>
      <c r="GP1337" s="7"/>
      <c r="GQ1337" s="127"/>
      <c r="GR1337" s="127"/>
      <c r="GS1337" s="127"/>
      <c r="GT1337" s="127"/>
      <c r="GU1337" s="127"/>
      <c r="GV1337" s="127"/>
      <c r="GW1337" s="127"/>
      <c r="GX1337" s="127"/>
      <c r="GY1337" s="127"/>
    </row>
    <row r="1338" spans="1:207" ht="12.75" customHeight="1" x14ac:dyDescent="0.2">
      <c r="A1338" s="7"/>
      <c r="B1338" s="7"/>
      <c r="C1338" s="7"/>
      <c r="D1338" s="7"/>
      <c r="E1338" s="7"/>
      <c r="F1338" s="116"/>
      <c r="G1338" s="116"/>
      <c r="H1338" s="116"/>
      <c r="I1338" s="112"/>
      <c r="J1338" s="112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  <c r="CS1338" s="7"/>
      <c r="CT1338" s="7"/>
      <c r="CU1338" s="7"/>
      <c r="CV1338" s="7"/>
      <c r="CW1338" s="7"/>
      <c r="CX1338" s="7"/>
      <c r="CY1338" s="7"/>
      <c r="CZ1338" s="7"/>
      <c r="DA1338" s="7"/>
      <c r="DB1338" s="7"/>
      <c r="DC1338" s="7"/>
      <c r="DD1338" s="7"/>
      <c r="DE1338" s="7"/>
      <c r="DF1338" s="7"/>
      <c r="DG1338" s="7"/>
      <c r="DH1338" s="7"/>
      <c r="DI1338" s="7"/>
      <c r="DJ1338" s="7"/>
      <c r="DK1338" s="7"/>
      <c r="DL1338" s="7"/>
      <c r="DM1338" s="7"/>
      <c r="DN1338" s="7"/>
      <c r="DO1338" s="7"/>
      <c r="DP1338" s="7"/>
      <c r="DQ1338" s="7"/>
      <c r="DR1338" s="7"/>
      <c r="DS1338" s="7"/>
      <c r="DT1338" s="7"/>
      <c r="DU1338" s="7"/>
      <c r="DV1338" s="7"/>
      <c r="DW1338" s="7"/>
      <c r="DX1338" s="7"/>
      <c r="DY1338" s="7"/>
      <c r="DZ1338" s="7"/>
      <c r="EA1338" s="7"/>
      <c r="EB1338" s="7"/>
      <c r="EC1338" s="7"/>
      <c r="ED1338" s="7"/>
      <c r="EE1338" s="7"/>
      <c r="EF1338" s="7"/>
      <c r="EG1338" s="7"/>
      <c r="EH1338" s="7"/>
      <c r="EI1338" s="7"/>
      <c r="EJ1338" s="7"/>
      <c r="EK1338" s="7"/>
      <c r="EL1338" s="7"/>
      <c r="EM1338" s="7"/>
      <c r="EN1338" s="7"/>
      <c r="EO1338" s="7"/>
      <c r="EP1338" s="7"/>
      <c r="EQ1338" s="7"/>
      <c r="ER1338" s="7"/>
      <c r="ES1338" s="7"/>
      <c r="ET1338" s="7"/>
      <c r="EU1338" s="7"/>
      <c r="EV1338" s="7"/>
      <c r="EW1338" s="7"/>
      <c r="EX1338" s="7"/>
      <c r="EY1338" s="7"/>
      <c r="EZ1338" s="7"/>
      <c r="FA1338" s="7"/>
      <c r="FB1338" s="7"/>
      <c r="FC1338" s="7"/>
      <c r="FD1338" s="7"/>
      <c r="FE1338" s="7"/>
      <c r="FF1338" s="7"/>
      <c r="FG1338" s="7"/>
      <c r="FH1338" s="7"/>
      <c r="FI1338" s="7"/>
      <c r="FJ1338" s="7"/>
      <c r="FK1338" s="7"/>
      <c r="FL1338" s="7"/>
      <c r="FM1338" s="7"/>
      <c r="FN1338" s="7"/>
      <c r="FO1338" s="7"/>
      <c r="FP1338" s="7"/>
      <c r="FQ1338" s="7"/>
      <c r="FR1338" s="7"/>
      <c r="FS1338" s="7"/>
      <c r="FT1338" s="7"/>
      <c r="FU1338" s="7"/>
      <c r="FV1338" s="7"/>
      <c r="FW1338" s="7"/>
      <c r="FX1338" s="7"/>
      <c r="FY1338" s="7"/>
      <c r="FZ1338" s="7"/>
      <c r="GA1338" s="7"/>
      <c r="GB1338" s="7"/>
      <c r="GC1338" s="7"/>
      <c r="GD1338" s="7"/>
      <c r="GE1338" s="7"/>
      <c r="GF1338" s="7"/>
      <c r="GG1338" s="7"/>
      <c r="GH1338" s="7"/>
      <c r="GI1338" s="7"/>
      <c r="GJ1338" s="7"/>
      <c r="GK1338" s="7"/>
      <c r="GL1338" s="7"/>
      <c r="GM1338" s="7"/>
      <c r="GN1338" s="7"/>
      <c r="GO1338" s="7"/>
      <c r="GP1338" s="7"/>
      <c r="GQ1338" s="127"/>
      <c r="GR1338" s="127"/>
      <c r="GS1338" s="127"/>
      <c r="GT1338" s="127"/>
      <c r="GU1338" s="127"/>
      <c r="GV1338" s="127"/>
      <c r="GW1338" s="127"/>
      <c r="GX1338" s="127"/>
      <c r="GY1338" s="127"/>
    </row>
    <row r="1339" spans="1:207" ht="12.75" customHeight="1" x14ac:dyDescent="0.2">
      <c r="A1339" s="7"/>
      <c r="B1339" s="7"/>
      <c r="C1339" s="7"/>
      <c r="D1339" s="7"/>
      <c r="E1339" s="7"/>
      <c r="F1339" s="116"/>
      <c r="G1339" s="116"/>
      <c r="H1339" s="116"/>
      <c r="I1339" s="112"/>
      <c r="J1339" s="112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  <c r="CR1339" s="7"/>
      <c r="CS1339" s="7"/>
      <c r="CT1339" s="7"/>
      <c r="CU1339" s="7"/>
      <c r="CV1339" s="7"/>
      <c r="CW1339" s="7"/>
      <c r="CX1339" s="7"/>
      <c r="CY1339" s="7"/>
      <c r="CZ1339" s="7"/>
      <c r="DA1339" s="7"/>
      <c r="DB1339" s="7"/>
      <c r="DC1339" s="7"/>
      <c r="DD1339" s="7"/>
      <c r="DE1339" s="7"/>
      <c r="DF1339" s="7"/>
      <c r="DG1339" s="7"/>
      <c r="DH1339" s="7"/>
      <c r="DI1339" s="7"/>
      <c r="DJ1339" s="7"/>
      <c r="DK1339" s="7"/>
      <c r="DL1339" s="7"/>
      <c r="DM1339" s="7"/>
      <c r="DN1339" s="7"/>
      <c r="DO1339" s="7"/>
      <c r="DP1339" s="7"/>
      <c r="DQ1339" s="7"/>
      <c r="DR1339" s="7"/>
      <c r="DS1339" s="7"/>
      <c r="DT1339" s="7"/>
      <c r="DU1339" s="7"/>
      <c r="DV1339" s="7"/>
      <c r="DW1339" s="7"/>
      <c r="DX1339" s="7"/>
      <c r="DY1339" s="7"/>
      <c r="DZ1339" s="7"/>
      <c r="EA1339" s="7"/>
      <c r="EB1339" s="7"/>
      <c r="EC1339" s="7"/>
      <c r="ED1339" s="7"/>
      <c r="EE1339" s="7"/>
      <c r="EF1339" s="7"/>
      <c r="EG1339" s="7"/>
      <c r="EH1339" s="7"/>
      <c r="EI1339" s="7"/>
      <c r="EJ1339" s="7"/>
      <c r="EK1339" s="7"/>
      <c r="EL1339" s="7"/>
      <c r="EM1339" s="7"/>
      <c r="EN1339" s="7"/>
      <c r="EO1339" s="7"/>
      <c r="EP1339" s="7"/>
      <c r="EQ1339" s="7"/>
      <c r="ER1339" s="7"/>
      <c r="ES1339" s="7"/>
      <c r="ET1339" s="7"/>
      <c r="EU1339" s="7"/>
      <c r="EV1339" s="7"/>
      <c r="EW1339" s="7"/>
      <c r="EX1339" s="7"/>
      <c r="EY1339" s="7"/>
      <c r="EZ1339" s="7"/>
      <c r="FA1339" s="7"/>
      <c r="FB1339" s="7"/>
      <c r="FC1339" s="7"/>
      <c r="FD1339" s="7"/>
      <c r="FE1339" s="7"/>
      <c r="FF1339" s="7"/>
      <c r="FG1339" s="7"/>
      <c r="FH1339" s="7"/>
      <c r="FI1339" s="7"/>
      <c r="FJ1339" s="7"/>
      <c r="FK1339" s="7"/>
      <c r="FL1339" s="7"/>
      <c r="FM1339" s="7"/>
      <c r="FN1339" s="7"/>
      <c r="FO1339" s="7"/>
      <c r="FP1339" s="7"/>
      <c r="FQ1339" s="7"/>
      <c r="FR1339" s="7"/>
      <c r="FS1339" s="7"/>
      <c r="FT1339" s="7"/>
      <c r="FU1339" s="7"/>
      <c r="FV1339" s="7"/>
      <c r="FW1339" s="7"/>
      <c r="FX1339" s="7"/>
      <c r="FY1339" s="7"/>
      <c r="FZ1339" s="7"/>
      <c r="GA1339" s="7"/>
      <c r="GB1339" s="7"/>
      <c r="GC1339" s="7"/>
      <c r="GD1339" s="7"/>
      <c r="GE1339" s="7"/>
      <c r="GF1339" s="7"/>
      <c r="GG1339" s="7"/>
      <c r="GH1339" s="7"/>
      <c r="GI1339" s="7"/>
      <c r="GJ1339" s="7"/>
      <c r="GK1339" s="7"/>
      <c r="GL1339" s="7"/>
      <c r="GM1339" s="7"/>
      <c r="GN1339" s="7"/>
      <c r="GO1339" s="7"/>
      <c r="GP1339" s="7"/>
      <c r="GQ1339" s="127"/>
      <c r="GR1339" s="127"/>
      <c r="GS1339" s="127"/>
      <c r="GT1339" s="127"/>
      <c r="GU1339" s="127"/>
      <c r="GV1339" s="127"/>
      <c r="GW1339" s="127"/>
      <c r="GX1339" s="127"/>
      <c r="GY1339" s="127"/>
    </row>
    <row r="1340" spans="1:207" ht="12.75" customHeight="1" x14ac:dyDescent="0.2">
      <c r="A1340" s="7"/>
      <c r="B1340" s="7"/>
      <c r="C1340" s="7"/>
      <c r="D1340" s="7"/>
      <c r="E1340" s="7"/>
      <c r="F1340" s="116"/>
      <c r="G1340" s="116"/>
      <c r="H1340" s="116"/>
      <c r="I1340" s="112"/>
      <c r="J1340" s="112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  <c r="CS1340" s="7"/>
      <c r="CT1340" s="7"/>
      <c r="CU1340" s="7"/>
      <c r="CV1340" s="7"/>
      <c r="CW1340" s="7"/>
      <c r="CX1340" s="7"/>
      <c r="CY1340" s="7"/>
      <c r="CZ1340" s="7"/>
      <c r="DA1340" s="7"/>
      <c r="DB1340" s="7"/>
      <c r="DC1340" s="7"/>
      <c r="DD1340" s="7"/>
      <c r="DE1340" s="7"/>
      <c r="DF1340" s="7"/>
      <c r="DG1340" s="7"/>
      <c r="DH1340" s="7"/>
      <c r="DI1340" s="7"/>
      <c r="DJ1340" s="7"/>
      <c r="DK1340" s="7"/>
      <c r="DL1340" s="7"/>
      <c r="DM1340" s="7"/>
      <c r="DN1340" s="7"/>
      <c r="DO1340" s="7"/>
      <c r="DP1340" s="7"/>
      <c r="DQ1340" s="7"/>
      <c r="DR1340" s="7"/>
      <c r="DS1340" s="7"/>
      <c r="DT1340" s="7"/>
      <c r="DU1340" s="7"/>
      <c r="DV1340" s="7"/>
      <c r="DW1340" s="7"/>
      <c r="DX1340" s="7"/>
      <c r="DY1340" s="7"/>
      <c r="DZ1340" s="7"/>
      <c r="EA1340" s="7"/>
      <c r="EB1340" s="7"/>
      <c r="EC1340" s="7"/>
      <c r="ED1340" s="7"/>
      <c r="EE1340" s="7"/>
      <c r="EF1340" s="7"/>
      <c r="EG1340" s="7"/>
      <c r="EH1340" s="7"/>
      <c r="EI1340" s="7"/>
      <c r="EJ1340" s="7"/>
      <c r="EK1340" s="7"/>
      <c r="EL1340" s="7"/>
      <c r="EM1340" s="7"/>
      <c r="EN1340" s="7"/>
      <c r="EO1340" s="7"/>
      <c r="EP1340" s="7"/>
      <c r="EQ1340" s="7"/>
      <c r="ER1340" s="7"/>
      <c r="ES1340" s="7"/>
      <c r="ET1340" s="7"/>
      <c r="EU1340" s="7"/>
      <c r="EV1340" s="7"/>
      <c r="EW1340" s="7"/>
      <c r="EX1340" s="7"/>
      <c r="EY1340" s="7"/>
      <c r="EZ1340" s="7"/>
      <c r="FA1340" s="7"/>
      <c r="FB1340" s="7"/>
      <c r="FC1340" s="7"/>
      <c r="FD1340" s="7"/>
      <c r="FE1340" s="7"/>
      <c r="FF1340" s="7"/>
      <c r="FG1340" s="7"/>
      <c r="FH1340" s="7"/>
      <c r="FI1340" s="7"/>
      <c r="FJ1340" s="7"/>
      <c r="FK1340" s="7"/>
      <c r="FL1340" s="7"/>
      <c r="FM1340" s="7"/>
      <c r="FN1340" s="7"/>
      <c r="FO1340" s="7"/>
      <c r="FP1340" s="7"/>
      <c r="FQ1340" s="7"/>
      <c r="FR1340" s="7"/>
      <c r="FS1340" s="7"/>
      <c r="FT1340" s="7"/>
      <c r="FU1340" s="7"/>
      <c r="FV1340" s="7"/>
      <c r="FW1340" s="7"/>
      <c r="FX1340" s="7"/>
      <c r="FY1340" s="7"/>
      <c r="FZ1340" s="7"/>
      <c r="GA1340" s="7"/>
      <c r="GB1340" s="7"/>
      <c r="GC1340" s="7"/>
      <c r="GD1340" s="7"/>
      <c r="GE1340" s="7"/>
      <c r="GF1340" s="7"/>
      <c r="GG1340" s="7"/>
      <c r="GH1340" s="7"/>
      <c r="GI1340" s="7"/>
      <c r="GJ1340" s="7"/>
      <c r="GK1340" s="7"/>
      <c r="GL1340" s="7"/>
      <c r="GM1340" s="7"/>
      <c r="GN1340" s="7"/>
      <c r="GO1340" s="7"/>
      <c r="GP1340" s="7"/>
      <c r="GQ1340" s="127"/>
      <c r="GR1340" s="127"/>
      <c r="GS1340" s="127"/>
      <c r="GT1340" s="127"/>
      <c r="GU1340" s="127"/>
      <c r="GV1340" s="127"/>
      <c r="GW1340" s="127"/>
      <c r="GX1340" s="127"/>
      <c r="GY1340" s="127"/>
    </row>
    <row r="1341" spans="1:207" ht="12.75" customHeight="1" x14ac:dyDescent="0.2">
      <c r="A1341" s="7"/>
      <c r="B1341" s="7"/>
      <c r="C1341" s="7"/>
      <c r="D1341" s="7"/>
      <c r="E1341" s="7"/>
      <c r="F1341" s="116"/>
      <c r="G1341" s="116"/>
      <c r="H1341" s="116"/>
      <c r="I1341" s="112"/>
      <c r="J1341" s="112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  <c r="CS1341" s="7"/>
      <c r="CT1341" s="7"/>
      <c r="CU1341" s="7"/>
      <c r="CV1341" s="7"/>
      <c r="CW1341" s="7"/>
      <c r="CX1341" s="7"/>
      <c r="CY1341" s="7"/>
      <c r="CZ1341" s="7"/>
      <c r="DA1341" s="7"/>
      <c r="DB1341" s="7"/>
      <c r="DC1341" s="7"/>
      <c r="DD1341" s="7"/>
      <c r="DE1341" s="7"/>
      <c r="DF1341" s="7"/>
      <c r="DG1341" s="7"/>
      <c r="DH1341" s="7"/>
      <c r="DI1341" s="7"/>
      <c r="DJ1341" s="7"/>
      <c r="DK1341" s="7"/>
      <c r="DL1341" s="7"/>
      <c r="DM1341" s="7"/>
      <c r="DN1341" s="7"/>
      <c r="DO1341" s="7"/>
      <c r="DP1341" s="7"/>
      <c r="DQ1341" s="7"/>
      <c r="DR1341" s="7"/>
      <c r="DS1341" s="7"/>
      <c r="DT1341" s="7"/>
      <c r="DU1341" s="7"/>
      <c r="DV1341" s="7"/>
      <c r="DW1341" s="7"/>
      <c r="DX1341" s="7"/>
      <c r="DY1341" s="7"/>
      <c r="DZ1341" s="7"/>
      <c r="EA1341" s="7"/>
      <c r="EB1341" s="7"/>
      <c r="EC1341" s="7"/>
      <c r="ED1341" s="7"/>
      <c r="EE1341" s="7"/>
      <c r="EF1341" s="7"/>
      <c r="EG1341" s="7"/>
      <c r="EH1341" s="7"/>
      <c r="EI1341" s="7"/>
      <c r="EJ1341" s="7"/>
      <c r="EK1341" s="7"/>
      <c r="EL1341" s="7"/>
      <c r="EM1341" s="7"/>
      <c r="EN1341" s="7"/>
      <c r="EO1341" s="7"/>
      <c r="EP1341" s="7"/>
      <c r="EQ1341" s="7"/>
      <c r="ER1341" s="7"/>
      <c r="ES1341" s="7"/>
      <c r="ET1341" s="7"/>
      <c r="EU1341" s="7"/>
      <c r="EV1341" s="7"/>
      <c r="EW1341" s="7"/>
      <c r="EX1341" s="7"/>
      <c r="EY1341" s="7"/>
      <c r="EZ1341" s="7"/>
      <c r="FA1341" s="7"/>
      <c r="FB1341" s="7"/>
      <c r="FC1341" s="7"/>
      <c r="FD1341" s="7"/>
      <c r="FE1341" s="7"/>
      <c r="FF1341" s="7"/>
      <c r="FG1341" s="7"/>
      <c r="FH1341" s="7"/>
      <c r="FI1341" s="7"/>
      <c r="FJ1341" s="7"/>
      <c r="FK1341" s="7"/>
      <c r="FL1341" s="7"/>
      <c r="FM1341" s="7"/>
      <c r="FN1341" s="7"/>
      <c r="FO1341" s="7"/>
      <c r="FP1341" s="7"/>
      <c r="FQ1341" s="7"/>
      <c r="FR1341" s="7"/>
      <c r="FS1341" s="7"/>
      <c r="FT1341" s="7"/>
      <c r="FU1341" s="7"/>
      <c r="FV1341" s="7"/>
      <c r="FW1341" s="7"/>
      <c r="FX1341" s="7"/>
      <c r="FY1341" s="7"/>
      <c r="FZ1341" s="7"/>
      <c r="GA1341" s="7"/>
      <c r="GB1341" s="7"/>
      <c r="GC1341" s="7"/>
      <c r="GD1341" s="7"/>
      <c r="GE1341" s="7"/>
      <c r="GF1341" s="7"/>
      <c r="GG1341" s="7"/>
      <c r="GH1341" s="7"/>
      <c r="GI1341" s="7"/>
      <c r="GJ1341" s="7"/>
      <c r="GK1341" s="7"/>
      <c r="GL1341" s="7"/>
      <c r="GM1341" s="7"/>
      <c r="GN1341" s="7"/>
      <c r="GO1341" s="7"/>
      <c r="GP1341" s="7"/>
      <c r="GQ1341" s="127"/>
      <c r="GR1341" s="127"/>
      <c r="GS1341" s="127"/>
      <c r="GT1341" s="127"/>
      <c r="GU1341" s="127"/>
      <c r="GV1341" s="127"/>
      <c r="GW1341" s="127"/>
      <c r="GX1341" s="127"/>
      <c r="GY1341" s="127"/>
    </row>
    <row r="1342" spans="1:207" ht="12.75" customHeight="1" x14ac:dyDescent="0.2">
      <c r="A1342" s="7"/>
      <c r="B1342" s="7"/>
      <c r="C1342" s="7"/>
      <c r="D1342" s="7"/>
      <c r="E1342" s="7"/>
      <c r="F1342" s="116"/>
      <c r="G1342" s="116"/>
      <c r="H1342" s="116"/>
      <c r="I1342" s="112"/>
      <c r="J1342" s="112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  <c r="CS1342" s="7"/>
      <c r="CT1342" s="7"/>
      <c r="CU1342" s="7"/>
      <c r="CV1342" s="7"/>
      <c r="CW1342" s="7"/>
      <c r="CX1342" s="7"/>
      <c r="CY1342" s="7"/>
      <c r="CZ1342" s="7"/>
      <c r="DA1342" s="7"/>
      <c r="DB1342" s="7"/>
      <c r="DC1342" s="7"/>
      <c r="DD1342" s="7"/>
      <c r="DE1342" s="7"/>
      <c r="DF1342" s="7"/>
      <c r="DG1342" s="7"/>
      <c r="DH1342" s="7"/>
      <c r="DI1342" s="7"/>
      <c r="DJ1342" s="7"/>
      <c r="DK1342" s="7"/>
      <c r="DL1342" s="7"/>
      <c r="DM1342" s="7"/>
      <c r="DN1342" s="7"/>
      <c r="DO1342" s="7"/>
      <c r="DP1342" s="7"/>
      <c r="DQ1342" s="7"/>
      <c r="DR1342" s="7"/>
      <c r="DS1342" s="7"/>
      <c r="DT1342" s="7"/>
      <c r="DU1342" s="7"/>
      <c r="DV1342" s="7"/>
      <c r="DW1342" s="7"/>
      <c r="DX1342" s="7"/>
      <c r="DY1342" s="7"/>
      <c r="DZ1342" s="7"/>
      <c r="EA1342" s="7"/>
      <c r="EB1342" s="7"/>
      <c r="EC1342" s="7"/>
      <c r="ED1342" s="7"/>
      <c r="EE1342" s="7"/>
      <c r="EF1342" s="7"/>
      <c r="EG1342" s="7"/>
      <c r="EH1342" s="7"/>
      <c r="EI1342" s="7"/>
      <c r="EJ1342" s="7"/>
      <c r="EK1342" s="7"/>
      <c r="EL1342" s="7"/>
      <c r="EM1342" s="7"/>
      <c r="EN1342" s="7"/>
      <c r="EO1342" s="7"/>
      <c r="EP1342" s="7"/>
      <c r="EQ1342" s="7"/>
      <c r="ER1342" s="7"/>
      <c r="ES1342" s="7"/>
      <c r="ET1342" s="7"/>
      <c r="EU1342" s="7"/>
      <c r="EV1342" s="7"/>
      <c r="EW1342" s="7"/>
      <c r="EX1342" s="7"/>
      <c r="EY1342" s="7"/>
      <c r="EZ1342" s="7"/>
      <c r="FA1342" s="7"/>
      <c r="FB1342" s="7"/>
      <c r="FC1342" s="7"/>
      <c r="FD1342" s="7"/>
      <c r="FE1342" s="7"/>
      <c r="FF1342" s="7"/>
      <c r="FG1342" s="7"/>
      <c r="FH1342" s="7"/>
      <c r="FI1342" s="7"/>
      <c r="FJ1342" s="7"/>
      <c r="FK1342" s="7"/>
      <c r="FL1342" s="7"/>
      <c r="FM1342" s="7"/>
      <c r="FN1342" s="7"/>
      <c r="FO1342" s="7"/>
      <c r="FP1342" s="7"/>
      <c r="FQ1342" s="7"/>
      <c r="FR1342" s="7"/>
      <c r="FS1342" s="7"/>
      <c r="FT1342" s="7"/>
      <c r="FU1342" s="7"/>
      <c r="FV1342" s="7"/>
      <c r="FW1342" s="7"/>
      <c r="FX1342" s="7"/>
      <c r="FY1342" s="7"/>
      <c r="FZ1342" s="7"/>
      <c r="GA1342" s="7"/>
      <c r="GB1342" s="7"/>
      <c r="GC1342" s="7"/>
      <c r="GD1342" s="7"/>
      <c r="GE1342" s="7"/>
      <c r="GF1342" s="7"/>
      <c r="GG1342" s="7"/>
      <c r="GH1342" s="7"/>
      <c r="GI1342" s="7"/>
      <c r="GJ1342" s="7"/>
      <c r="GK1342" s="7"/>
      <c r="GL1342" s="7"/>
      <c r="GM1342" s="7"/>
      <c r="GN1342" s="7"/>
      <c r="GO1342" s="7"/>
      <c r="GP1342" s="7"/>
      <c r="GQ1342" s="127"/>
      <c r="GR1342" s="127"/>
      <c r="GS1342" s="127"/>
      <c r="GT1342" s="127"/>
      <c r="GU1342" s="127"/>
      <c r="GV1342" s="127"/>
      <c r="GW1342" s="127"/>
      <c r="GX1342" s="127"/>
      <c r="GY1342" s="127"/>
    </row>
    <row r="1343" spans="1:207" ht="12.75" customHeight="1" x14ac:dyDescent="0.2">
      <c r="A1343" s="7"/>
      <c r="B1343" s="7"/>
      <c r="C1343" s="7"/>
      <c r="D1343" s="7"/>
      <c r="E1343" s="7"/>
      <c r="F1343" s="116"/>
      <c r="G1343" s="116"/>
      <c r="H1343" s="116"/>
      <c r="I1343" s="112"/>
      <c r="J1343" s="112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  <c r="CR1343" s="7"/>
      <c r="CS1343" s="7"/>
      <c r="CT1343" s="7"/>
      <c r="CU1343" s="7"/>
      <c r="CV1343" s="7"/>
      <c r="CW1343" s="7"/>
      <c r="CX1343" s="7"/>
      <c r="CY1343" s="7"/>
      <c r="CZ1343" s="7"/>
      <c r="DA1343" s="7"/>
      <c r="DB1343" s="7"/>
      <c r="DC1343" s="7"/>
      <c r="DD1343" s="7"/>
      <c r="DE1343" s="7"/>
      <c r="DF1343" s="7"/>
      <c r="DG1343" s="7"/>
      <c r="DH1343" s="7"/>
      <c r="DI1343" s="7"/>
      <c r="DJ1343" s="7"/>
      <c r="DK1343" s="7"/>
      <c r="DL1343" s="7"/>
      <c r="DM1343" s="7"/>
      <c r="DN1343" s="7"/>
      <c r="DO1343" s="7"/>
      <c r="DP1343" s="7"/>
      <c r="DQ1343" s="7"/>
      <c r="DR1343" s="7"/>
      <c r="DS1343" s="7"/>
      <c r="DT1343" s="7"/>
      <c r="DU1343" s="7"/>
      <c r="DV1343" s="7"/>
      <c r="DW1343" s="7"/>
      <c r="DX1343" s="7"/>
      <c r="DY1343" s="7"/>
      <c r="DZ1343" s="7"/>
      <c r="EA1343" s="7"/>
      <c r="EB1343" s="7"/>
      <c r="EC1343" s="7"/>
      <c r="ED1343" s="7"/>
      <c r="EE1343" s="7"/>
      <c r="EF1343" s="7"/>
      <c r="EG1343" s="7"/>
      <c r="EH1343" s="7"/>
      <c r="EI1343" s="7"/>
      <c r="EJ1343" s="7"/>
      <c r="EK1343" s="7"/>
      <c r="EL1343" s="7"/>
      <c r="EM1343" s="7"/>
      <c r="EN1343" s="7"/>
      <c r="EO1343" s="7"/>
      <c r="EP1343" s="7"/>
      <c r="EQ1343" s="7"/>
      <c r="ER1343" s="7"/>
      <c r="ES1343" s="7"/>
      <c r="ET1343" s="7"/>
      <c r="EU1343" s="7"/>
      <c r="EV1343" s="7"/>
      <c r="EW1343" s="7"/>
      <c r="EX1343" s="7"/>
      <c r="EY1343" s="7"/>
      <c r="EZ1343" s="7"/>
      <c r="FA1343" s="7"/>
      <c r="FB1343" s="7"/>
      <c r="FC1343" s="7"/>
      <c r="FD1343" s="7"/>
      <c r="FE1343" s="7"/>
      <c r="FF1343" s="7"/>
      <c r="FG1343" s="7"/>
      <c r="FH1343" s="7"/>
      <c r="FI1343" s="7"/>
      <c r="FJ1343" s="7"/>
      <c r="FK1343" s="7"/>
      <c r="FL1343" s="7"/>
      <c r="FM1343" s="7"/>
      <c r="FN1343" s="7"/>
      <c r="FO1343" s="7"/>
      <c r="FP1343" s="7"/>
      <c r="FQ1343" s="7"/>
      <c r="FR1343" s="7"/>
      <c r="FS1343" s="7"/>
      <c r="FT1343" s="7"/>
      <c r="FU1343" s="7"/>
      <c r="FV1343" s="7"/>
      <c r="FW1343" s="7"/>
      <c r="FX1343" s="7"/>
      <c r="FY1343" s="7"/>
      <c r="FZ1343" s="7"/>
      <c r="GA1343" s="7"/>
      <c r="GB1343" s="7"/>
      <c r="GC1343" s="7"/>
      <c r="GD1343" s="7"/>
      <c r="GE1343" s="7"/>
      <c r="GF1343" s="7"/>
      <c r="GG1343" s="7"/>
      <c r="GH1343" s="7"/>
      <c r="GI1343" s="7"/>
      <c r="GJ1343" s="7"/>
      <c r="GK1343" s="7"/>
      <c r="GL1343" s="7"/>
      <c r="GM1343" s="7"/>
      <c r="GN1343" s="7"/>
      <c r="GO1343" s="7"/>
      <c r="GP1343" s="7"/>
      <c r="GQ1343" s="127"/>
      <c r="GR1343" s="127"/>
      <c r="GS1343" s="127"/>
      <c r="GT1343" s="127"/>
      <c r="GU1343" s="127"/>
      <c r="GV1343" s="127"/>
      <c r="GW1343" s="127"/>
      <c r="GX1343" s="127"/>
      <c r="GY1343" s="127"/>
    </row>
    <row r="1344" spans="1:207" ht="12.75" customHeight="1" x14ac:dyDescent="0.2">
      <c r="A1344" s="7"/>
      <c r="B1344" s="7"/>
      <c r="C1344" s="7"/>
      <c r="D1344" s="7"/>
      <c r="E1344" s="7"/>
      <c r="F1344" s="116"/>
      <c r="G1344" s="116"/>
      <c r="H1344" s="116"/>
      <c r="I1344" s="112"/>
      <c r="J1344" s="112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  <c r="CR1344" s="7"/>
      <c r="CS1344" s="7"/>
      <c r="CT1344" s="7"/>
      <c r="CU1344" s="7"/>
      <c r="CV1344" s="7"/>
      <c r="CW1344" s="7"/>
      <c r="CX1344" s="7"/>
      <c r="CY1344" s="7"/>
      <c r="CZ1344" s="7"/>
      <c r="DA1344" s="7"/>
      <c r="DB1344" s="7"/>
      <c r="DC1344" s="7"/>
      <c r="DD1344" s="7"/>
      <c r="DE1344" s="7"/>
      <c r="DF1344" s="7"/>
      <c r="DG1344" s="7"/>
      <c r="DH1344" s="7"/>
      <c r="DI1344" s="7"/>
      <c r="DJ1344" s="7"/>
      <c r="DK1344" s="7"/>
      <c r="DL1344" s="7"/>
      <c r="DM1344" s="7"/>
      <c r="DN1344" s="7"/>
      <c r="DO1344" s="7"/>
      <c r="DP1344" s="7"/>
      <c r="DQ1344" s="7"/>
      <c r="DR1344" s="7"/>
      <c r="DS1344" s="7"/>
      <c r="DT1344" s="7"/>
      <c r="DU1344" s="7"/>
      <c r="DV1344" s="7"/>
      <c r="DW1344" s="7"/>
      <c r="DX1344" s="7"/>
      <c r="DY1344" s="7"/>
      <c r="DZ1344" s="7"/>
      <c r="EA1344" s="7"/>
      <c r="EB1344" s="7"/>
      <c r="EC1344" s="7"/>
      <c r="ED1344" s="7"/>
      <c r="EE1344" s="7"/>
      <c r="EF1344" s="7"/>
      <c r="EG1344" s="7"/>
      <c r="EH1344" s="7"/>
      <c r="EI1344" s="7"/>
      <c r="EJ1344" s="7"/>
      <c r="EK1344" s="7"/>
      <c r="EL1344" s="7"/>
      <c r="EM1344" s="7"/>
      <c r="EN1344" s="7"/>
      <c r="EO1344" s="7"/>
      <c r="EP1344" s="7"/>
      <c r="EQ1344" s="7"/>
      <c r="ER1344" s="7"/>
      <c r="ES1344" s="7"/>
      <c r="ET1344" s="7"/>
      <c r="EU1344" s="7"/>
      <c r="EV1344" s="7"/>
      <c r="EW1344" s="7"/>
      <c r="EX1344" s="7"/>
      <c r="EY1344" s="7"/>
      <c r="EZ1344" s="7"/>
      <c r="FA1344" s="7"/>
      <c r="FB1344" s="7"/>
      <c r="FC1344" s="7"/>
      <c r="FD1344" s="7"/>
      <c r="FE1344" s="7"/>
      <c r="FF1344" s="7"/>
      <c r="FG1344" s="7"/>
      <c r="FH1344" s="7"/>
      <c r="FI1344" s="7"/>
      <c r="FJ1344" s="7"/>
      <c r="FK1344" s="7"/>
      <c r="FL1344" s="7"/>
      <c r="FM1344" s="7"/>
      <c r="FN1344" s="7"/>
      <c r="FO1344" s="7"/>
      <c r="FP1344" s="7"/>
      <c r="FQ1344" s="7"/>
      <c r="FR1344" s="7"/>
      <c r="FS1344" s="7"/>
      <c r="FT1344" s="7"/>
      <c r="FU1344" s="7"/>
      <c r="FV1344" s="7"/>
      <c r="FW1344" s="7"/>
      <c r="FX1344" s="7"/>
      <c r="FY1344" s="7"/>
      <c r="FZ1344" s="7"/>
      <c r="GA1344" s="7"/>
      <c r="GB1344" s="7"/>
      <c r="GC1344" s="7"/>
      <c r="GD1344" s="7"/>
      <c r="GE1344" s="7"/>
      <c r="GF1344" s="7"/>
      <c r="GG1344" s="7"/>
      <c r="GH1344" s="7"/>
      <c r="GI1344" s="7"/>
      <c r="GJ1344" s="7"/>
      <c r="GK1344" s="7"/>
      <c r="GL1344" s="7"/>
      <c r="GM1344" s="7"/>
      <c r="GN1344" s="7"/>
      <c r="GO1344" s="7"/>
      <c r="GP1344" s="7"/>
      <c r="GQ1344" s="127"/>
      <c r="GR1344" s="127"/>
      <c r="GS1344" s="127"/>
      <c r="GT1344" s="127"/>
      <c r="GU1344" s="127"/>
      <c r="GV1344" s="127"/>
      <c r="GW1344" s="127"/>
      <c r="GX1344" s="127"/>
      <c r="GY1344" s="127"/>
    </row>
    <row r="1345" spans="1:207" ht="12.75" customHeight="1" x14ac:dyDescent="0.2">
      <c r="A1345" s="127"/>
      <c r="B1345" s="127"/>
      <c r="C1345" s="127"/>
      <c r="D1345" s="127"/>
      <c r="E1345" s="127"/>
      <c r="F1345" s="117"/>
      <c r="G1345" s="114"/>
      <c r="H1345" s="127"/>
      <c r="I1345" s="127"/>
      <c r="J1345" s="127"/>
      <c r="K1345" s="127"/>
      <c r="L1345" s="127"/>
      <c r="M1345" s="127"/>
      <c r="N1345" s="127"/>
      <c r="O1345" s="127"/>
      <c r="P1345" s="127"/>
      <c r="Q1345" s="127"/>
      <c r="R1345" s="127"/>
      <c r="S1345" s="127"/>
      <c r="T1345" s="127"/>
      <c r="U1345" s="127"/>
      <c r="V1345" s="127"/>
      <c r="W1345" s="127"/>
      <c r="X1345" s="127"/>
      <c r="Y1345" s="127"/>
      <c r="Z1345" s="127"/>
      <c r="AA1345" s="127"/>
      <c r="AB1345" s="127"/>
      <c r="AC1345" s="127"/>
      <c r="AD1345" s="127"/>
      <c r="AE1345" s="127"/>
      <c r="AF1345" s="127"/>
      <c r="AG1345" s="127"/>
      <c r="AH1345" s="127"/>
      <c r="AI1345" s="127"/>
      <c r="AJ1345" s="127"/>
      <c r="AK1345" s="127"/>
      <c r="AL1345" s="127"/>
      <c r="AM1345" s="127"/>
      <c r="AN1345" s="127"/>
      <c r="AO1345" s="127"/>
      <c r="AP1345" s="127"/>
      <c r="AQ1345" s="127"/>
      <c r="AR1345" s="127"/>
      <c r="AS1345" s="127"/>
      <c r="AT1345" s="127"/>
      <c r="AU1345" s="127"/>
      <c r="AV1345" s="127"/>
      <c r="AW1345" s="127"/>
      <c r="AX1345" s="127"/>
      <c r="AY1345" s="127"/>
      <c r="AZ1345" s="127"/>
      <c r="BA1345" s="127"/>
      <c r="BB1345" s="127"/>
      <c r="BC1345" s="127"/>
      <c r="BD1345" s="127"/>
      <c r="BE1345" s="127"/>
      <c r="BF1345" s="127"/>
      <c r="BG1345" s="127"/>
      <c r="BH1345" s="127"/>
      <c r="BI1345" s="127"/>
      <c r="BJ1345" s="127"/>
      <c r="BK1345" s="127"/>
      <c r="BL1345" s="127"/>
      <c r="BM1345" s="127"/>
      <c r="BN1345" s="127"/>
      <c r="BO1345" s="127"/>
      <c r="BP1345" s="127"/>
      <c r="BQ1345" s="127"/>
      <c r="BR1345" s="127"/>
      <c r="BS1345" s="127"/>
      <c r="BT1345" s="127"/>
      <c r="BU1345" s="127"/>
      <c r="BV1345" s="127"/>
      <c r="BW1345" s="127"/>
      <c r="BX1345" s="127"/>
      <c r="BY1345" s="127"/>
      <c r="BZ1345" s="127"/>
      <c r="CA1345" s="127"/>
      <c r="CB1345" s="127"/>
      <c r="CC1345" s="127"/>
      <c r="CD1345" s="127"/>
      <c r="CE1345" s="127"/>
      <c r="CF1345" s="127"/>
      <c r="CG1345" s="127"/>
      <c r="CH1345" s="127"/>
      <c r="CI1345" s="127"/>
      <c r="CJ1345" s="127"/>
      <c r="CK1345" s="127"/>
      <c r="CL1345" s="127"/>
      <c r="CM1345" s="127"/>
      <c r="CN1345" s="127"/>
      <c r="CO1345" s="127"/>
      <c r="CP1345" s="127"/>
      <c r="CQ1345" s="127"/>
      <c r="CR1345" s="127"/>
      <c r="CS1345" s="127"/>
      <c r="CT1345" s="127"/>
      <c r="CU1345" s="127"/>
      <c r="CV1345" s="127"/>
      <c r="CW1345" s="127"/>
      <c r="CX1345" s="127"/>
      <c r="CY1345" s="127"/>
      <c r="CZ1345" s="127"/>
      <c r="DA1345" s="127"/>
      <c r="DB1345" s="127"/>
      <c r="DC1345" s="127"/>
      <c r="DD1345" s="127"/>
      <c r="DE1345" s="127"/>
      <c r="DF1345" s="127"/>
      <c r="DG1345" s="127"/>
      <c r="DH1345" s="127"/>
      <c r="DI1345" s="127"/>
      <c r="DJ1345" s="127"/>
      <c r="DK1345" s="127"/>
      <c r="DL1345" s="127"/>
      <c r="DM1345" s="127"/>
      <c r="DN1345" s="127"/>
      <c r="DO1345" s="127"/>
      <c r="DP1345" s="127"/>
      <c r="DQ1345" s="127"/>
      <c r="DR1345" s="127"/>
      <c r="DS1345" s="127"/>
      <c r="DT1345" s="127"/>
      <c r="DU1345" s="127"/>
      <c r="DV1345" s="127"/>
      <c r="DW1345" s="127"/>
      <c r="DX1345" s="127"/>
      <c r="DY1345" s="127"/>
      <c r="DZ1345" s="127"/>
      <c r="EA1345" s="127"/>
      <c r="EB1345" s="127"/>
      <c r="EC1345" s="127"/>
      <c r="ED1345" s="127"/>
      <c r="EE1345" s="127"/>
      <c r="EF1345" s="127"/>
      <c r="EG1345" s="127"/>
      <c r="EH1345" s="127"/>
      <c r="EI1345" s="127"/>
      <c r="EJ1345" s="127"/>
      <c r="EK1345" s="127"/>
      <c r="EL1345" s="127"/>
      <c r="EM1345" s="127"/>
      <c r="EN1345" s="127"/>
      <c r="EO1345" s="127"/>
      <c r="EP1345" s="127"/>
      <c r="EQ1345" s="127"/>
      <c r="ER1345" s="127"/>
      <c r="ES1345" s="127"/>
      <c r="ET1345" s="127"/>
      <c r="EU1345" s="127"/>
      <c r="EV1345" s="127"/>
      <c r="EW1345" s="127"/>
      <c r="EX1345" s="127"/>
      <c r="EY1345" s="127"/>
      <c r="EZ1345" s="127"/>
      <c r="FA1345" s="127"/>
      <c r="FB1345" s="127"/>
      <c r="FC1345" s="127"/>
      <c r="FD1345" s="127"/>
      <c r="FE1345" s="127"/>
      <c r="FF1345" s="127"/>
      <c r="FG1345" s="127"/>
      <c r="FH1345" s="127"/>
      <c r="FI1345" s="127"/>
      <c r="FJ1345" s="127"/>
      <c r="FK1345" s="127"/>
      <c r="FL1345" s="127"/>
      <c r="FM1345" s="127"/>
      <c r="FN1345" s="127"/>
      <c r="FO1345" s="127"/>
      <c r="FP1345" s="127"/>
      <c r="FQ1345" s="127"/>
      <c r="FR1345" s="127"/>
      <c r="FS1345" s="127"/>
      <c r="FT1345" s="127"/>
      <c r="FU1345" s="127"/>
      <c r="FV1345" s="127"/>
      <c r="FW1345" s="127"/>
      <c r="FX1345" s="127"/>
      <c r="FY1345" s="127"/>
      <c r="FZ1345" s="127"/>
      <c r="GA1345" s="127"/>
      <c r="GB1345" s="127"/>
      <c r="GC1345" s="127"/>
      <c r="GD1345" s="127"/>
      <c r="GE1345" s="127"/>
      <c r="GF1345" s="127"/>
      <c r="GG1345" s="127"/>
      <c r="GH1345" s="127"/>
      <c r="GI1345" s="127"/>
      <c r="GJ1345" s="127"/>
      <c r="GK1345" s="127"/>
      <c r="GL1345" s="127"/>
      <c r="GM1345" s="127"/>
      <c r="GN1345" s="127"/>
      <c r="GO1345" s="127"/>
      <c r="GP1345" s="127"/>
      <c r="GQ1345" s="127"/>
      <c r="GR1345" s="127"/>
      <c r="GS1345" s="127"/>
      <c r="GT1345" s="127"/>
      <c r="GU1345" s="127"/>
      <c r="GV1345" s="127"/>
      <c r="GW1345" s="127"/>
      <c r="GX1345" s="127"/>
      <c r="GY1345" s="127"/>
    </row>
    <row r="1346" spans="1:207" ht="12.75" customHeight="1" x14ac:dyDescent="0.2">
      <c r="A1346" s="127"/>
      <c r="B1346" s="127"/>
      <c r="C1346" s="127"/>
      <c r="D1346" s="127"/>
      <c r="E1346" s="127"/>
      <c r="F1346" s="117"/>
      <c r="G1346" s="117"/>
      <c r="H1346" s="117"/>
      <c r="I1346" s="128"/>
      <c r="J1346" s="128"/>
      <c r="K1346" s="114"/>
      <c r="L1346" s="127"/>
      <c r="M1346" s="127"/>
      <c r="N1346" s="127"/>
      <c r="O1346" s="127"/>
      <c r="P1346" s="127"/>
      <c r="Q1346" s="127"/>
      <c r="R1346" s="127"/>
      <c r="S1346" s="127"/>
      <c r="T1346" s="127"/>
      <c r="U1346" s="127"/>
      <c r="V1346" s="127"/>
      <c r="W1346" s="127"/>
      <c r="X1346" s="127"/>
      <c r="Y1346" s="127"/>
      <c r="Z1346" s="127"/>
      <c r="AA1346" s="127"/>
      <c r="AB1346" s="127"/>
      <c r="AC1346" s="127"/>
      <c r="AD1346" s="127"/>
      <c r="AE1346" s="127"/>
      <c r="AF1346" s="127"/>
      <c r="AG1346" s="127"/>
      <c r="AH1346" s="127"/>
      <c r="AI1346" s="127"/>
      <c r="AJ1346" s="127"/>
      <c r="AK1346" s="127"/>
      <c r="AL1346" s="127"/>
      <c r="AM1346" s="127"/>
      <c r="AN1346" s="127"/>
      <c r="AO1346" s="127"/>
      <c r="AP1346" s="127"/>
      <c r="AQ1346" s="127"/>
      <c r="AR1346" s="127"/>
      <c r="AS1346" s="127"/>
      <c r="AT1346" s="127"/>
      <c r="AU1346" s="127"/>
      <c r="AV1346" s="127"/>
      <c r="AW1346" s="127"/>
      <c r="AX1346" s="127"/>
      <c r="AY1346" s="127"/>
      <c r="AZ1346" s="127"/>
      <c r="BA1346" s="127"/>
      <c r="BB1346" s="127"/>
      <c r="BC1346" s="127"/>
      <c r="BD1346" s="127"/>
      <c r="BE1346" s="127"/>
      <c r="BF1346" s="127"/>
      <c r="BG1346" s="127"/>
      <c r="BH1346" s="127"/>
      <c r="BI1346" s="127"/>
      <c r="BJ1346" s="127"/>
      <c r="BK1346" s="127"/>
      <c r="BL1346" s="127"/>
      <c r="BM1346" s="127"/>
      <c r="BN1346" s="127"/>
      <c r="BO1346" s="127"/>
      <c r="BP1346" s="127"/>
      <c r="BQ1346" s="127"/>
      <c r="BR1346" s="127"/>
      <c r="BS1346" s="127"/>
      <c r="BT1346" s="127"/>
      <c r="BU1346" s="127"/>
      <c r="BV1346" s="127"/>
      <c r="BW1346" s="127"/>
      <c r="BX1346" s="127"/>
      <c r="BY1346" s="127"/>
      <c r="BZ1346" s="127"/>
      <c r="CA1346" s="127"/>
      <c r="CB1346" s="127"/>
      <c r="CC1346" s="127"/>
      <c r="CD1346" s="127"/>
      <c r="CE1346" s="127"/>
      <c r="CF1346" s="127"/>
      <c r="CG1346" s="127"/>
      <c r="CH1346" s="127"/>
      <c r="CI1346" s="127"/>
      <c r="CJ1346" s="127"/>
      <c r="CK1346" s="127"/>
      <c r="CL1346" s="127"/>
      <c r="CM1346" s="127"/>
      <c r="CN1346" s="127"/>
      <c r="CO1346" s="127"/>
      <c r="CP1346" s="127"/>
      <c r="CQ1346" s="127"/>
      <c r="CR1346" s="127"/>
      <c r="CS1346" s="127"/>
      <c r="CT1346" s="127"/>
      <c r="CU1346" s="127"/>
      <c r="CV1346" s="127"/>
      <c r="CW1346" s="127"/>
      <c r="CX1346" s="127"/>
      <c r="CY1346" s="127"/>
      <c r="CZ1346" s="127"/>
      <c r="DA1346" s="127"/>
      <c r="DB1346" s="127"/>
      <c r="DC1346" s="127"/>
      <c r="DD1346" s="127"/>
      <c r="DE1346" s="127"/>
      <c r="DF1346" s="127"/>
      <c r="DG1346" s="127"/>
      <c r="DH1346" s="127"/>
      <c r="DI1346" s="127"/>
      <c r="DJ1346" s="127"/>
      <c r="DK1346" s="127"/>
      <c r="DL1346" s="127"/>
      <c r="DM1346" s="127"/>
      <c r="DN1346" s="127"/>
      <c r="DO1346" s="127"/>
      <c r="DP1346" s="127"/>
      <c r="DQ1346" s="127"/>
      <c r="DR1346" s="127"/>
      <c r="DS1346" s="127"/>
      <c r="DT1346" s="127"/>
      <c r="DU1346" s="127"/>
      <c r="DV1346" s="127"/>
      <c r="DW1346" s="127"/>
      <c r="DX1346" s="127"/>
      <c r="DY1346" s="127"/>
      <c r="DZ1346" s="127"/>
      <c r="EA1346" s="127"/>
      <c r="EB1346" s="127"/>
      <c r="EC1346" s="127"/>
      <c r="ED1346" s="127"/>
      <c r="EE1346" s="127"/>
      <c r="EF1346" s="127"/>
      <c r="EG1346" s="127"/>
      <c r="EH1346" s="127"/>
      <c r="EI1346" s="127"/>
      <c r="EJ1346" s="127"/>
      <c r="EK1346" s="127"/>
      <c r="EL1346" s="127"/>
      <c r="EM1346" s="127"/>
      <c r="EN1346" s="127"/>
      <c r="EO1346" s="127"/>
      <c r="EP1346" s="127"/>
      <c r="EQ1346" s="127"/>
      <c r="ER1346" s="127"/>
      <c r="ES1346" s="127"/>
      <c r="ET1346" s="127"/>
      <c r="EU1346" s="127"/>
      <c r="EV1346" s="127"/>
      <c r="EW1346" s="127"/>
      <c r="EX1346" s="127"/>
      <c r="EY1346" s="127"/>
      <c r="EZ1346" s="127"/>
      <c r="FA1346" s="127"/>
      <c r="FB1346" s="127"/>
      <c r="FC1346" s="127"/>
      <c r="FD1346" s="127"/>
      <c r="FE1346" s="127"/>
      <c r="FF1346" s="127"/>
      <c r="FG1346" s="127"/>
      <c r="FH1346" s="127"/>
      <c r="FI1346" s="127"/>
      <c r="FJ1346" s="127"/>
      <c r="FK1346" s="127"/>
      <c r="FL1346" s="127"/>
      <c r="FM1346" s="127"/>
      <c r="FN1346" s="127"/>
      <c r="FO1346" s="127"/>
      <c r="FP1346" s="127"/>
      <c r="FQ1346" s="127"/>
      <c r="FR1346" s="127"/>
      <c r="FS1346" s="127"/>
      <c r="FT1346" s="127"/>
      <c r="FU1346" s="127"/>
      <c r="FV1346" s="127"/>
      <c r="FW1346" s="127"/>
      <c r="FX1346" s="127"/>
      <c r="FY1346" s="127"/>
      <c r="FZ1346" s="127"/>
      <c r="GA1346" s="127"/>
      <c r="GB1346" s="127"/>
      <c r="GC1346" s="127"/>
      <c r="GD1346" s="127"/>
      <c r="GE1346" s="127"/>
      <c r="GF1346" s="127"/>
      <c r="GG1346" s="127"/>
      <c r="GH1346" s="127"/>
      <c r="GI1346" s="127"/>
      <c r="GJ1346" s="127"/>
      <c r="GK1346" s="127"/>
      <c r="GL1346" s="127"/>
      <c r="GM1346" s="127"/>
      <c r="GN1346" s="127"/>
      <c r="GO1346" s="127"/>
      <c r="GP1346" s="127"/>
      <c r="GQ1346" s="127"/>
      <c r="GR1346" s="127"/>
      <c r="GS1346" s="127"/>
      <c r="GT1346" s="127"/>
      <c r="GU1346" s="127"/>
      <c r="GV1346" s="127"/>
      <c r="GW1346" s="127"/>
      <c r="GX1346" s="127"/>
      <c r="GY1346" s="127"/>
    </row>
    <row r="1347" spans="1:207" ht="12.75" customHeight="1" x14ac:dyDescent="0.2">
      <c r="A1347" s="127"/>
      <c r="B1347" s="127"/>
      <c r="C1347" s="127"/>
      <c r="D1347" s="127"/>
      <c r="E1347" s="127"/>
      <c r="F1347" s="117"/>
      <c r="G1347" s="131"/>
      <c r="H1347" s="117"/>
      <c r="I1347" s="128"/>
      <c r="J1347" s="127"/>
      <c r="K1347" s="114"/>
      <c r="L1347" s="113"/>
      <c r="M1347" s="113"/>
      <c r="N1347" s="113"/>
      <c r="O1347" s="113"/>
      <c r="P1347" s="113"/>
      <c r="Q1347" s="113"/>
      <c r="R1347" s="113"/>
      <c r="S1347" s="113"/>
      <c r="T1347" s="113"/>
      <c r="U1347" s="113"/>
      <c r="V1347" s="113"/>
      <c r="W1347" s="113"/>
      <c r="X1347" s="127"/>
      <c r="Y1347" s="127"/>
      <c r="Z1347" s="127"/>
      <c r="AA1347" s="127"/>
      <c r="AB1347" s="127"/>
      <c r="AC1347" s="127"/>
      <c r="AD1347" s="127"/>
      <c r="AE1347" s="127"/>
      <c r="AF1347" s="127"/>
      <c r="AG1347" s="127"/>
      <c r="AH1347" s="127"/>
      <c r="AI1347" s="127"/>
      <c r="AJ1347" s="127"/>
      <c r="AK1347" s="127"/>
      <c r="AL1347" s="127"/>
      <c r="AM1347" s="127"/>
      <c r="AN1347" s="127"/>
      <c r="AO1347" s="127"/>
      <c r="AP1347" s="127"/>
      <c r="AQ1347" s="127"/>
      <c r="AR1347" s="127"/>
      <c r="AS1347" s="127"/>
      <c r="AT1347" s="127"/>
      <c r="AU1347" s="127"/>
      <c r="AV1347" s="127"/>
      <c r="AW1347" s="127"/>
      <c r="AX1347" s="127"/>
      <c r="AY1347" s="127"/>
      <c r="AZ1347" s="127"/>
      <c r="BA1347" s="127"/>
      <c r="BB1347" s="127"/>
      <c r="BC1347" s="127"/>
      <c r="BD1347" s="127"/>
      <c r="BE1347" s="127"/>
      <c r="BF1347" s="127"/>
      <c r="BG1347" s="127"/>
      <c r="BH1347" s="127"/>
      <c r="BI1347" s="127"/>
      <c r="BJ1347" s="127"/>
      <c r="BK1347" s="127"/>
      <c r="BL1347" s="127"/>
      <c r="BM1347" s="127"/>
      <c r="BN1347" s="127"/>
      <c r="BO1347" s="127"/>
      <c r="BP1347" s="127"/>
      <c r="BQ1347" s="127"/>
      <c r="BR1347" s="127"/>
      <c r="BS1347" s="127"/>
      <c r="BT1347" s="127"/>
      <c r="BU1347" s="127"/>
      <c r="BV1347" s="127"/>
      <c r="BW1347" s="127"/>
      <c r="BX1347" s="127"/>
      <c r="BY1347" s="127"/>
      <c r="BZ1347" s="127"/>
      <c r="CA1347" s="127"/>
      <c r="CB1347" s="127"/>
      <c r="CC1347" s="127"/>
      <c r="CD1347" s="127"/>
      <c r="CE1347" s="127"/>
      <c r="CF1347" s="127"/>
      <c r="CG1347" s="127"/>
      <c r="CH1347" s="127"/>
      <c r="CI1347" s="127"/>
      <c r="CJ1347" s="127"/>
      <c r="CK1347" s="127"/>
      <c r="CL1347" s="127"/>
      <c r="CM1347" s="127"/>
      <c r="CN1347" s="127"/>
      <c r="CO1347" s="127"/>
      <c r="CP1347" s="127"/>
      <c r="CQ1347" s="127"/>
      <c r="CR1347" s="127"/>
      <c r="CS1347" s="127"/>
      <c r="CT1347" s="127"/>
      <c r="CU1347" s="127"/>
      <c r="CV1347" s="127"/>
      <c r="CW1347" s="127"/>
      <c r="CX1347" s="127"/>
      <c r="CY1347" s="127"/>
      <c r="CZ1347" s="127"/>
      <c r="DA1347" s="127"/>
      <c r="DB1347" s="127"/>
      <c r="DC1347" s="127"/>
      <c r="DD1347" s="127"/>
      <c r="DE1347" s="127"/>
      <c r="DF1347" s="127"/>
      <c r="DG1347" s="127"/>
      <c r="DH1347" s="127"/>
      <c r="DI1347" s="127"/>
      <c r="DJ1347" s="127"/>
      <c r="DK1347" s="127"/>
      <c r="DL1347" s="127"/>
      <c r="DM1347" s="127"/>
      <c r="DN1347" s="127"/>
      <c r="DO1347" s="127"/>
      <c r="DP1347" s="127"/>
      <c r="DQ1347" s="127"/>
      <c r="DR1347" s="127"/>
      <c r="DS1347" s="127"/>
      <c r="DT1347" s="127"/>
      <c r="DU1347" s="127"/>
      <c r="DV1347" s="127"/>
      <c r="DW1347" s="127"/>
      <c r="DX1347" s="127"/>
      <c r="DY1347" s="127"/>
      <c r="DZ1347" s="127"/>
      <c r="EA1347" s="127"/>
      <c r="EB1347" s="127"/>
      <c r="EC1347" s="127"/>
      <c r="ED1347" s="127"/>
      <c r="EE1347" s="127"/>
      <c r="EF1347" s="127"/>
      <c r="EG1347" s="127"/>
      <c r="EH1347" s="127"/>
      <c r="EI1347" s="127"/>
      <c r="EJ1347" s="127"/>
      <c r="EK1347" s="127"/>
      <c r="EL1347" s="127"/>
      <c r="EM1347" s="127"/>
      <c r="EN1347" s="127"/>
      <c r="EO1347" s="127"/>
      <c r="EP1347" s="127"/>
      <c r="EQ1347" s="127"/>
      <c r="ER1347" s="127"/>
      <c r="ES1347" s="127"/>
      <c r="ET1347" s="127"/>
      <c r="EU1347" s="127"/>
      <c r="EV1347" s="127"/>
      <c r="EW1347" s="127"/>
      <c r="EX1347" s="127"/>
      <c r="EY1347" s="127"/>
      <c r="EZ1347" s="127"/>
      <c r="FA1347" s="127"/>
      <c r="FB1347" s="127"/>
      <c r="FC1347" s="127"/>
      <c r="FD1347" s="127"/>
      <c r="FE1347" s="127"/>
      <c r="FF1347" s="127"/>
      <c r="FG1347" s="127"/>
      <c r="FH1347" s="127"/>
      <c r="FI1347" s="127"/>
      <c r="FJ1347" s="127"/>
      <c r="FK1347" s="127"/>
      <c r="FL1347" s="127"/>
      <c r="FM1347" s="127"/>
      <c r="FN1347" s="127"/>
      <c r="FO1347" s="127"/>
      <c r="FP1347" s="127"/>
      <c r="FQ1347" s="127"/>
      <c r="FR1347" s="127"/>
      <c r="FS1347" s="127"/>
      <c r="FT1347" s="127"/>
      <c r="FU1347" s="127"/>
      <c r="FV1347" s="127"/>
      <c r="FW1347" s="127"/>
      <c r="FX1347" s="127"/>
      <c r="FY1347" s="127"/>
      <c r="FZ1347" s="127"/>
      <c r="GA1347" s="127"/>
      <c r="GB1347" s="127"/>
      <c r="GC1347" s="127"/>
      <c r="GD1347" s="127"/>
      <c r="GE1347" s="127"/>
      <c r="GF1347" s="127"/>
      <c r="GG1347" s="127"/>
      <c r="GH1347" s="127"/>
      <c r="GI1347" s="127"/>
      <c r="GJ1347" s="127"/>
      <c r="GK1347" s="127"/>
      <c r="GL1347" s="127"/>
      <c r="GM1347" s="127"/>
      <c r="GN1347" s="127"/>
      <c r="GO1347" s="127"/>
      <c r="GP1347" s="127"/>
      <c r="GQ1347" s="127"/>
      <c r="GR1347" s="127"/>
      <c r="GS1347" s="127"/>
      <c r="GT1347" s="127"/>
      <c r="GU1347" s="127"/>
      <c r="GV1347" s="127"/>
      <c r="GW1347" s="127"/>
      <c r="GX1347" s="127"/>
      <c r="GY1347" s="127"/>
    </row>
    <row r="1348" spans="1:207" ht="12.75" customHeight="1" x14ac:dyDescent="0.2">
      <c r="A1348" s="127"/>
      <c r="B1348" s="127"/>
      <c r="C1348" s="127"/>
      <c r="D1348" s="127"/>
      <c r="E1348" s="127"/>
      <c r="F1348" s="117"/>
      <c r="G1348" s="131"/>
      <c r="H1348" s="117"/>
      <c r="I1348" s="128"/>
      <c r="J1348" s="127"/>
      <c r="K1348" s="114"/>
      <c r="L1348" s="113"/>
      <c r="M1348" s="113"/>
      <c r="N1348" s="113"/>
      <c r="O1348" s="113"/>
      <c r="P1348" s="113"/>
      <c r="Q1348" s="113"/>
      <c r="R1348" s="113"/>
      <c r="S1348" s="113"/>
      <c r="T1348" s="113"/>
      <c r="U1348" s="113"/>
      <c r="V1348" s="113"/>
      <c r="W1348" s="113"/>
      <c r="X1348" s="127"/>
      <c r="Y1348" s="127"/>
      <c r="Z1348" s="127"/>
      <c r="AA1348" s="127"/>
      <c r="AB1348" s="127"/>
      <c r="AC1348" s="127"/>
      <c r="AD1348" s="127"/>
      <c r="AE1348" s="127"/>
      <c r="AF1348" s="127"/>
      <c r="AG1348" s="127"/>
      <c r="AH1348" s="127"/>
      <c r="AI1348" s="127"/>
      <c r="AJ1348" s="127"/>
      <c r="AK1348" s="127"/>
      <c r="AL1348" s="127"/>
      <c r="AM1348" s="127"/>
      <c r="AN1348" s="127"/>
      <c r="AO1348" s="127"/>
      <c r="AP1348" s="127"/>
      <c r="AQ1348" s="127"/>
      <c r="AR1348" s="127"/>
      <c r="AS1348" s="127"/>
      <c r="AT1348" s="127"/>
      <c r="AU1348" s="127"/>
      <c r="AV1348" s="127"/>
      <c r="AW1348" s="127"/>
      <c r="AX1348" s="127"/>
      <c r="AY1348" s="127"/>
      <c r="AZ1348" s="127"/>
      <c r="BA1348" s="127"/>
      <c r="BB1348" s="127"/>
      <c r="BC1348" s="127"/>
      <c r="BD1348" s="127"/>
      <c r="BE1348" s="127"/>
      <c r="BF1348" s="127"/>
      <c r="BG1348" s="127"/>
      <c r="BH1348" s="127"/>
      <c r="BI1348" s="127"/>
      <c r="BJ1348" s="127"/>
      <c r="BK1348" s="127"/>
      <c r="BL1348" s="127"/>
      <c r="BM1348" s="127"/>
      <c r="BN1348" s="127"/>
      <c r="BO1348" s="127"/>
      <c r="BP1348" s="127"/>
      <c r="BQ1348" s="127"/>
      <c r="BR1348" s="127"/>
      <c r="BS1348" s="127"/>
      <c r="BT1348" s="127"/>
      <c r="BU1348" s="127"/>
      <c r="BV1348" s="127"/>
      <c r="BW1348" s="127"/>
      <c r="BX1348" s="127"/>
      <c r="BY1348" s="127"/>
      <c r="BZ1348" s="127"/>
      <c r="CA1348" s="127"/>
      <c r="CB1348" s="127"/>
      <c r="CC1348" s="127"/>
      <c r="CD1348" s="127"/>
      <c r="CE1348" s="127"/>
      <c r="CF1348" s="127"/>
      <c r="CG1348" s="127"/>
      <c r="CH1348" s="127"/>
      <c r="CI1348" s="127"/>
      <c r="CJ1348" s="127"/>
      <c r="CK1348" s="127"/>
      <c r="CL1348" s="127"/>
      <c r="CM1348" s="127"/>
      <c r="CN1348" s="127"/>
      <c r="CO1348" s="127"/>
      <c r="CP1348" s="127"/>
      <c r="CQ1348" s="127"/>
      <c r="CR1348" s="127"/>
      <c r="CS1348" s="127"/>
      <c r="CT1348" s="127"/>
      <c r="CU1348" s="127"/>
      <c r="CV1348" s="127"/>
      <c r="CW1348" s="127"/>
      <c r="CX1348" s="127"/>
      <c r="CY1348" s="127"/>
      <c r="CZ1348" s="127"/>
      <c r="DA1348" s="127"/>
      <c r="DB1348" s="127"/>
      <c r="DC1348" s="127"/>
      <c r="DD1348" s="127"/>
      <c r="DE1348" s="127"/>
      <c r="DF1348" s="127"/>
      <c r="DG1348" s="127"/>
      <c r="DH1348" s="127"/>
      <c r="DI1348" s="127"/>
      <c r="DJ1348" s="127"/>
      <c r="DK1348" s="127"/>
      <c r="DL1348" s="127"/>
      <c r="DM1348" s="127"/>
      <c r="DN1348" s="127"/>
      <c r="DO1348" s="127"/>
      <c r="DP1348" s="127"/>
      <c r="DQ1348" s="127"/>
      <c r="DR1348" s="127"/>
      <c r="DS1348" s="127"/>
      <c r="DT1348" s="127"/>
      <c r="DU1348" s="127"/>
      <c r="DV1348" s="127"/>
      <c r="DW1348" s="127"/>
      <c r="DX1348" s="127"/>
      <c r="DY1348" s="127"/>
      <c r="DZ1348" s="127"/>
      <c r="EA1348" s="127"/>
      <c r="EB1348" s="127"/>
      <c r="EC1348" s="127"/>
      <c r="ED1348" s="127"/>
      <c r="EE1348" s="127"/>
      <c r="EF1348" s="127"/>
      <c r="EG1348" s="127"/>
      <c r="EH1348" s="127"/>
      <c r="EI1348" s="127"/>
      <c r="EJ1348" s="127"/>
      <c r="EK1348" s="127"/>
      <c r="EL1348" s="127"/>
      <c r="EM1348" s="127"/>
      <c r="EN1348" s="127"/>
      <c r="EO1348" s="127"/>
      <c r="EP1348" s="127"/>
      <c r="EQ1348" s="127"/>
      <c r="ER1348" s="127"/>
      <c r="ES1348" s="127"/>
      <c r="ET1348" s="127"/>
      <c r="EU1348" s="127"/>
      <c r="EV1348" s="127"/>
      <c r="EW1348" s="127"/>
      <c r="EX1348" s="127"/>
      <c r="EY1348" s="127"/>
      <c r="EZ1348" s="127"/>
      <c r="FA1348" s="127"/>
      <c r="FB1348" s="127"/>
      <c r="FC1348" s="127"/>
      <c r="FD1348" s="127"/>
      <c r="FE1348" s="127"/>
      <c r="FF1348" s="127"/>
      <c r="FG1348" s="127"/>
      <c r="FH1348" s="127"/>
      <c r="FI1348" s="127"/>
      <c r="FJ1348" s="127"/>
      <c r="FK1348" s="127"/>
      <c r="FL1348" s="127"/>
      <c r="FM1348" s="127"/>
      <c r="FN1348" s="127"/>
      <c r="FO1348" s="127"/>
      <c r="FP1348" s="127"/>
      <c r="FQ1348" s="127"/>
      <c r="FR1348" s="127"/>
      <c r="FS1348" s="127"/>
      <c r="FT1348" s="127"/>
      <c r="FU1348" s="127"/>
      <c r="FV1348" s="127"/>
      <c r="FW1348" s="127"/>
      <c r="FX1348" s="127"/>
      <c r="FY1348" s="127"/>
      <c r="FZ1348" s="127"/>
      <c r="GA1348" s="127"/>
      <c r="GB1348" s="127"/>
      <c r="GC1348" s="127"/>
      <c r="GD1348" s="127"/>
      <c r="GE1348" s="127"/>
      <c r="GF1348" s="127"/>
      <c r="GG1348" s="127"/>
      <c r="GH1348" s="127"/>
      <c r="GI1348" s="127"/>
      <c r="GJ1348" s="127"/>
      <c r="GK1348" s="127"/>
      <c r="GL1348" s="127"/>
      <c r="GM1348" s="127"/>
      <c r="GN1348" s="127"/>
      <c r="GO1348" s="127"/>
      <c r="GP1348" s="127"/>
      <c r="GQ1348" s="127"/>
      <c r="GR1348" s="127"/>
      <c r="GS1348" s="127"/>
      <c r="GT1348" s="127"/>
      <c r="GU1348" s="127"/>
      <c r="GV1348" s="127"/>
      <c r="GW1348" s="127"/>
      <c r="GX1348" s="127"/>
      <c r="GY1348" s="127"/>
    </row>
    <row r="1349" spans="1:207" ht="12.75" customHeight="1" x14ac:dyDescent="0.2">
      <c r="A1349" s="127"/>
      <c r="B1349" s="127"/>
      <c r="C1349" s="127"/>
      <c r="D1349" s="127"/>
      <c r="E1349" s="127"/>
      <c r="F1349" s="117"/>
      <c r="G1349" s="131"/>
      <c r="H1349" s="117"/>
      <c r="I1349" s="128"/>
      <c r="J1349" s="127"/>
      <c r="K1349" s="114"/>
      <c r="L1349" s="113"/>
      <c r="M1349" s="113"/>
      <c r="N1349" s="113"/>
      <c r="O1349" s="113"/>
      <c r="P1349" s="113"/>
      <c r="Q1349" s="113"/>
      <c r="R1349" s="113"/>
      <c r="S1349" s="113"/>
      <c r="T1349" s="113"/>
      <c r="U1349" s="113"/>
      <c r="V1349" s="113"/>
      <c r="W1349" s="113"/>
      <c r="X1349" s="127"/>
      <c r="Y1349" s="127"/>
      <c r="Z1349" s="127"/>
      <c r="AA1349" s="127"/>
      <c r="AB1349" s="127"/>
      <c r="AC1349" s="127"/>
      <c r="AD1349" s="127"/>
      <c r="AE1349" s="127"/>
      <c r="AF1349" s="127"/>
      <c r="AG1349" s="127"/>
      <c r="AH1349" s="127"/>
      <c r="AI1349" s="127"/>
      <c r="AJ1349" s="127"/>
      <c r="AK1349" s="127"/>
      <c r="AL1349" s="127"/>
      <c r="AM1349" s="127"/>
      <c r="AN1349" s="127"/>
      <c r="AO1349" s="127"/>
      <c r="AP1349" s="127"/>
      <c r="AQ1349" s="127"/>
      <c r="AR1349" s="127"/>
      <c r="AS1349" s="127"/>
      <c r="AT1349" s="127"/>
      <c r="AU1349" s="127"/>
      <c r="AV1349" s="127"/>
      <c r="AW1349" s="127"/>
      <c r="AX1349" s="127"/>
      <c r="AY1349" s="127"/>
      <c r="AZ1349" s="127"/>
      <c r="BA1349" s="127"/>
      <c r="BB1349" s="127"/>
      <c r="BC1349" s="127"/>
      <c r="BD1349" s="127"/>
      <c r="BE1349" s="127"/>
      <c r="BF1349" s="127"/>
      <c r="BG1349" s="127"/>
      <c r="BH1349" s="127"/>
      <c r="BI1349" s="127"/>
      <c r="BJ1349" s="127"/>
      <c r="BK1349" s="127"/>
      <c r="BL1349" s="127"/>
      <c r="BM1349" s="127"/>
      <c r="BN1349" s="127"/>
      <c r="BO1349" s="127"/>
      <c r="BP1349" s="127"/>
      <c r="BQ1349" s="127"/>
      <c r="BR1349" s="127"/>
      <c r="BS1349" s="127"/>
      <c r="BT1349" s="127"/>
      <c r="BU1349" s="127"/>
      <c r="BV1349" s="127"/>
      <c r="BW1349" s="127"/>
      <c r="BX1349" s="127"/>
      <c r="BY1349" s="127"/>
      <c r="BZ1349" s="127"/>
      <c r="CA1349" s="127"/>
      <c r="CB1349" s="127"/>
      <c r="CC1349" s="127"/>
      <c r="CD1349" s="127"/>
      <c r="CE1349" s="127"/>
      <c r="CF1349" s="127"/>
      <c r="CG1349" s="127"/>
      <c r="CH1349" s="127"/>
      <c r="CI1349" s="127"/>
      <c r="CJ1349" s="127"/>
      <c r="CK1349" s="127"/>
      <c r="CL1349" s="127"/>
      <c r="CM1349" s="127"/>
      <c r="CN1349" s="127"/>
      <c r="CO1349" s="127"/>
      <c r="CP1349" s="127"/>
      <c r="CQ1349" s="127"/>
      <c r="CR1349" s="127"/>
      <c r="CS1349" s="127"/>
      <c r="CT1349" s="127"/>
      <c r="CU1349" s="127"/>
      <c r="CV1349" s="127"/>
      <c r="CW1349" s="127"/>
      <c r="CX1349" s="127"/>
      <c r="CY1349" s="127"/>
      <c r="CZ1349" s="127"/>
      <c r="DA1349" s="127"/>
      <c r="DB1349" s="127"/>
      <c r="DC1349" s="127"/>
      <c r="DD1349" s="127"/>
      <c r="DE1349" s="127"/>
      <c r="DF1349" s="127"/>
      <c r="DG1349" s="127"/>
      <c r="DH1349" s="127"/>
      <c r="DI1349" s="127"/>
      <c r="DJ1349" s="127"/>
      <c r="DK1349" s="127"/>
      <c r="DL1349" s="127"/>
      <c r="DM1349" s="127"/>
      <c r="DN1349" s="127"/>
      <c r="DO1349" s="127"/>
      <c r="DP1349" s="127"/>
      <c r="DQ1349" s="127"/>
      <c r="DR1349" s="127"/>
      <c r="DS1349" s="127"/>
      <c r="DT1349" s="127"/>
      <c r="DU1349" s="127"/>
      <c r="DV1349" s="127"/>
      <c r="DW1349" s="127"/>
      <c r="DX1349" s="127"/>
      <c r="DY1349" s="127"/>
      <c r="DZ1349" s="127"/>
      <c r="EA1349" s="127"/>
      <c r="EB1349" s="127"/>
      <c r="EC1349" s="127"/>
      <c r="ED1349" s="127"/>
      <c r="EE1349" s="127"/>
      <c r="EF1349" s="127"/>
      <c r="EG1349" s="127"/>
      <c r="EH1349" s="127"/>
      <c r="EI1349" s="127"/>
      <c r="EJ1349" s="127"/>
      <c r="EK1349" s="127"/>
      <c r="EL1349" s="127"/>
      <c r="EM1349" s="127"/>
      <c r="EN1349" s="127"/>
      <c r="EO1349" s="127"/>
      <c r="EP1349" s="127"/>
      <c r="EQ1349" s="127"/>
      <c r="ER1349" s="127"/>
      <c r="ES1349" s="127"/>
      <c r="ET1349" s="127"/>
      <c r="EU1349" s="127"/>
      <c r="EV1349" s="127"/>
      <c r="EW1349" s="127"/>
      <c r="EX1349" s="127"/>
      <c r="EY1349" s="127"/>
      <c r="EZ1349" s="127"/>
      <c r="FA1349" s="127"/>
      <c r="FB1349" s="127"/>
      <c r="FC1349" s="127"/>
      <c r="FD1349" s="127"/>
      <c r="FE1349" s="127"/>
      <c r="FF1349" s="127"/>
      <c r="FG1349" s="127"/>
      <c r="FH1349" s="127"/>
      <c r="FI1349" s="127"/>
      <c r="FJ1349" s="127"/>
      <c r="FK1349" s="127"/>
      <c r="FL1349" s="127"/>
      <c r="FM1349" s="127"/>
      <c r="FN1349" s="127"/>
      <c r="FO1349" s="127"/>
      <c r="FP1349" s="127"/>
      <c r="FQ1349" s="127"/>
      <c r="FR1349" s="127"/>
      <c r="FS1349" s="127"/>
      <c r="FT1349" s="127"/>
      <c r="FU1349" s="127"/>
      <c r="FV1349" s="127"/>
      <c r="FW1349" s="127"/>
      <c r="FX1349" s="127"/>
      <c r="FY1349" s="127"/>
      <c r="FZ1349" s="127"/>
      <c r="GA1349" s="127"/>
      <c r="GB1349" s="127"/>
      <c r="GC1349" s="127"/>
      <c r="GD1349" s="127"/>
      <c r="GE1349" s="127"/>
      <c r="GF1349" s="127"/>
      <c r="GG1349" s="127"/>
      <c r="GH1349" s="127"/>
      <c r="GI1349" s="127"/>
      <c r="GJ1349" s="127"/>
      <c r="GK1349" s="127"/>
      <c r="GL1349" s="127"/>
      <c r="GM1349" s="127"/>
      <c r="GN1349" s="127"/>
      <c r="GO1349" s="127"/>
      <c r="GP1349" s="127"/>
      <c r="GQ1349" s="127"/>
      <c r="GR1349" s="127"/>
      <c r="GS1349" s="127"/>
      <c r="GT1349" s="127"/>
      <c r="GU1349" s="127"/>
      <c r="GV1349" s="127"/>
      <c r="GW1349" s="127"/>
      <c r="GX1349" s="127"/>
      <c r="GY1349" s="127"/>
    </row>
    <row r="1350" spans="1:207" ht="12.75" customHeight="1" x14ac:dyDescent="0.2">
      <c r="A1350" s="127"/>
      <c r="B1350" s="127"/>
      <c r="C1350" s="127"/>
      <c r="D1350" s="127"/>
      <c r="E1350" s="127"/>
      <c r="F1350" s="117"/>
      <c r="G1350" s="131"/>
      <c r="H1350" s="117"/>
      <c r="I1350" s="128"/>
      <c r="J1350" s="127"/>
      <c r="K1350" s="114"/>
      <c r="L1350" s="113"/>
      <c r="M1350" s="113"/>
      <c r="N1350" s="113"/>
      <c r="O1350" s="113"/>
      <c r="P1350" s="113"/>
      <c r="Q1350" s="113"/>
      <c r="R1350" s="113"/>
      <c r="S1350" s="113"/>
      <c r="T1350" s="113"/>
      <c r="U1350" s="113"/>
      <c r="V1350" s="113"/>
      <c r="W1350" s="113"/>
      <c r="X1350" s="127"/>
      <c r="Y1350" s="127"/>
      <c r="Z1350" s="127"/>
      <c r="AA1350" s="127"/>
      <c r="AB1350" s="127"/>
      <c r="AC1350" s="127"/>
      <c r="AD1350" s="127"/>
      <c r="AE1350" s="127"/>
      <c r="AF1350" s="127"/>
      <c r="AG1350" s="127"/>
      <c r="AH1350" s="127"/>
      <c r="AI1350" s="127"/>
      <c r="AJ1350" s="127"/>
      <c r="AK1350" s="127"/>
      <c r="AL1350" s="127"/>
      <c r="AM1350" s="127"/>
      <c r="AN1350" s="127"/>
      <c r="AO1350" s="127"/>
      <c r="AP1350" s="127"/>
      <c r="AQ1350" s="127"/>
      <c r="AR1350" s="127"/>
      <c r="AS1350" s="127"/>
      <c r="AT1350" s="127"/>
      <c r="AU1350" s="127"/>
      <c r="AV1350" s="127"/>
      <c r="AW1350" s="127"/>
      <c r="AX1350" s="127"/>
      <c r="AY1350" s="127"/>
      <c r="AZ1350" s="127"/>
      <c r="BA1350" s="127"/>
      <c r="BB1350" s="127"/>
      <c r="BC1350" s="127"/>
      <c r="BD1350" s="127"/>
      <c r="BE1350" s="127"/>
      <c r="BF1350" s="127"/>
      <c r="BG1350" s="127"/>
      <c r="BH1350" s="127"/>
      <c r="BI1350" s="127"/>
      <c r="BJ1350" s="127"/>
      <c r="BK1350" s="127"/>
      <c r="BL1350" s="127"/>
      <c r="BM1350" s="127"/>
      <c r="BN1350" s="127"/>
      <c r="BO1350" s="127"/>
      <c r="BP1350" s="127"/>
      <c r="BQ1350" s="127"/>
      <c r="BR1350" s="127"/>
      <c r="BS1350" s="127"/>
      <c r="BT1350" s="127"/>
      <c r="BU1350" s="127"/>
      <c r="BV1350" s="127"/>
      <c r="BW1350" s="127"/>
      <c r="BX1350" s="127"/>
      <c r="BY1350" s="127"/>
      <c r="BZ1350" s="127"/>
      <c r="CA1350" s="127"/>
      <c r="CB1350" s="127"/>
      <c r="CC1350" s="127"/>
      <c r="CD1350" s="127"/>
      <c r="CE1350" s="127"/>
      <c r="CF1350" s="127"/>
      <c r="CG1350" s="127"/>
      <c r="CH1350" s="127"/>
      <c r="CI1350" s="127"/>
      <c r="CJ1350" s="127"/>
      <c r="CK1350" s="127"/>
      <c r="CL1350" s="127"/>
      <c r="CM1350" s="127"/>
      <c r="CN1350" s="127"/>
      <c r="CO1350" s="127"/>
      <c r="CP1350" s="127"/>
      <c r="CQ1350" s="127"/>
      <c r="CR1350" s="127"/>
      <c r="CS1350" s="127"/>
      <c r="CT1350" s="127"/>
      <c r="CU1350" s="127"/>
      <c r="CV1350" s="127"/>
      <c r="CW1350" s="127"/>
      <c r="CX1350" s="127"/>
      <c r="CY1350" s="127"/>
      <c r="CZ1350" s="127"/>
      <c r="DA1350" s="127"/>
      <c r="DB1350" s="127"/>
      <c r="DC1350" s="127"/>
      <c r="DD1350" s="127"/>
      <c r="DE1350" s="127"/>
      <c r="DF1350" s="127"/>
      <c r="DG1350" s="127"/>
      <c r="DH1350" s="127"/>
      <c r="DI1350" s="127"/>
      <c r="DJ1350" s="127"/>
      <c r="DK1350" s="127"/>
      <c r="DL1350" s="127"/>
      <c r="DM1350" s="127"/>
      <c r="DN1350" s="127"/>
      <c r="DO1350" s="127"/>
      <c r="DP1350" s="127"/>
      <c r="DQ1350" s="127"/>
      <c r="DR1350" s="127"/>
      <c r="DS1350" s="127"/>
      <c r="DT1350" s="127"/>
      <c r="DU1350" s="127"/>
      <c r="DV1350" s="127"/>
      <c r="DW1350" s="127"/>
      <c r="DX1350" s="127"/>
      <c r="DY1350" s="127"/>
      <c r="DZ1350" s="127"/>
      <c r="EA1350" s="127"/>
      <c r="EB1350" s="127"/>
      <c r="EC1350" s="127"/>
      <c r="ED1350" s="127"/>
      <c r="EE1350" s="127"/>
      <c r="EF1350" s="127"/>
      <c r="EG1350" s="127"/>
      <c r="EH1350" s="127"/>
      <c r="EI1350" s="127"/>
      <c r="EJ1350" s="127"/>
      <c r="EK1350" s="127"/>
      <c r="EL1350" s="127"/>
      <c r="EM1350" s="127"/>
      <c r="EN1350" s="127"/>
      <c r="EO1350" s="127"/>
      <c r="EP1350" s="127"/>
      <c r="EQ1350" s="127"/>
      <c r="ER1350" s="127"/>
      <c r="ES1350" s="127"/>
      <c r="ET1350" s="127"/>
      <c r="EU1350" s="127"/>
      <c r="EV1350" s="127"/>
      <c r="EW1350" s="127"/>
      <c r="EX1350" s="127"/>
      <c r="EY1350" s="127"/>
      <c r="EZ1350" s="127"/>
      <c r="FA1350" s="127"/>
      <c r="FB1350" s="127"/>
      <c r="FC1350" s="127"/>
      <c r="FD1350" s="127"/>
      <c r="FE1350" s="127"/>
      <c r="FF1350" s="127"/>
      <c r="FG1350" s="127"/>
      <c r="FH1350" s="127"/>
      <c r="FI1350" s="127"/>
      <c r="FJ1350" s="127"/>
      <c r="FK1350" s="127"/>
      <c r="FL1350" s="127"/>
      <c r="FM1350" s="127"/>
      <c r="FN1350" s="127"/>
      <c r="FO1350" s="127"/>
      <c r="FP1350" s="127"/>
      <c r="FQ1350" s="127"/>
      <c r="FR1350" s="127"/>
      <c r="FS1350" s="127"/>
      <c r="FT1350" s="127"/>
      <c r="FU1350" s="127"/>
      <c r="FV1350" s="127"/>
      <c r="FW1350" s="127"/>
      <c r="FX1350" s="127"/>
      <c r="FY1350" s="127"/>
      <c r="FZ1350" s="127"/>
      <c r="GA1350" s="127"/>
      <c r="GB1350" s="127"/>
      <c r="GC1350" s="127"/>
      <c r="GD1350" s="127"/>
      <c r="GE1350" s="127"/>
      <c r="GF1350" s="127"/>
      <c r="GG1350" s="127"/>
      <c r="GH1350" s="127"/>
      <c r="GI1350" s="127"/>
      <c r="GJ1350" s="127"/>
      <c r="GK1350" s="127"/>
      <c r="GL1350" s="127"/>
      <c r="GM1350" s="127"/>
      <c r="GN1350" s="127"/>
      <c r="GO1350" s="127"/>
      <c r="GP1350" s="127"/>
      <c r="GQ1350" s="127"/>
      <c r="GR1350" s="127"/>
      <c r="GS1350" s="127"/>
      <c r="GT1350" s="127"/>
      <c r="GU1350" s="127"/>
      <c r="GV1350" s="127"/>
      <c r="GW1350" s="127"/>
      <c r="GX1350" s="127"/>
      <c r="GY1350" s="127"/>
    </row>
    <row r="1351" spans="1:207" ht="12.75" customHeight="1" x14ac:dyDescent="0.2">
      <c r="A1351" s="127"/>
      <c r="B1351" s="127"/>
      <c r="C1351" s="127"/>
      <c r="D1351" s="127"/>
      <c r="E1351" s="126"/>
      <c r="F1351" s="117"/>
      <c r="G1351" s="117"/>
      <c r="H1351" s="117"/>
      <c r="I1351" s="128"/>
      <c r="J1351" s="127"/>
      <c r="K1351" s="114"/>
      <c r="L1351" s="113"/>
      <c r="M1351" s="113"/>
      <c r="N1351" s="113"/>
      <c r="O1351" s="113"/>
      <c r="P1351" s="113"/>
      <c r="Q1351" s="113"/>
      <c r="R1351" s="113"/>
      <c r="S1351" s="113"/>
      <c r="T1351" s="113"/>
      <c r="U1351" s="113"/>
      <c r="V1351" s="113"/>
      <c r="W1351" s="113"/>
      <c r="X1351" s="127"/>
      <c r="Y1351" s="127"/>
      <c r="Z1351" s="127"/>
      <c r="AA1351" s="127"/>
      <c r="AB1351" s="127"/>
      <c r="AC1351" s="127"/>
      <c r="AD1351" s="127"/>
      <c r="AE1351" s="127"/>
      <c r="AF1351" s="127"/>
      <c r="AG1351" s="127"/>
      <c r="AH1351" s="127"/>
      <c r="AI1351" s="127"/>
      <c r="AJ1351" s="127"/>
      <c r="AK1351" s="127"/>
      <c r="AL1351" s="127"/>
      <c r="AM1351" s="127"/>
      <c r="AN1351" s="127"/>
      <c r="AO1351" s="127"/>
      <c r="AP1351" s="127"/>
      <c r="AQ1351" s="127"/>
      <c r="AR1351" s="127"/>
      <c r="AS1351" s="127"/>
      <c r="AT1351" s="127"/>
      <c r="AU1351" s="127"/>
      <c r="AV1351" s="127"/>
      <c r="AW1351" s="127"/>
      <c r="AX1351" s="127"/>
      <c r="AY1351" s="127"/>
      <c r="AZ1351" s="127"/>
      <c r="BA1351" s="127"/>
      <c r="BB1351" s="127"/>
      <c r="BC1351" s="127"/>
      <c r="BD1351" s="127"/>
      <c r="BE1351" s="127"/>
      <c r="BF1351" s="127"/>
      <c r="BG1351" s="127"/>
      <c r="BH1351" s="127"/>
      <c r="BI1351" s="127"/>
      <c r="BJ1351" s="127"/>
      <c r="BK1351" s="127"/>
      <c r="BL1351" s="127"/>
      <c r="BM1351" s="127"/>
      <c r="BN1351" s="127"/>
      <c r="BO1351" s="127"/>
      <c r="BP1351" s="127"/>
      <c r="BQ1351" s="127"/>
      <c r="BR1351" s="127"/>
      <c r="BS1351" s="127"/>
      <c r="BT1351" s="127"/>
      <c r="BU1351" s="127"/>
      <c r="BV1351" s="127"/>
      <c r="BW1351" s="127"/>
      <c r="BX1351" s="127"/>
      <c r="BY1351" s="127"/>
      <c r="BZ1351" s="127"/>
      <c r="CA1351" s="127"/>
      <c r="CB1351" s="127"/>
      <c r="CC1351" s="127"/>
      <c r="CD1351" s="127"/>
      <c r="CE1351" s="127"/>
      <c r="CF1351" s="127"/>
      <c r="CG1351" s="127"/>
      <c r="CH1351" s="127"/>
      <c r="CI1351" s="127"/>
      <c r="CJ1351" s="127"/>
      <c r="CK1351" s="127"/>
      <c r="CL1351" s="127"/>
      <c r="CM1351" s="127"/>
      <c r="CN1351" s="127"/>
      <c r="CO1351" s="127"/>
      <c r="CP1351" s="127"/>
      <c r="CQ1351" s="127"/>
      <c r="CR1351" s="127"/>
      <c r="CS1351" s="127"/>
      <c r="CT1351" s="127"/>
      <c r="CU1351" s="127"/>
      <c r="CV1351" s="127"/>
      <c r="CW1351" s="127"/>
      <c r="CX1351" s="127"/>
      <c r="CY1351" s="127"/>
      <c r="CZ1351" s="127"/>
      <c r="DA1351" s="127"/>
      <c r="DB1351" s="127"/>
      <c r="DC1351" s="127"/>
      <c r="DD1351" s="127"/>
      <c r="DE1351" s="127"/>
      <c r="DF1351" s="127"/>
      <c r="DG1351" s="127"/>
      <c r="DH1351" s="127"/>
      <c r="DI1351" s="127"/>
      <c r="DJ1351" s="127"/>
      <c r="DK1351" s="127"/>
      <c r="DL1351" s="127"/>
      <c r="DM1351" s="127"/>
      <c r="DN1351" s="127"/>
      <c r="DO1351" s="127"/>
      <c r="DP1351" s="127"/>
      <c r="DQ1351" s="127"/>
      <c r="DR1351" s="127"/>
      <c r="DS1351" s="127"/>
      <c r="DT1351" s="127"/>
      <c r="DU1351" s="127"/>
      <c r="DV1351" s="127"/>
      <c r="DW1351" s="127"/>
      <c r="DX1351" s="127"/>
      <c r="DY1351" s="127"/>
      <c r="DZ1351" s="127"/>
      <c r="EA1351" s="127"/>
      <c r="EB1351" s="127"/>
      <c r="EC1351" s="127"/>
      <c r="ED1351" s="127"/>
      <c r="EE1351" s="127"/>
      <c r="EF1351" s="127"/>
      <c r="EG1351" s="127"/>
      <c r="EH1351" s="127"/>
      <c r="EI1351" s="127"/>
      <c r="EJ1351" s="127"/>
      <c r="EK1351" s="127"/>
      <c r="EL1351" s="127"/>
      <c r="EM1351" s="127"/>
      <c r="EN1351" s="127"/>
      <c r="EO1351" s="127"/>
      <c r="EP1351" s="127"/>
      <c r="EQ1351" s="127"/>
      <c r="ER1351" s="127"/>
      <c r="ES1351" s="127"/>
      <c r="ET1351" s="127"/>
      <c r="EU1351" s="127"/>
      <c r="EV1351" s="127"/>
      <c r="EW1351" s="127"/>
      <c r="EX1351" s="127"/>
      <c r="EY1351" s="127"/>
      <c r="EZ1351" s="127"/>
      <c r="FA1351" s="127"/>
      <c r="FB1351" s="127"/>
      <c r="FC1351" s="127"/>
      <c r="FD1351" s="127"/>
      <c r="FE1351" s="127"/>
      <c r="FF1351" s="127"/>
      <c r="FG1351" s="127"/>
      <c r="FH1351" s="127"/>
      <c r="FI1351" s="127"/>
      <c r="FJ1351" s="127"/>
      <c r="FK1351" s="127"/>
      <c r="FL1351" s="127"/>
      <c r="FM1351" s="127"/>
      <c r="FN1351" s="127"/>
      <c r="FO1351" s="127"/>
      <c r="FP1351" s="127"/>
      <c r="FQ1351" s="127"/>
      <c r="FR1351" s="127"/>
      <c r="FS1351" s="127"/>
      <c r="FT1351" s="127"/>
      <c r="FU1351" s="127"/>
      <c r="FV1351" s="127"/>
      <c r="FW1351" s="127"/>
      <c r="FX1351" s="127"/>
      <c r="FY1351" s="127"/>
      <c r="FZ1351" s="127"/>
      <c r="GA1351" s="127"/>
      <c r="GB1351" s="127"/>
      <c r="GC1351" s="127"/>
      <c r="GD1351" s="127"/>
      <c r="GE1351" s="127"/>
      <c r="GF1351" s="127"/>
      <c r="GG1351" s="127"/>
      <c r="GH1351" s="127"/>
      <c r="GI1351" s="127"/>
      <c r="GJ1351" s="127"/>
      <c r="GK1351" s="127"/>
      <c r="GL1351" s="127"/>
      <c r="GM1351" s="127"/>
      <c r="GN1351" s="127"/>
      <c r="GO1351" s="127"/>
      <c r="GP1351" s="127"/>
      <c r="GQ1351" s="127"/>
      <c r="GR1351" s="127"/>
      <c r="GS1351" s="127"/>
      <c r="GT1351" s="127"/>
      <c r="GU1351" s="127"/>
      <c r="GV1351" s="127"/>
      <c r="GW1351" s="127"/>
      <c r="GX1351" s="127"/>
      <c r="GY1351" s="127"/>
    </row>
    <row r="1352" spans="1:207" ht="12.75" customHeight="1" x14ac:dyDescent="0.2">
      <c r="A1352" s="127"/>
      <c r="B1352" s="127"/>
      <c r="C1352" s="127"/>
      <c r="D1352" s="127"/>
      <c r="E1352" s="126"/>
      <c r="F1352" s="117"/>
      <c r="G1352" s="131"/>
      <c r="H1352" s="117"/>
      <c r="I1352" s="128"/>
      <c r="J1352" s="127"/>
      <c r="K1352" s="114"/>
      <c r="L1352" s="113"/>
      <c r="M1352" s="113"/>
      <c r="N1352" s="113"/>
      <c r="O1352" s="113"/>
      <c r="P1352" s="113"/>
      <c r="Q1352" s="113"/>
      <c r="R1352" s="113"/>
      <c r="S1352" s="113"/>
      <c r="T1352" s="113"/>
      <c r="U1352" s="113"/>
      <c r="V1352" s="113"/>
      <c r="W1352" s="113"/>
      <c r="X1352" s="127"/>
      <c r="Y1352" s="127"/>
      <c r="Z1352" s="127"/>
      <c r="AA1352" s="127"/>
      <c r="AB1352" s="127"/>
      <c r="AC1352" s="127"/>
      <c r="AD1352" s="127"/>
      <c r="AE1352" s="127"/>
      <c r="AF1352" s="127"/>
      <c r="AG1352" s="127"/>
      <c r="AH1352" s="127"/>
      <c r="AI1352" s="127"/>
      <c r="AJ1352" s="127"/>
      <c r="AK1352" s="127"/>
      <c r="AL1352" s="127"/>
      <c r="AM1352" s="127"/>
      <c r="AN1352" s="127"/>
      <c r="AO1352" s="127"/>
      <c r="AP1352" s="127"/>
      <c r="AQ1352" s="127"/>
      <c r="AR1352" s="127"/>
      <c r="AS1352" s="127"/>
      <c r="AT1352" s="127"/>
      <c r="AU1352" s="127"/>
      <c r="AV1352" s="127"/>
      <c r="AW1352" s="127"/>
      <c r="AX1352" s="127"/>
      <c r="AY1352" s="127"/>
      <c r="AZ1352" s="127"/>
      <c r="BA1352" s="127"/>
      <c r="BB1352" s="127"/>
      <c r="BC1352" s="127"/>
      <c r="BD1352" s="127"/>
      <c r="BE1352" s="127"/>
      <c r="BF1352" s="127"/>
      <c r="BG1352" s="127"/>
      <c r="BH1352" s="127"/>
      <c r="BI1352" s="127"/>
      <c r="BJ1352" s="127"/>
      <c r="BK1352" s="127"/>
      <c r="BL1352" s="127"/>
      <c r="BM1352" s="127"/>
      <c r="BN1352" s="127"/>
      <c r="BO1352" s="127"/>
      <c r="BP1352" s="127"/>
      <c r="BQ1352" s="127"/>
      <c r="BR1352" s="127"/>
      <c r="BS1352" s="127"/>
      <c r="BT1352" s="127"/>
      <c r="BU1352" s="127"/>
      <c r="BV1352" s="127"/>
      <c r="BW1352" s="127"/>
      <c r="BX1352" s="127"/>
      <c r="BY1352" s="127"/>
      <c r="BZ1352" s="127"/>
      <c r="CA1352" s="127"/>
      <c r="CB1352" s="127"/>
      <c r="CC1352" s="127"/>
      <c r="CD1352" s="127"/>
      <c r="CE1352" s="127"/>
      <c r="CF1352" s="127"/>
      <c r="CG1352" s="127"/>
      <c r="CH1352" s="127"/>
      <c r="CI1352" s="127"/>
      <c r="CJ1352" s="127"/>
      <c r="CK1352" s="127"/>
      <c r="CL1352" s="127"/>
      <c r="CM1352" s="127"/>
      <c r="CN1352" s="127"/>
      <c r="CO1352" s="127"/>
      <c r="CP1352" s="127"/>
      <c r="CQ1352" s="127"/>
      <c r="CR1352" s="127"/>
      <c r="CS1352" s="127"/>
      <c r="CT1352" s="127"/>
      <c r="CU1352" s="127"/>
      <c r="CV1352" s="127"/>
      <c r="CW1352" s="127"/>
      <c r="CX1352" s="127"/>
      <c r="CY1352" s="127"/>
      <c r="CZ1352" s="127"/>
      <c r="DA1352" s="127"/>
      <c r="DB1352" s="127"/>
      <c r="DC1352" s="127"/>
      <c r="DD1352" s="127"/>
      <c r="DE1352" s="127"/>
      <c r="DF1352" s="127"/>
      <c r="DG1352" s="127"/>
      <c r="DH1352" s="127"/>
      <c r="DI1352" s="127"/>
      <c r="DJ1352" s="127"/>
      <c r="DK1352" s="127"/>
      <c r="DL1352" s="127"/>
      <c r="DM1352" s="127"/>
      <c r="DN1352" s="127"/>
      <c r="DO1352" s="127"/>
      <c r="DP1352" s="127"/>
      <c r="DQ1352" s="127"/>
      <c r="DR1352" s="127"/>
      <c r="DS1352" s="127"/>
      <c r="DT1352" s="127"/>
      <c r="DU1352" s="127"/>
      <c r="DV1352" s="127"/>
      <c r="DW1352" s="127"/>
      <c r="DX1352" s="127"/>
      <c r="DY1352" s="127"/>
      <c r="DZ1352" s="127"/>
      <c r="EA1352" s="127"/>
      <c r="EB1352" s="127"/>
      <c r="EC1352" s="127"/>
      <c r="ED1352" s="127"/>
      <c r="EE1352" s="127"/>
      <c r="EF1352" s="127"/>
      <c r="EG1352" s="127"/>
      <c r="EH1352" s="127"/>
      <c r="EI1352" s="127"/>
      <c r="EJ1352" s="127"/>
      <c r="EK1352" s="127"/>
      <c r="EL1352" s="127"/>
      <c r="EM1352" s="127"/>
      <c r="EN1352" s="127"/>
      <c r="EO1352" s="127"/>
      <c r="EP1352" s="127"/>
      <c r="EQ1352" s="127"/>
      <c r="ER1352" s="127"/>
      <c r="ES1352" s="127"/>
      <c r="ET1352" s="127"/>
      <c r="EU1352" s="127"/>
      <c r="EV1352" s="127"/>
      <c r="EW1352" s="127"/>
      <c r="EX1352" s="127"/>
      <c r="EY1352" s="127"/>
      <c r="EZ1352" s="127"/>
      <c r="FA1352" s="127"/>
      <c r="FB1352" s="127"/>
      <c r="FC1352" s="127"/>
      <c r="FD1352" s="127"/>
      <c r="FE1352" s="127"/>
      <c r="FF1352" s="127"/>
      <c r="FG1352" s="127"/>
      <c r="FH1352" s="127"/>
      <c r="FI1352" s="127"/>
      <c r="FJ1352" s="127"/>
      <c r="FK1352" s="127"/>
      <c r="FL1352" s="127"/>
      <c r="FM1352" s="127"/>
      <c r="FN1352" s="127"/>
      <c r="FO1352" s="127"/>
      <c r="FP1352" s="127"/>
      <c r="FQ1352" s="127"/>
      <c r="FR1352" s="127"/>
      <c r="FS1352" s="127"/>
      <c r="FT1352" s="127"/>
      <c r="FU1352" s="127"/>
      <c r="FV1352" s="127"/>
      <c r="FW1352" s="127"/>
      <c r="FX1352" s="127"/>
      <c r="FY1352" s="127"/>
      <c r="FZ1352" s="127"/>
      <c r="GA1352" s="127"/>
      <c r="GB1352" s="127"/>
      <c r="GC1352" s="127"/>
      <c r="GD1352" s="127"/>
      <c r="GE1352" s="127"/>
      <c r="GF1352" s="127"/>
      <c r="GG1352" s="127"/>
      <c r="GH1352" s="127"/>
      <c r="GI1352" s="127"/>
      <c r="GJ1352" s="127"/>
      <c r="GK1352" s="127"/>
      <c r="GL1352" s="127"/>
      <c r="GM1352" s="127"/>
      <c r="GN1352" s="127"/>
      <c r="GO1352" s="127"/>
      <c r="GP1352" s="127"/>
      <c r="GQ1352" s="127"/>
      <c r="GR1352" s="127"/>
      <c r="GS1352" s="127"/>
      <c r="GT1352" s="127"/>
      <c r="GU1352" s="127"/>
      <c r="GV1352" s="127"/>
      <c r="GW1352" s="127"/>
      <c r="GX1352" s="127"/>
      <c r="GY1352" s="127"/>
    </row>
    <row r="1353" spans="1:207" ht="12.75" customHeight="1" x14ac:dyDescent="0.2">
      <c r="A1353" s="127"/>
      <c r="B1353" s="127"/>
      <c r="C1353" s="127"/>
      <c r="D1353" s="127"/>
      <c r="E1353" s="126"/>
      <c r="F1353" s="117"/>
      <c r="G1353" s="131"/>
      <c r="H1353" s="117"/>
      <c r="I1353" s="128"/>
      <c r="J1353" s="127"/>
      <c r="K1353" s="114"/>
      <c r="L1353" s="113"/>
      <c r="M1353" s="113"/>
      <c r="N1353" s="113"/>
      <c r="O1353" s="113"/>
      <c r="P1353" s="113"/>
      <c r="Q1353" s="113"/>
      <c r="R1353" s="113"/>
      <c r="S1353" s="113"/>
      <c r="T1353" s="113"/>
      <c r="U1353" s="113"/>
      <c r="V1353" s="113"/>
      <c r="W1353" s="113"/>
      <c r="X1353" s="127"/>
      <c r="Y1353" s="127"/>
      <c r="Z1353" s="127"/>
      <c r="AA1353" s="127"/>
      <c r="AB1353" s="127"/>
      <c r="AC1353" s="127"/>
      <c r="AD1353" s="127"/>
      <c r="AE1353" s="127"/>
      <c r="AF1353" s="127"/>
      <c r="AG1353" s="127"/>
      <c r="AH1353" s="127"/>
      <c r="AI1353" s="127"/>
      <c r="AJ1353" s="127"/>
      <c r="AK1353" s="127"/>
      <c r="AL1353" s="127"/>
      <c r="AM1353" s="127"/>
      <c r="AN1353" s="127"/>
      <c r="AO1353" s="127"/>
      <c r="AP1353" s="127"/>
      <c r="AQ1353" s="127"/>
      <c r="AR1353" s="127"/>
      <c r="AS1353" s="127"/>
      <c r="AT1353" s="127"/>
      <c r="AU1353" s="127"/>
      <c r="AV1353" s="127"/>
      <c r="AW1353" s="127"/>
      <c r="AX1353" s="127"/>
      <c r="AY1353" s="127"/>
      <c r="AZ1353" s="127"/>
      <c r="BA1353" s="127"/>
      <c r="BB1353" s="127"/>
      <c r="BC1353" s="127"/>
      <c r="BD1353" s="127"/>
      <c r="BE1353" s="127"/>
      <c r="BF1353" s="127"/>
      <c r="BG1353" s="127"/>
      <c r="BH1353" s="127"/>
      <c r="BI1353" s="127"/>
      <c r="BJ1353" s="127"/>
      <c r="BK1353" s="127"/>
      <c r="BL1353" s="127"/>
      <c r="BM1353" s="127"/>
      <c r="BN1353" s="127"/>
      <c r="BO1353" s="127"/>
      <c r="BP1353" s="127"/>
      <c r="BQ1353" s="127"/>
      <c r="BR1353" s="127"/>
      <c r="BS1353" s="127"/>
      <c r="BT1353" s="127"/>
      <c r="BU1353" s="127"/>
      <c r="BV1353" s="127"/>
      <c r="BW1353" s="127"/>
      <c r="BX1353" s="127"/>
      <c r="BY1353" s="127"/>
      <c r="BZ1353" s="127"/>
      <c r="CA1353" s="127"/>
      <c r="CB1353" s="127"/>
      <c r="CC1353" s="127"/>
      <c r="CD1353" s="127"/>
      <c r="CE1353" s="127"/>
      <c r="CF1353" s="127"/>
      <c r="CG1353" s="127"/>
      <c r="CH1353" s="127"/>
      <c r="CI1353" s="127"/>
      <c r="CJ1353" s="127"/>
      <c r="CK1353" s="127"/>
      <c r="CL1353" s="127"/>
      <c r="CM1353" s="127"/>
      <c r="CN1353" s="127"/>
      <c r="CO1353" s="127"/>
      <c r="CP1353" s="127"/>
      <c r="CQ1353" s="127"/>
      <c r="CR1353" s="127"/>
      <c r="CS1353" s="127"/>
      <c r="CT1353" s="127"/>
      <c r="CU1353" s="127"/>
      <c r="CV1353" s="127"/>
      <c r="CW1353" s="127"/>
      <c r="CX1353" s="127"/>
      <c r="CY1353" s="127"/>
      <c r="CZ1353" s="127"/>
      <c r="DA1353" s="127"/>
      <c r="DB1353" s="127"/>
      <c r="DC1353" s="127"/>
      <c r="DD1353" s="127"/>
      <c r="DE1353" s="127"/>
      <c r="DF1353" s="127"/>
      <c r="DG1353" s="127"/>
      <c r="DH1353" s="127"/>
      <c r="DI1353" s="127"/>
      <c r="DJ1353" s="127"/>
      <c r="DK1353" s="127"/>
      <c r="DL1353" s="127"/>
      <c r="DM1353" s="127"/>
      <c r="DN1353" s="127"/>
      <c r="DO1353" s="127"/>
      <c r="DP1353" s="127"/>
      <c r="DQ1353" s="127"/>
      <c r="DR1353" s="127"/>
      <c r="DS1353" s="127"/>
      <c r="DT1353" s="127"/>
      <c r="DU1353" s="127"/>
      <c r="DV1353" s="127"/>
      <c r="DW1353" s="127"/>
      <c r="DX1353" s="127"/>
      <c r="DY1353" s="127"/>
      <c r="DZ1353" s="127"/>
      <c r="EA1353" s="127"/>
      <c r="EB1353" s="127"/>
      <c r="EC1353" s="127"/>
      <c r="ED1353" s="127"/>
      <c r="EE1353" s="127"/>
      <c r="EF1353" s="127"/>
      <c r="EG1353" s="127"/>
      <c r="EH1353" s="127"/>
      <c r="EI1353" s="127"/>
      <c r="EJ1353" s="127"/>
      <c r="EK1353" s="127"/>
      <c r="EL1353" s="127"/>
      <c r="EM1353" s="127"/>
      <c r="EN1353" s="127"/>
      <c r="EO1353" s="127"/>
      <c r="EP1353" s="127"/>
      <c r="EQ1353" s="127"/>
      <c r="ER1353" s="127"/>
      <c r="ES1353" s="127"/>
      <c r="ET1353" s="127"/>
      <c r="EU1353" s="127"/>
      <c r="EV1353" s="127"/>
      <c r="EW1353" s="127"/>
      <c r="EX1353" s="127"/>
      <c r="EY1353" s="127"/>
      <c r="EZ1353" s="127"/>
      <c r="FA1353" s="127"/>
      <c r="FB1353" s="127"/>
      <c r="FC1353" s="127"/>
      <c r="FD1353" s="127"/>
      <c r="FE1353" s="127"/>
      <c r="FF1353" s="127"/>
      <c r="FG1353" s="127"/>
      <c r="FH1353" s="127"/>
      <c r="FI1353" s="127"/>
      <c r="FJ1353" s="127"/>
      <c r="FK1353" s="127"/>
      <c r="FL1353" s="127"/>
      <c r="FM1353" s="127"/>
      <c r="FN1353" s="127"/>
      <c r="FO1353" s="127"/>
      <c r="FP1353" s="127"/>
      <c r="FQ1353" s="127"/>
      <c r="FR1353" s="127"/>
      <c r="FS1353" s="127"/>
      <c r="FT1353" s="127"/>
      <c r="FU1353" s="127"/>
      <c r="FV1353" s="127"/>
      <c r="FW1353" s="127"/>
      <c r="FX1353" s="127"/>
      <c r="FY1353" s="127"/>
      <c r="FZ1353" s="127"/>
      <c r="GA1353" s="127"/>
      <c r="GB1353" s="127"/>
      <c r="GC1353" s="127"/>
      <c r="GD1353" s="127"/>
      <c r="GE1353" s="127"/>
      <c r="GF1353" s="127"/>
      <c r="GG1353" s="127"/>
      <c r="GH1353" s="127"/>
      <c r="GI1353" s="127"/>
      <c r="GJ1353" s="127"/>
      <c r="GK1353" s="127"/>
      <c r="GL1353" s="127"/>
      <c r="GM1353" s="127"/>
      <c r="GN1353" s="127"/>
      <c r="GO1353" s="127"/>
      <c r="GP1353" s="127"/>
      <c r="GQ1353" s="127"/>
      <c r="GR1353" s="127"/>
      <c r="GS1353" s="127"/>
      <c r="GT1353" s="127"/>
      <c r="GU1353" s="127"/>
      <c r="GV1353" s="127"/>
      <c r="GW1353" s="127"/>
      <c r="GX1353" s="127"/>
      <c r="GY1353" s="127"/>
    </row>
    <row r="1354" spans="1:207" ht="12.75" customHeight="1" x14ac:dyDescent="0.2">
      <c r="A1354" s="127"/>
      <c r="B1354" s="127"/>
      <c r="C1354" s="127"/>
      <c r="D1354" s="127"/>
      <c r="E1354" s="126"/>
      <c r="F1354" s="117"/>
      <c r="G1354" s="131"/>
      <c r="H1354" s="117"/>
      <c r="I1354" s="128"/>
      <c r="J1354" s="127"/>
      <c r="K1354" s="114"/>
      <c r="L1354" s="113"/>
      <c r="M1354" s="113"/>
      <c r="N1354" s="113"/>
      <c r="O1354" s="113"/>
      <c r="P1354" s="113"/>
      <c r="Q1354" s="113"/>
      <c r="R1354" s="113"/>
      <c r="S1354" s="113"/>
      <c r="T1354" s="113"/>
      <c r="U1354" s="113"/>
      <c r="V1354" s="113"/>
      <c r="W1354" s="113"/>
      <c r="X1354" s="127"/>
      <c r="Y1354" s="127"/>
      <c r="Z1354" s="127"/>
      <c r="AA1354" s="127"/>
      <c r="AB1354" s="127"/>
      <c r="AC1354" s="127"/>
      <c r="AD1354" s="127"/>
      <c r="AE1354" s="127"/>
      <c r="AF1354" s="127"/>
      <c r="AG1354" s="127"/>
      <c r="AH1354" s="127"/>
      <c r="AI1354" s="127"/>
      <c r="AJ1354" s="127"/>
      <c r="AK1354" s="127"/>
      <c r="AL1354" s="127"/>
      <c r="AM1354" s="127"/>
      <c r="AN1354" s="127"/>
      <c r="AO1354" s="127"/>
      <c r="AP1354" s="127"/>
      <c r="AQ1354" s="127"/>
      <c r="AR1354" s="127"/>
      <c r="AS1354" s="127"/>
      <c r="AT1354" s="127"/>
      <c r="AU1354" s="127"/>
      <c r="AV1354" s="127"/>
      <c r="AW1354" s="127"/>
      <c r="AX1354" s="127"/>
      <c r="AY1354" s="127"/>
      <c r="AZ1354" s="127"/>
      <c r="BA1354" s="127"/>
      <c r="BB1354" s="127"/>
      <c r="BC1354" s="127"/>
      <c r="BD1354" s="127"/>
      <c r="BE1354" s="127"/>
      <c r="BF1354" s="127"/>
      <c r="BG1354" s="127"/>
      <c r="BH1354" s="127"/>
      <c r="BI1354" s="127"/>
      <c r="BJ1354" s="127"/>
      <c r="BK1354" s="127"/>
      <c r="BL1354" s="127"/>
      <c r="BM1354" s="127"/>
      <c r="BN1354" s="127"/>
      <c r="BO1354" s="127"/>
      <c r="BP1354" s="127"/>
      <c r="BQ1354" s="127"/>
      <c r="BR1354" s="127"/>
      <c r="BS1354" s="127"/>
      <c r="BT1354" s="127"/>
      <c r="BU1354" s="127"/>
      <c r="BV1354" s="127"/>
      <c r="BW1354" s="127"/>
      <c r="BX1354" s="127"/>
      <c r="BY1354" s="127"/>
      <c r="BZ1354" s="127"/>
      <c r="CA1354" s="127"/>
      <c r="CB1354" s="127"/>
      <c r="CC1354" s="127"/>
      <c r="CD1354" s="127"/>
      <c r="CE1354" s="127"/>
      <c r="CF1354" s="127"/>
      <c r="CG1354" s="127"/>
      <c r="CH1354" s="127"/>
      <c r="CI1354" s="127"/>
      <c r="CJ1354" s="127"/>
      <c r="CK1354" s="127"/>
      <c r="CL1354" s="127"/>
      <c r="CM1354" s="127"/>
      <c r="CN1354" s="127"/>
      <c r="CO1354" s="127"/>
      <c r="CP1354" s="127"/>
      <c r="CQ1354" s="127"/>
      <c r="CR1354" s="127"/>
      <c r="CS1354" s="127"/>
      <c r="CT1354" s="127"/>
      <c r="CU1354" s="127"/>
      <c r="CV1354" s="127"/>
      <c r="CW1354" s="127"/>
      <c r="CX1354" s="127"/>
      <c r="CY1354" s="127"/>
      <c r="CZ1354" s="127"/>
      <c r="DA1354" s="127"/>
      <c r="DB1354" s="127"/>
      <c r="DC1354" s="127"/>
      <c r="DD1354" s="127"/>
      <c r="DE1354" s="127"/>
      <c r="DF1354" s="127"/>
      <c r="DG1354" s="127"/>
      <c r="DH1354" s="127"/>
      <c r="DI1354" s="127"/>
      <c r="DJ1354" s="127"/>
      <c r="DK1354" s="127"/>
      <c r="DL1354" s="127"/>
      <c r="DM1354" s="127"/>
      <c r="DN1354" s="127"/>
      <c r="DO1354" s="127"/>
      <c r="DP1354" s="127"/>
      <c r="DQ1354" s="127"/>
      <c r="DR1354" s="127"/>
      <c r="DS1354" s="127"/>
      <c r="DT1354" s="127"/>
      <c r="DU1354" s="127"/>
      <c r="DV1354" s="127"/>
      <c r="DW1354" s="127"/>
      <c r="DX1354" s="127"/>
      <c r="DY1354" s="127"/>
      <c r="DZ1354" s="127"/>
      <c r="EA1354" s="127"/>
      <c r="EB1354" s="127"/>
      <c r="EC1354" s="127"/>
      <c r="ED1354" s="127"/>
      <c r="EE1354" s="127"/>
      <c r="EF1354" s="127"/>
      <c r="EG1354" s="127"/>
      <c r="EH1354" s="127"/>
      <c r="EI1354" s="127"/>
      <c r="EJ1354" s="127"/>
      <c r="EK1354" s="127"/>
      <c r="EL1354" s="127"/>
      <c r="EM1354" s="127"/>
      <c r="EN1354" s="127"/>
      <c r="EO1354" s="127"/>
      <c r="EP1354" s="127"/>
      <c r="EQ1354" s="127"/>
      <c r="ER1354" s="127"/>
      <c r="ES1354" s="127"/>
      <c r="ET1354" s="127"/>
      <c r="EU1354" s="127"/>
      <c r="EV1354" s="127"/>
      <c r="EW1354" s="127"/>
      <c r="EX1354" s="127"/>
      <c r="EY1354" s="127"/>
      <c r="EZ1354" s="127"/>
      <c r="FA1354" s="127"/>
      <c r="FB1354" s="127"/>
      <c r="FC1354" s="127"/>
      <c r="FD1354" s="127"/>
      <c r="FE1354" s="127"/>
      <c r="FF1354" s="127"/>
      <c r="FG1354" s="127"/>
      <c r="FH1354" s="127"/>
      <c r="FI1354" s="127"/>
      <c r="FJ1354" s="127"/>
      <c r="FK1354" s="127"/>
      <c r="FL1354" s="127"/>
      <c r="FM1354" s="127"/>
      <c r="FN1354" s="127"/>
      <c r="FO1354" s="127"/>
      <c r="FP1354" s="127"/>
      <c r="FQ1354" s="127"/>
      <c r="FR1354" s="127"/>
      <c r="FS1354" s="127"/>
      <c r="FT1354" s="127"/>
      <c r="FU1354" s="127"/>
      <c r="FV1354" s="127"/>
      <c r="FW1354" s="127"/>
      <c r="FX1354" s="127"/>
      <c r="FY1354" s="127"/>
      <c r="FZ1354" s="127"/>
      <c r="GA1354" s="127"/>
      <c r="GB1354" s="127"/>
      <c r="GC1354" s="127"/>
      <c r="GD1354" s="127"/>
      <c r="GE1354" s="127"/>
      <c r="GF1354" s="127"/>
      <c r="GG1354" s="127"/>
      <c r="GH1354" s="127"/>
      <c r="GI1354" s="127"/>
      <c r="GJ1354" s="127"/>
      <c r="GK1354" s="127"/>
      <c r="GL1354" s="127"/>
      <c r="GM1354" s="127"/>
      <c r="GN1354" s="127"/>
      <c r="GO1354" s="127"/>
      <c r="GP1354" s="127"/>
      <c r="GQ1354" s="127"/>
      <c r="GR1354" s="127"/>
      <c r="GS1354" s="127"/>
      <c r="GT1354" s="127"/>
      <c r="GU1354" s="127"/>
      <c r="GV1354" s="127"/>
      <c r="GW1354" s="127"/>
      <c r="GX1354" s="127"/>
      <c r="GY1354" s="127"/>
    </row>
    <row r="1355" spans="1:207" ht="12.75" customHeight="1" x14ac:dyDescent="0.2">
      <c r="A1355" s="127"/>
      <c r="B1355" s="127"/>
      <c r="C1355" s="127"/>
      <c r="D1355" s="127"/>
      <c r="E1355" s="126"/>
      <c r="F1355" s="117"/>
      <c r="G1355" s="131"/>
      <c r="H1355" s="117"/>
      <c r="I1355" s="128"/>
      <c r="J1355" s="127"/>
      <c r="K1355" s="114"/>
      <c r="L1355" s="113"/>
      <c r="M1355" s="113"/>
      <c r="N1355" s="113"/>
      <c r="O1355" s="113"/>
      <c r="P1355" s="113"/>
      <c r="Q1355" s="113"/>
      <c r="R1355" s="113"/>
      <c r="S1355" s="113"/>
      <c r="T1355" s="113"/>
      <c r="U1355" s="113"/>
      <c r="V1355" s="113"/>
      <c r="W1355" s="113"/>
      <c r="X1355" s="127"/>
      <c r="Y1355" s="127"/>
      <c r="Z1355" s="127"/>
      <c r="AA1355" s="127"/>
      <c r="AB1355" s="127"/>
      <c r="AC1355" s="127"/>
      <c r="AD1355" s="127"/>
      <c r="AE1355" s="127"/>
      <c r="AF1355" s="127"/>
      <c r="AG1355" s="127"/>
      <c r="AH1355" s="127"/>
      <c r="AI1355" s="127"/>
      <c r="AJ1355" s="127"/>
      <c r="AK1355" s="127"/>
      <c r="AL1355" s="127"/>
      <c r="AM1355" s="127"/>
      <c r="AN1355" s="127"/>
      <c r="AO1355" s="127"/>
      <c r="AP1355" s="127"/>
      <c r="AQ1355" s="127"/>
      <c r="AR1355" s="127"/>
      <c r="AS1355" s="127"/>
      <c r="AT1355" s="127"/>
      <c r="AU1355" s="127"/>
      <c r="AV1355" s="127"/>
      <c r="AW1355" s="127"/>
      <c r="AX1355" s="127"/>
      <c r="AY1355" s="127"/>
      <c r="AZ1355" s="127"/>
      <c r="BA1355" s="127"/>
      <c r="BB1355" s="127"/>
      <c r="BC1355" s="127"/>
      <c r="BD1355" s="127"/>
      <c r="BE1355" s="127"/>
      <c r="BF1355" s="127"/>
      <c r="BG1355" s="127"/>
      <c r="BH1355" s="127"/>
      <c r="BI1355" s="127"/>
      <c r="BJ1355" s="127"/>
      <c r="BK1355" s="127"/>
      <c r="BL1355" s="127"/>
      <c r="BM1355" s="127"/>
      <c r="BN1355" s="127"/>
      <c r="BO1355" s="127"/>
      <c r="BP1355" s="127"/>
      <c r="BQ1355" s="127"/>
      <c r="BR1355" s="127"/>
      <c r="BS1355" s="127"/>
      <c r="BT1355" s="127"/>
      <c r="BU1355" s="127"/>
      <c r="BV1355" s="127"/>
      <c r="BW1355" s="127"/>
      <c r="BX1355" s="127"/>
      <c r="BY1355" s="127"/>
      <c r="BZ1355" s="127"/>
      <c r="CA1355" s="127"/>
      <c r="CB1355" s="127"/>
      <c r="CC1355" s="127"/>
      <c r="CD1355" s="127"/>
      <c r="CE1355" s="127"/>
      <c r="CF1355" s="127"/>
      <c r="CG1355" s="127"/>
      <c r="CH1355" s="127"/>
      <c r="CI1355" s="127"/>
      <c r="CJ1355" s="127"/>
      <c r="CK1355" s="127"/>
      <c r="CL1355" s="127"/>
      <c r="CM1355" s="127"/>
      <c r="CN1355" s="127"/>
      <c r="CO1355" s="127"/>
      <c r="CP1355" s="127"/>
      <c r="CQ1355" s="127"/>
      <c r="CR1355" s="127"/>
      <c r="CS1355" s="127"/>
      <c r="CT1355" s="127"/>
      <c r="CU1355" s="127"/>
      <c r="CV1355" s="127"/>
      <c r="CW1355" s="127"/>
      <c r="CX1355" s="127"/>
      <c r="CY1355" s="127"/>
      <c r="CZ1355" s="127"/>
      <c r="DA1355" s="127"/>
      <c r="DB1355" s="127"/>
      <c r="DC1355" s="127"/>
      <c r="DD1355" s="127"/>
      <c r="DE1355" s="127"/>
      <c r="DF1355" s="127"/>
      <c r="DG1355" s="127"/>
      <c r="DH1355" s="127"/>
      <c r="DI1355" s="127"/>
      <c r="DJ1355" s="127"/>
      <c r="DK1355" s="127"/>
      <c r="DL1355" s="127"/>
      <c r="DM1355" s="127"/>
      <c r="DN1355" s="127"/>
      <c r="DO1355" s="127"/>
      <c r="DP1355" s="127"/>
      <c r="DQ1355" s="127"/>
      <c r="DR1355" s="127"/>
      <c r="DS1355" s="127"/>
      <c r="DT1355" s="127"/>
      <c r="DU1355" s="127"/>
      <c r="DV1355" s="127"/>
      <c r="DW1355" s="127"/>
      <c r="DX1355" s="127"/>
      <c r="DY1355" s="127"/>
      <c r="DZ1355" s="127"/>
      <c r="EA1355" s="127"/>
      <c r="EB1355" s="127"/>
      <c r="EC1355" s="127"/>
      <c r="ED1355" s="127"/>
      <c r="EE1355" s="127"/>
      <c r="EF1355" s="127"/>
      <c r="EG1355" s="127"/>
      <c r="EH1355" s="127"/>
      <c r="EI1355" s="127"/>
      <c r="EJ1355" s="127"/>
      <c r="EK1355" s="127"/>
      <c r="EL1355" s="127"/>
      <c r="EM1355" s="127"/>
      <c r="EN1355" s="127"/>
      <c r="EO1355" s="127"/>
      <c r="EP1355" s="127"/>
      <c r="EQ1355" s="127"/>
      <c r="ER1355" s="127"/>
      <c r="ES1355" s="127"/>
      <c r="ET1355" s="127"/>
      <c r="EU1355" s="127"/>
      <c r="EV1355" s="127"/>
      <c r="EW1355" s="127"/>
      <c r="EX1355" s="127"/>
      <c r="EY1355" s="127"/>
      <c r="EZ1355" s="127"/>
      <c r="FA1355" s="127"/>
      <c r="FB1355" s="127"/>
      <c r="FC1355" s="127"/>
      <c r="FD1355" s="127"/>
      <c r="FE1355" s="127"/>
      <c r="FF1355" s="127"/>
      <c r="FG1355" s="127"/>
      <c r="FH1355" s="127"/>
      <c r="FI1355" s="127"/>
      <c r="FJ1355" s="127"/>
      <c r="FK1355" s="127"/>
      <c r="FL1355" s="127"/>
      <c r="FM1355" s="127"/>
      <c r="FN1355" s="127"/>
      <c r="FO1355" s="127"/>
      <c r="FP1355" s="127"/>
      <c r="FQ1355" s="127"/>
      <c r="FR1355" s="127"/>
      <c r="FS1355" s="127"/>
      <c r="FT1355" s="127"/>
      <c r="FU1355" s="127"/>
      <c r="FV1355" s="127"/>
      <c r="FW1355" s="127"/>
      <c r="FX1355" s="127"/>
      <c r="FY1355" s="127"/>
      <c r="FZ1355" s="127"/>
      <c r="GA1355" s="127"/>
      <c r="GB1355" s="127"/>
      <c r="GC1355" s="127"/>
      <c r="GD1355" s="127"/>
      <c r="GE1355" s="127"/>
      <c r="GF1355" s="127"/>
      <c r="GG1355" s="127"/>
      <c r="GH1355" s="127"/>
      <c r="GI1355" s="127"/>
      <c r="GJ1355" s="127"/>
      <c r="GK1355" s="127"/>
      <c r="GL1355" s="127"/>
      <c r="GM1355" s="127"/>
      <c r="GN1355" s="127"/>
      <c r="GO1355" s="127"/>
      <c r="GP1355" s="127"/>
      <c r="GQ1355" s="127"/>
      <c r="GR1355" s="127"/>
      <c r="GS1355" s="127"/>
      <c r="GT1355" s="127"/>
      <c r="GU1355" s="127"/>
      <c r="GV1355" s="127"/>
      <c r="GW1355" s="127"/>
      <c r="GX1355" s="127"/>
      <c r="GY1355" s="127"/>
    </row>
    <row r="1356" spans="1:207" ht="12.75" customHeight="1" x14ac:dyDescent="0.2">
      <c r="A1356" s="127"/>
      <c r="B1356" s="127"/>
      <c r="C1356" s="127"/>
      <c r="D1356" s="127"/>
      <c r="E1356" s="126"/>
      <c r="F1356" s="117"/>
      <c r="G1356" s="131"/>
      <c r="H1356" s="117"/>
      <c r="I1356" s="128"/>
      <c r="J1356" s="127"/>
      <c r="K1356" s="114"/>
      <c r="L1356" s="113"/>
      <c r="M1356" s="113"/>
      <c r="N1356" s="113"/>
      <c r="O1356" s="113"/>
      <c r="P1356" s="113"/>
      <c r="Q1356" s="113"/>
      <c r="R1356" s="113"/>
      <c r="S1356" s="113"/>
      <c r="T1356" s="113"/>
      <c r="U1356" s="113"/>
      <c r="V1356" s="113"/>
      <c r="W1356" s="113"/>
      <c r="X1356" s="127"/>
      <c r="Y1356" s="127"/>
      <c r="Z1356" s="127"/>
      <c r="AA1356" s="127"/>
      <c r="AB1356" s="127"/>
      <c r="AC1356" s="127"/>
      <c r="AD1356" s="127"/>
      <c r="AE1356" s="127"/>
      <c r="AF1356" s="127"/>
      <c r="AG1356" s="127"/>
      <c r="AH1356" s="127"/>
      <c r="AI1356" s="127"/>
      <c r="AJ1356" s="127"/>
      <c r="AK1356" s="127"/>
      <c r="AL1356" s="127"/>
      <c r="AM1356" s="127"/>
      <c r="AN1356" s="127"/>
      <c r="AO1356" s="127"/>
      <c r="AP1356" s="127"/>
      <c r="AQ1356" s="127"/>
      <c r="AR1356" s="127"/>
      <c r="AS1356" s="127"/>
      <c r="AT1356" s="127"/>
      <c r="AU1356" s="127"/>
      <c r="AV1356" s="127"/>
      <c r="AW1356" s="127"/>
      <c r="AX1356" s="127"/>
      <c r="AY1356" s="127"/>
      <c r="AZ1356" s="127"/>
      <c r="BA1356" s="127"/>
      <c r="BB1356" s="127"/>
      <c r="BC1356" s="127"/>
      <c r="BD1356" s="127"/>
      <c r="BE1356" s="127"/>
      <c r="BF1356" s="127"/>
      <c r="BG1356" s="127"/>
      <c r="BH1356" s="127"/>
      <c r="BI1356" s="127"/>
      <c r="BJ1356" s="127"/>
      <c r="BK1356" s="127"/>
      <c r="BL1356" s="127"/>
      <c r="BM1356" s="127"/>
      <c r="BN1356" s="127"/>
      <c r="BO1356" s="127"/>
      <c r="BP1356" s="127"/>
      <c r="BQ1356" s="127"/>
      <c r="BR1356" s="127"/>
      <c r="BS1356" s="127"/>
      <c r="BT1356" s="127"/>
      <c r="BU1356" s="127"/>
      <c r="BV1356" s="127"/>
      <c r="BW1356" s="127"/>
      <c r="BX1356" s="127"/>
      <c r="BY1356" s="127"/>
      <c r="BZ1356" s="127"/>
      <c r="CA1356" s="127"/>
      <c r="CB1356" s="127"/>
      <c r="CC1356" s="127"/>
      <c r="CD1356" s="127"/>
      <c r="CE1356" s="127"/>
      <c r="CF1356" s="127"/>
      <c r="CG1356" s="127"/>
      <c r="CH1356" s="127"/>
      <c r="CI1356" s="127"/>
      <c r="CJ1356" s="127"/>
      <c r="CK1356" s="127"/>
      <c r="CL1356" s="127"/>
      <c r="CM1356" s="127"/>
      <c r="CN1356" s="127"/>
      <c r="CO1356" s="127"/>
      <c r="CP1356" s="127"/>
      <c r="CQ1356" s="127"/>
      <c r="CR1356" s="127"/>
      <c r="CS1356" s="127"/>
      <c r="CT1356" s="127"/>
      <c r="CU1356" s="127"/>
      <c r="CV1356" s="127"/>
      <c r="CW1356" s="127"/>
      <c r="CX1356" s="127"/>
      <c r="CY1356" s="127"/>
      <c r="CZ1356" s="127"/>
      <c r="DA1356" s="127"/>
      <c r="DB1356" s="127"/>
      <c r="DC1356" s="127"/>
      <c r="DD1356" s="127"/>
      <c r="DE1356" s="127"/>
      <c r="DF1356" s="127"/>
      <c r="DG1356" s="127"/>
      <c r="DH1356" s="127"/>
      <c r="DI1356" s="127"/>
      <c r="DJ1356" s="127"/>
      <c r="DK1356" s="127"/>
      <c r="DL1356" s="127"/>
      <c r="DM1356" s="127"/>
      <c r="DN1356" s="127"/>
      <c r="DO1356" s="127"/>
      <c r="DP1356" s="127"/>
      <c r="DQ1356" s="127"/>
      <c r="DR1356" s="127"/>
      <c r="DS1356" s="127"/>
      <c r="DT1356" s="127"/>
      <c r="DU1356" s="127"/>
      <c r="DV1356" s="127"/>
      <c r="DW1356" s="127"/>
      <c r="DX1356" s="127"/>
      <c r="DY1356" s="127"/>
      <c r="DZ1356" s="127"/>
      <c r="EA1356" s="127"/>
      <c r="EB1356" s="127"/>
      <c r="EC1356" s="127"/>
      <c r="ED1356" s="127"/>
      <c r="EE1356" s="127"/>
      <c r="EF1356" s="127"/>
      <c r="EG1356" s="127"/>
      <c r="EH1356" s="127"/>
      <c r="EI1356" s="127"/>
      <c r="EJ1356" s="127"/>
      <c r="EK1356" s="127"/>
      <c r="EL1356" s="127"/>
      <c r="EM1356" s="127"/>
      <c r="EN1356" s="127"/>
      <c r="EO1356" s="127"/>
      <c r="EP1356" s="127"/>
      <c r="EQ1356" s="127"/>
      <c r="ER1356" s="127"/>
      <c r="ES1356" s="127"/>
      <c r="ET1356" s="127"/>
      <c r="EU1356" s="127"/>
      <c r="EV1356" s="127"/>
      <c r="EW1356" s="127"/>
      <c r="EX1356" s="127"/>
      <c r="EY1356" s="127"/>
      <c r="EZ1356" s="127"/>
      <c r="FA1356" s="127"/>
      <c r="FB1356" s="127"/>
      <c r="FC1356" s="127"/>
      <c r="FD1356" s="127"/>
      <c r="FE1356" s="127"/>
      <c r="FF1356" s="127"/>
      <c r="FG1356" s="127"/>
      <c r="FH1356" s="127"/>
      <c r="FI1356" s="127"/>
      <c r="FJ1356" s="127"/>
      <c r="FK1356" s="127"/>
      <c r="FL1356" s="127"/>
      <c r="FM1356" s="127"/>
      <c r="FN1356" s="127"/>
      <c r="FO1356" s="127"/>
      <c r="FP1356" s="127"/>
      <c r="FQ1356" s="127"/>
      <c r="FR1356" s="127"/>
      <c r="FS1356" s="127"/>
      <c r="FT1356" s="127"/>
      <c r="FU1356" s="127"/>
      <c r="FV1356" s="127"/>
      <c r="FW1356" s="127"/>
      <c r="FX1356" s="127"/>
      <c r="FY1356" s="127"/>
      <c r="FZ1356" s="127"/>
      <c r="GA1356" s="127"/>
      <c r="GB1356" s="127"/>
      <c r="GC1356" s="127"/>
      <c r="GD1356" s="127"/>
      <c r="GE1356" s="127"/>
      <c r="GF1356" s="127"/>
      <c r="GG1356" s="127"/>
      <c r="GH1356" s="127"/>
      <c r="GI1356" s="127"/>
      <c r="GJ1356" s="127"/>
      <c r="GK1356" s="127"/>
      <c r="GL1356" s="127"/>
      <c r="GM1356" s="127"/>
      <c r="GN1356" s="127"/>
      <c r="GO1356" s="127"/>
      <c r="GP1356" s="127"/>
      <c r="GQ1356" s="127"/>
      <c r="GR1356" s="127"/>
      <c r="GS1356" s="127"/>
      <c r="GT1356" s="127"/>
      <c r="GU1356" s="127"/>
      <c r="GV1356" s="127"/>
      <c r="GW1356" s="127"/>
      <c r="GX1356" s="127"/>
      <c r="GY1356" s="127"/>
    </row>
    <row r="1357" spans="1:207" ht="12.75" customHeight="1" x14ac:dyDescent="0.2">
      <c r="A1357" s="127"/>
      <c r="B1357" s="127"/>
      <c r="C1357" s="127"/>
      <c r="D1357" s="127"/>
      <c r="E1357" s="126"/>
      <c r="F1357" s="117"/>
      <c r="G1357" s="131"/>
      <c r="H1357" s="117"/>
      <c r="I1357" s="128"/>
      <c r="J1357" s="127"/>
      <c r="K1357" s="114"/>
      <c r="L1357" s="113"/>
      <c r="M1357" s="113"/>
      <c r="N1357" s="113"/>
      <c r="O1357" s="113"/>
      <c r="P1357" s="113"/>
      <c r="Q1357" s="113"/>
      <c r="R1357" s="113"/>
      <c r="S1357" s="113"/>
      <c r="T1357" s="113"/>
      <c r="U1357" s="113"/>
      <c r="V1357" s="113"/>
      <c r="W1357" s="113"/>
      <c r="X1357" s="127"/>
      <c r="Y1357" s="127"/>
      <c r="Z1357" s="127"/>
      <c r="AA1357" s="127"/>
      <c r="AB1357" s="127"/>
      <c r="AC1357" s="127"/>
      <c r="AD1357" s="127"/>
      <c r="AE1357" s="127"/>
      <c r="AF1357" s="127"/>
      <c r="AG1357" s="127"/>
      <c r="AH1357" s="127"/>
      <c r="AI1357" s="127"/>
      <c r="AJ1357" s="127"/>
      <c r="AK1357" s="127"/>
      <c r="AL1357" s="127"/>
      <c r="AM1357" s="127"/>
      <c r="AN1357" s="127"/>
      <c r="AO1357" s="127"/>
      <c r="AP1357" s="127"/>
      <c r="AQ1357" s="127"/>
      <c r="AR1357" s="127"/>
      <c r="AS1357" s="127"/>
      <c r="AT1357" s="127"/>
      <c r="AU1357" s="127"/>
      <c r="AV1357" s="127"/>
      <c r="AW1357" s="127"/>
      <c r="AX1357" s="127"/>
      <c r="AY1357" s="127"/>
      <c r="AZ1357" s="127"/>
      <c r="BA1357" s="127"/>
      <c r="BB1357" s="127"/>
      <c r="BC1357" s="127"/>
      <c r="BD1357" s="127"/>
      <c r="BE1357" s="127"/>
      <c r="BF1357" s="127"/>
      <c r="BG1357" s="127"/>
      <c r="BH1357" s="127"/>
      <c r="BI1357" s="127"/>
      <c r="BJ1357" s="127"/>
      <c r="BK1357" s="127"/>
      <c r="BL1357" s="127"/>
      <c r="BM1357" s="127"/>
      <c r="BN1357" s="127"/>
      <c r="BO1357" s="127"/>
      <c r="BP1357" s="127"/>
      <c r="BQ1357" s="127"/>
      <c r="BR1357" s="127"/>
      <c r="BS1357" s="127"/>
      <c r="BT1357" s="127"/>
      <c r="BU1357" s="127"/>
      <c r="BV1357" s="127"/>
      <c r="BW1357" s="127"/>
      <c r="BX1357" s="127"/>
      <c r="BY1357" s="127"/>
      <c r="BZ1357" s="127"/>
      <c r="CA1357" s="127"/>
      <c r="CB1357" s="127"/>
      <c r="CC1357" s="127"/>
      <c r="CD1357" s="127"/>
      <c r="CE1357" s="127"/>
      <c r="CF1357" s="127"/>
      <c r="CG1357" s="127"/>
      <c r="CH1357" s="127"/>
      <c r="CI1357" s="127"/>
      <c r="CJ1357" s="127"/>
      <c r="CK1357" s="127"/>
      <c r="CL1357" s="127"/>
      <c r="CM1357" s="127"/>
      <c r="CN1357" s="127"/>
      <c r="CO1357" s="127"/>
      <c r="CP1357" s="127"/>
      <c r="CQ1357" s="127"/>
      <c r="CR1357" s="127"/>
      <c r="CS1357" s="127"/>
      <c r="CT1357" s="127"/>
      <c r="CU1357" s="127"/>
      <c r="CV1357" s="127"/>
      <c r="CW1357" s="127"/>
      <c r="CX1357" s="127"/>
      <c r="CY1357" s="127"/>
      <c r="CZ1357" s="127"/>
      <c r="DA1357" s="127"/>
      <c r="DB1357" s="127"/>
      <c r="DC1357" s="127"/>
      <c r="DD1357" s="127"/>
      <c r="DE1357" s="127"/>
      <c r="DF1357" s="127"/>
      <c r="DG1357" s="127"/>
      <c r="DH1357" s="127"/>
      <c r="DI1357" s="127"/>
      <c r="DJ1357" s="127"/>
      <c r="DK1357" s="127"/>
      <c r="DL1357" s="127"/>
      <c r="DM1357" s="127"/>
      <c r="DN1357" s="127"/>
      <c r="DO1357" s="127"/>
      <c r="DP1357" s="127"/>
      <c r="DQ1357" s="127"/>
      <c r="DR1357" s="127"/>
      <c r="DS1357" s="127"/>
      <c r="DT1357" s="127"/>
      <c r="DU1357" s="127"/>
      <c r="DV1357" s="127"/>
      <c r="DW1357" s="127"/>
      <c r="DX1357" s="127"/>
      <c r="DY1357" s="127"/>
      <c r="DZ1357" s="127"/>
      <c r="EA1357" s="127"/>
      <c r="EB1357" s="127"/>
      <c r="EC1357" s="127"/>
      <c r="ED1357" s="127"/>
      <c r="EE1357" s="127"/>
      <c r="EF1357" s="127"/>
      <c r="EG1357" s="127"/>
      <c r="EH1357" s="127"/>
      <c r="EI1357" s="127"/>
      <c r="EJ1357" s="127"/>
      <c r="EK1357" s="127"/>
      <c r="EL1357" s="127"/>
      <c r="EM1357" s="127"/>
      <c r="EN1357" s="127"/>
      <c r="EO1357" s="127"/>
      <c r="EP1357" s="127"/>
      <c r="EQ1357" s="127"/>
      <c r="ER1357" s="127"/>
      <c r="ES1357" s="127"/>
      <c r="ET1357" s="127"/>
      <c r="EU1357" s="127"/>
      <c r="EV1357" s="127"/>
      <c r="EW1357" s="127"/>
      <c r="EX1357" s="127"/>
      <c r="EY1357" s="127"/>
      <c r="EZ1357" s="127"/>
      <c r="FA1357" s="127"/>
      <c r="FB1357" s="127"/>
      <c r="FC1357" s="127"/>
      <c r="FD1357" s="127"/>
      <c r="FE1357" s="127"/>
      <c r="FF1357" s="127"/>
      <c r="FG1357" s="127"/>
      <c r="FH1357" s="127"/>
      <c r="FI1357" s="127"/>
      <c r="FJ1357" s="127"/>
      <c r="FK1357" s="127"/>
      <c r="FL1357" s="127"/>
      <c r="FM1357" s="127"/>
      <c r="FN1357" s="127"/>
      <c r="FO1357" s="127"/>
      <c r="FP1357" s="127"/>
      <c r="FQ1357" s="127"/>
      <c r="FR1357" s="127"/>
      <c r="FS1357" s="127"/>
      <c r="FT1357" s="127"/>
      <c r="FU1357" s="127"/>
      <c r="FV1357" s="127"/>
      <c r="FW1357" s="127"/>
      <c r="FX1357" s="127"/>
      <c r="FY1357" s="127"/>
      <c r="FZ1357" s="127"/>
      <c r="GA1357" s="127"/>
      <c r="GB1357" s="127"/>
      <c r="GC1357" s="127"/>
      <c r="GD1357" s="127"/>
      <c r="GE1357" s="127"/>
      <c r="GF1357" s="127"/>
      <c r="GG1357" s="127"/>
      <c r="GH1357" s="127"/>
      <c r="GI1357" s="127"/>
      <c r="GJ1357" s="127"/>
      <c r="GK1357" s="127"/>
      <c r="GL1357" s="127"/>
      <c r="GM1357" s="127"/>
      <c r="GN1357" s="127"/>
      <c r="GO1357" s="127"/>
      <c r="GP1357" s="127"/>
      <c r="GQ1357" s="127"/>
      <c r="GR1357" s="127"/>
      <c r="GS1357" s="127"/>
      <c r="GT1357" s="127"/>
      <c r="GU1357" s="127"/>
      <c r="GV1357" s="127"/>
      <c r="GW1357" s="127"/>
      <c r="GX1357" s="127"/>
      <c r="GY1357" s="127"/>
    </row>
    <row r="1358" spans="1:207" ht="12.75" customHeight="1" x14ac:dyDescent="0.2">
      <c r="A1358" s="127"/>
      <c r="B1358" s="127"/>
      <c r="C1358" s="127"/>
      <c r="D1358" s="127"/>
      <c r="E1358" s="126"/>
      <c r="F1358" s="117"/>
      <c r="G1358" s="131"/>
      <c r="H1358" s="117"/>
      <c r="I1358" s="128"/>
      <c r="J1358" s="127"/>
      <c r="K1358" s="114"/>
      <c r="L1358" s="113"/>
      <c r="M1358" s="113"/>
      <c r="N1358" s="113"/>
      <c r="O1358" s="113"/>
      <c r="P1358" s="113"/>
      <c r="Q1358" s="113"/>
      <c r="R1358" s="113"/>
      <c r="S1358" s="113"/>
      <c r="T1358" s="113"/>
      <c r="U1358" s="113"/>
      <c r="V1358" s="113"/>
      <c r="W1358" s="113"/>
      <c r="X1358" s="127"/>
      <c r="Y1358" s="127"/>
      <c r="Z1358" s="127"/>
      <c r="AA1358" s="127"/>
      <c r="AB1358" s="127"/>
      <c r="AC1358" s="127"/>
      <c r="AD1358" s="127"/>
      <c r="AE1358" s="127"/>
      <c r="AF1358" s="127"/>
      <c r="AG1358" s="127"/>
      <c r="AH1358" s="127"/>
      <c r="AI1358" s="127"/>
      <c r="AJ1358" s="127"/>
      <c r="AK1358" s="127"/>
      <c r="AL1358" s="127"/>
      <c r="AM1358" s="127"/>
      <c r="AN1358" s="127"/>
      <c r="AO1358" s="127"/>
      <c r="AP1358" s="127"/>
      <c r="AQ1358" s="127"/>
      <c r="AR1358" s="127"/>
      <c r="AS1358" s="127"/>
      <c r="AT1358" s="127"/>
      <c r="AU1358" s="127"/>
      <c r="AV1358" s="127"/>
      <c r="AW1358" s="127"/>
      <c r="AX1358" s="127"/>
      <c r="AY1358" s="127"/>
      <c r="AZ1358" s="127"/>
      <c r="BA1358" s="127"/>
      <c r="BB1358" s="127"/>
      <c r="BC1358" s="127"/>
      <c r="BD1358" s="127"/>
      <c r="BE1358" s="127"/>
      <c r="BF1358" s="127"/>
      <c r="BG1358" s="127"/>
      <c r="BH1358" s="127"/>
      <c r="BI1358" s="127"/>
      <c r="BJ1358" s="127"/>
      <c r="BK1358" s="127"/>
      <c r="BL1358" s="127"/>
      <c r="BM1358" s="127"/>
      <c r="BN1358" s="127"/>
      <c r="BO1358" s="127"/>
      <c r="BP1358" s="127"/>
      <c r="BQ1358" s="127"/>
      <c r="BR1358" s="127"/>
      <c r="BS1358" s="127"/>
      <c r="BT1358" s="127"/>
      <c r="BU1358" s="127"/>
      <c r="BV1358" s="127"/>
      <c r="BW1358" s="127"/>
      <c r="BX1358" s="127"/>
      <c r="BY1358" s="127"/>
      <c r="BZ1358" s="127"/>
      <c r="CA1358" s="127"/>
      <c r="CB1358" s="127"/>
      <c r="CC1358" s="127"/>
      <c r="CD1358" s="127"/>
      <c r="CE1358" s="127"/>
      <c r="CF1358" s="127"/>
      <c r="CG1358" s="127"/>
      <c r="CH1358" s="127"/>
      <c r="CI1358" s="127"/>
      <c r="CJ1358" s="127"/>
      <c r="CK1358" s="127"/>
      <c r="CL1358" s="127"/>
      <c r="CM1358" s="127"/>
      <c r="CN1358" s="127"/>
      <c r="CO1358" s="127"/>
      <c r="CP1358" s="127"/>
      <c r="CQ1358" s="127"/>
      <c r="CR1358" s="127"/>
      <c r="CS1358" s="127"/>
      <c r="CT1358" s="127"/>
      <c r="CU1358" s="127"/>
      <c r="CV1358" s="127"/>
      <c r="CW1358" s="127"/>
      <c r="CX1358" s="127"/>
      <c r="CY1358" s="127"/>
      <c r="CZ1358" s="127"/>
      <c r="DA1358" s="127"/>
      <c r="DB1358" s="127"/>
      <c r="DC1358" s="127"/>
      <c r="DD1358" s="127"/>
      <c r="DE1358" s="127"/>
      <c r="DF1358" s="127"/>
      <c r="DG1358" s="127"/>
      <c r="DH1358" s="127"/>
      <c r="DI1358" s="127"/>
      <c r="DJ1358" s="127"/>
      <c r="DK1358" s="127"/>
      <c r="DL1358" s="127"/>
      <c r="DM1358" s="127"/>
      <c r="DN1358" s="127"/>
      <c r="DO1358" s="127"/>
      <c r="DP1358" s="127"/>
      <c r="DQ1358" s="127"/>
      <c r="DR1358" s="127"/>
      <c r="DS1358" s="127"/>
      <c r="DT1358" s="127"/>
      <c r="DU1358" s="127"/>
      <c r="DV1358" s="127"/>
      <c r="DW1358" s="127"/>
      <c r="DX1358" s="127"/>
      <c r="DY1358" s="127"/>
      <c r="DZ1358" s="127"/>
      <c r="EA1358" s="127"/>
      <c r="EB1358" s="127"/>
      <c r="EC1358" s="127"/>
      <c r="ED1358" s="127"/>
      <c r="EE1358" s="127"/>
      <c r="EF1358" s="127"/>
      <c r="EG1358" s="127"/>
      <c r="EH1358" s="127"/>
      <c r="EI1358" s="127"/>
      <c r="EJ1358" s="127"/>
      <c r="EK1358" s="127"/>
      <c r="EL1358" s="127"/>
      <c r="EM1358" s="127"/>
      <c r="EN1358" s="127"/>
      <c r="EO1358" s="127"/>
      <c r="EP1358" s="127"/>
      <c r="EQ1358" s="127"/>
      <c r="ER1358" s="127"/>
      <c r="ES1358" s="127"/>
      <c r="ET1358" s="127"/>
      <c r="EU1358" s="127"/>
      <c r="EV1358" s="127"/>
      <c r="EW1358" s="127"/>
      <c r="EX1358" s="127"/>
      <c r="EY1358" s="127"/>
      <c r="EZ1358" s="127"/>
      <c r="FA1358" s="127"/>
      <c r="FB1358" s="127"/>
      <c r="FC1358" s="127"/>
      <c r="FD1358" s="127"/>
      <c r="FE1358" s="127"/>
      <c r="FF1358" s="127"/>
      <c r="FG1358" s="127"/>
      <c r="FH1358" s="127"/>
      <c r="FI1358" s="127"/>
      <c r="FJ1358" s="127"/>
      <c r="FK1358" s="127"/>
      <c r="FL1358" s="127"/>
      <c r="FM1358" s="127"/>
      <c r="FN1358" s="127"/>
      <c r="FO1358" s="127"/>
      <c r="FP1358" s="127"/>
      <c r="FQ1358" s="127"/>
      <c r="FR1358" s="127"/>
      <c r="FS1358" s="127"/>
      <c r="FT1358" s="127"/>
      <c r="FU1358" s="127"/>
      <c r="FV1358" s="127"/>
      <c r="FW1358" s="127"/>
      <c r="FX1358" s="127"/>
      <c r="FY1358" s="127"/>
      <c r="FZ1358" s="127"/>
      <c r="GA1358" s="127"/>
      <c r="GB1358" s="127"/>
      <c r="GC1358" s="127"/>
      <c r="GD1358" s="127"/>
      <c r="GE1358" s="127"/>
      <c r="GF1358" s="127"/>
      <c r="GG1358" s="127"/>
      <c r="GH1358" s="127"/>
      <c r="GI1358" s="127"/>
      <c r="GJ1358" s="127"/>
      <c r="GK1358" s="127"/>
      <c r="GL1358" s="127"/>
      <c r="GM1358" s="127"/>
      <c r="GN1358" s="127"/>
      <c r="GO1358" s="127"/>
      <c r="GP1358" s="127"/>
      <c r="GQ1358" s="127"/>
      <c r="GR1358" s="127"/>
      <c r="GS1358" s="127"/>
      <c r="GT1358" s="127"/>
      <c r="GU1358" s="127"/>
      <c r="GV1358" s="127"/>
      <c r="GW1358" s="127"/>
      <c r="GX1358" s="127"/>
      <c r="GY1358" s="127"/>
    </row>
    <row r="1359" spans="1:207" ht="12.75" customHeight="1" x14ac:dyDescent="0.2">
      <c r="A1359" s="127"/>
      <c r="B1359" s="127"/>
      <c r="C1359" s="127"/>
      <c r="D1359" s="127"/>
      <c r="E1359" s="126"/>
      <c r="F1359" s="117"/>
      <c r="G1359" s="131"/>
      <c r="H1359" s="117"/>
      <c r="I1359" s="128"/>
      <c r="J1359" s="127"/>
      <c r="K1359" s="114"/>
      <c r="L1359" s="113"/>
      <c r="M1359" s="113"/>
      <c r="N1359" s="113"/>
      <c r="O1359" s="113"/>
      <c r="P1359" s="113"/>
      <c r="Q1359" s="113"/>
      <c r="R1359" s="113"/>
      <c r="S1359" s="113"/>
      <c r="T1359" s="113"/>
      <c r="U1359" s="113"/>
      <c r="V1359" s="113"/>
      <c r="W1359" s="113"/>
      <c r="X1359" s="127"/>
      <c r="Y1359" s="127"/>
      <c r="Z1359" s="127"/>
      <c r="AA1359" s="127"/>
      <c r="AB1359" s="127"/>
      <c r="AC1359" s="127"/>
      <c r="AD1359" s="127"/>
      <c r="AE1359" s="127"/>
      <c r="AF1359" s="127"/>
      <c r="AG1359" s="127"/>
      <c r="AH1359" s="127"/>
      <c r="AI1359" s="127"/>
      <c r="AJ1359" s="127"/>
      <c r="AK1359" s="127"/>
      <c r="AL1359" s="127"/>
      <c r="AM1359" s="127"/>
      <c r="AN1359" s="127"/>
      <c r="AO1359" s="127"/>
      <c r="AP1359" s="127"/>
      <c r="AQ1359" s="127"/>
      <c r="AR1359" s="127"/>
      <c r="AS1359" s="127"/>
      <c r="AT1359" s="127"/>
      <c r="AU1359" s="127"/>
      <c r="AV1359" s="127"/>
      <c r="AW1359" s="127"/>
      <c r="AX1359" s="127"/>
      <c r="AY1359" s="127"/>
      <c r="AZ1359" s="127"/>
      <c r="BA1359" s="127"/>
      <c r="BB1359" s="127"/>
      <c r="BC1359" s="127"/>
      <c r="BD1359" s="127"/>
      <c r="BE1359" s="127"/>
      <c r="BF1359" s="127"/>
      <c r="BG1359" s="127"/>
      <c r="BH1359" s="127"/>
      <c r="BI1359" s="127"/>
      <c r="BJ1359" s="127"/>
      <c r="BK1359" s="127"/>
      <c r="BL1359" s="127"/>
      <c r="BM1359" s="127"/>
      <c r="BN1359" s="127"/>
      <c r="BO1359" s="127"/>
      <c r="BP1359" s="127"/>
      <c r="BQ1359" s="127"/>
      <c r="BR1359" s="127"/>
      <c r="BS1359" s="127"/>
      <c r="BT1359" s="127"/>
      <c r="BU1359" s="127"/>
      <c r="BV1359" s="127"/>
      <c r="BW1359" s="127"/>
      <c r="BX1359" s="127"/>
      <c r="BY1359" s="127"/>
      <c r="BZ1359" s="127"/>
      <c r="CA1359" s="127"/>
      <c r="CB1359" s="127"/>
      <c r="CC1359" s="127"/>
      <c r="CD1359" s="127"/>
      <c r="CE1359" s="127"/>
      <c r="CF1359" s="127"/>
      <c r="CG1359" s="127"/>
      <c r="CH1359" s="127"/>
      <c r="CI1359" s="127"/>
      <c r="CJ1359" s="127"/>
      <c r="CK1359" s="127"/>
      <c r="CL1359" s="127"/>
      <c r="CM1359" s="127"/>
      <c r="CN1359" s="127"/>
      <c r="CO1359" s="127"/>
      <c r="CP1359" s="127"/>
      <c r="CQ1359" s="127"/>
      <c r="CR1359" s="127"/>
      <c r="CS1359" s="127"/>
      <c r="CT1359" s="127"/>
      <c r="CU1359" s="127"/>
      <c r="CV1359" s="127"/>
      <c r="CW1359" s="127"/>
      <c r="CX1359" s="127"/>
      <c r="CY1359" s="127"/>
      <c r="CZ1359" s="127"/>
      <c r="DA1359" s="127"/>
      <c r="DB1359" s="127"/>
      <c r="DC1359" s="127"/>
      <c r="DD1359" s="127"/>
      <c r="DE1359" s="127"/>
      <c r="DF1359" s="127"/>
      <c r="DG1359" s="127"/>
      <c r="DH1359" s="127"/>
      <c r="DI1359" s="127"/>
      <c r="DJ1359" s="127"/>
      <c r="DK1359" s="127"/>
      <c r="DL1359" s="127"/>
      <c r="DM1359" s="127"/>
      <c r="DN1359" s="127"/>
      <c r="DO1359" s="127"/>
      <c r="DP1359" s="127"/>
      <c r="DQ1359" s="127"/>
      <c r="DR1359" s="127"/>
      <c r="DS1359" s="127"/>
      <c r="DT1359" s="127"/>
      <c r="DU1359" s="127"/>
      <c r="DV1359" s="127"/>
      <c r="DW1359" s="127"/>
      <c r="DX1359" s="127"/>
      <c r="DY1359" s="127"/>
      <c r="DZ1359" s="127"/>
      <c r="EA1359" s="127"/>
      <c r="EB1359" s="127"/>
      <c r="EC1359" s="127"/>
      <c r="ED1359" s="127"/>
      <c r="EE1359" s="127"/>
      <c r="EF1359" s="127"/>
      <c r="EG1359" s="127"/>
      <c r="EH1359" s="127"/>
      <c r="EI1359" s="127"/>
      <c r="EJ1359" s="127"/>
      <c r="EK1359" s="127"/>
      <c r="EL1359" s="127"/>
      <c r="EM1359" s="127"/>
      <c r="EN1359" s="127"/>
      <c r="EO1359" s="127"/>
      <c r="EP1359" s="127"/>
      <c r="EQ1359" s="127"/>
      <c r="ER1359" s="127"/>
      <c r="ES1359" s="127"/>
      <c r="ET1359" s="127"/>
      <c r="EU1359" s="127"/>
      <c r="EV1359" s="127"/>
      <c r="EW1359" s="127"/>
      <c r="EX1359" s="127"/>
      <c r="EY1359" s="127"/>
      <c r="EZ1359" s="127"/>
      <c r="FA1359" s="127"/>
      <c r="FB1359" s="127"/>
      <c r="FC1359" s="127"/>
      <c r="FD1359" s="127"/>
      <c r="FE1359" s="127"/>
      <c r="FF1359" s="127"/>
      <c r="FG1359" s="127"/>
      <c r="FH1359" s="127"/>
      <c r="FI1359" s="127"/>
      <c r="FJ1359" s="127"/>
      <c r="FK1359" s="127"/>
      <c r="FL1359" s="127"/>
      <c r="FM1359" s="127"/>
      <c r="FN1359" s="127"/>
      <c r="FO1359" s="127"/>
      <c r="FP1359" s="127"/>
      <c r="FQ1359" s="127"/>
      <c r="FR1359" s="127"/>
      <c r="FS1359" s="127"/>
      <c r="FT1359" s="127"/>
      <c r="FU1359" s="127"/>
      <c r="FV1359" s="127"/>
      <c r="FW1359" s="127"/>
      <c r="FX1359" s="127"/>
      <c r="FY1359" s="127"/>
      <c r="FZ1359" s="127"/>
      <c r="GA1359" s="127"/>
      <c r="GB1359" s="127"/>
      <c r="GC1359" s="127"/>
      <c r="GD1359" s="127"/>
      <c r="GE1359" s="127"/>
      <c r="GF1359" s="127"/>
      <c r="GG1359" s="127"/>
      <c r="GH1359" s="127"/>
      <c r="GI1359" s="127"/>
      <c r="GJ1359" s="127"/>
      <c r="GK1359" s="127"/>
      <c r="GL1359" s="127"/>
      <c r="GM1359" s="127"/>
      <c r="GN1359" s="127"/>
      <c r="GO1359" s="127"/>
      <c r="GP1359" s="127"/>
      <c r="GQ1359" s="127"/>
      <c r="GR1359" s="127"/>
      <c r="GS1359" s="127"/>
      <c r="GT1359" s="127"/>
      <c r="GU1359" s="127"/>
      <c r="GV1359" s="127"/>
      <c r="GW1359" s="127"/>
      <c r="GX1359" s="127"/>
      <c r="GY1359" s="127"/>
    </row>
    <row r="1360" spans="1:207" ht="12.75" customHeight="1" x14ac:dyDescent="0.2">
      <c r="A1360" s="127"/>
      <c r="B1360" s="127"/>
      <c r="C1360" s="127"/>
      <c r="D1360" s="127"/>
      <c r="E1360" s="126"/>
      <c r="F1360" s="117"/>
      <c r="G1360" s="131"/>
      <c r="H1360" s="117"/>
      <c r="I1360" s="128"/>
      <c r="J1360" s="127"/>
      <c r="K1360" s="114"/>
      <c r="L1360" s="113"/>
      <c r="M1360" s="113"/>
      <c r="N1360" s="113"/>
      <c r="O1360" s="113"/>
      <c r="P1360" s="113"/>
      <c r="Q1360" s="113"/>
      <c r="R1360" s="113"/>
      <c r="S1360" s="113"/>
      <c r="T1360" s="113"/>
      <c r="U1360" s="113"/>
      <c r="V1360" s="113"/>
      <c r="W1360" s="113"/>
      <c r="X1360" s="127"/>
      <c r="Y1360" s="127"/>
      <c r="Z1360" s="127"/>
      <c r="AA1360" s="127"/>
      <c r="AB1360" s="127"/>
      <c r="AC1360" s="127"/>
      <c r="AD1360" s="127"/>
      <c r="AE1360" s="127"/>
      <c r="AF1360" s="127"/>
      <c r="AG1360" s="127"/>
      <c r="AH1360" s="127"/>
      <c r="AI1360" s="127"/>
      <c r="AJ1360" s="127"/>
      <c r="AK1360" s="127"/>
      <c r="AL1360" s="127"/>
      <c r="AM1360" s="127"/>
      <c r="AN1360" s="127"/>
      <c r="AO1360" s="127"/>
      <c r="AP1360" s="127"/>
      <c r="AQ1360" s="127"/>
      <c r="AR1360" s="127"/>
      <c r="AS1360" s="127"/>
      <c r="AT1360" s="127"/>
      <c r="AU1360" s="127"/>
      <c r="AV1360" s="127"/>
      <c r="AW1360" s="127"/>
      <c r="AX1360" s="127"/>
      <c r="AY1360" s="127"/>
      <c r="AZ1360" s="127"/>
      <c r="BA1360" s="127"/>
      <c r="BB1360" s="127"/>
      <c r="BC1360" s="127"/>
      <c r="BD1360" s="127"/>
      <c r="BE1360" s="127"/>
      <c r="BF1360" s="127"/>
      <c r="BG1360" s="127"/>
      <c r="BH1360" s="127"/>
      <c r="BI1360" s="127"/>
      <c r="BJ1360" s="127"/>
      <c r="BK1360" s="127"/>
      <c r="BL1360" s="127"/>
      <c r="BM1360" s="127"/>
      <c r="BN1360" s="127"/>
      <c r="BO1360" s="127"/>
      <c r="BP1360" s="127"/>
      <c r="BQ1360" s="127"/>
      <c r="BR1360" s="127"/>
      <c r="BS1360" s="127"/>
      <c r="BT1360" s="127"/>
      <c r="BU1360" s="127"/>
      <c r="BV1360" s="127"/>
      <c r="BW1360" s="127"/>
      <c r="BX1360" s="127"/>
      <c r="BY1360" s="127"/>
      <c r="BZ1360" s="127"/>
      <c r="CA1360" s="127"/>
      <c r="CB1360" s="127"/>
      <c r="CC1360" s="127"/>
      <c r="CD1360" s="127"/>
      <c r="CE1360" s="127"/>
      <c r="CF1360" s="127"/>
      <c r="CG1360" s="127"/>
      <c r="CH1360" s="127"/>
      <c r="CI1360" s="127"/>
      <c r="CJ1360" s="127"/>
      <c r="CK1360" s="127"/>
      <c r="CL1360" s="127"/>
      <c r="CM1360" s="127"/>
      <c r="CN1360" s="127"/>
      <c r="CO1360" s="127"/>
      <c r="CP1360" s="127"/>
      <c r="CQ1360" s="127"/>
      <c r="CR1360" s="127"/>
      <c r="CS1360" s="127"/>
      <c r="CT1360" s="127"/>
      <c r="CU1360" s="127"/>
      <c r="CV1360" s="127"/>
      <c r="CW1360" s="127"/>
      <c r="CX1360" s="127"/>
      <c r="CY1360" s="127"/>
      <c r="CZ1360" s="127"/>
      <c r="DA1360" s="127"/>
      <c r="DB1360" s="127"/>
      <c r="DC1360" s="127"/>
      <c r="DD1360" s="127"/>
      <c r="DE1360" s="127"/>
      <c r="DF1360" s="127"/>
      <c r="DG1360" s="127"/>
      <c r="DH1360" s="127"/>
      <c r="DI1360" s="127"/>
      <c r="DJ1360" s="127"/>
      <c r="DK1360" s="127"/>
      <c r="DL1360" s="127"/>
      <c r="DM1360" s="127"/>
      <c r="DN1360" s="127"/>
      <c r="DO1360" s="127"/>
      <c r="DP1360" s="127"/>
      <c r="DQ1360" s="127"/>
      <c r="DR1360" s="127"/>
      <c r="DS1360" s="127"/>
      <c r="DT1360" s="127"/>
      <c r="DU1360" s="127"/>
      <c r="DV1360" s="127"/>
      <c r="DW1360" s="127"/>
      <c r="DX1360" s="127"/>
      <c r="DY1360" s="127"/>
      <c r="DZ1360" s="127"/>
      <c r="EA1360" s="127"/>
      <c r="EB1360" s="127"/>
      <c r="EC1360" s="127"/>
      <c r="ED1360" s="127"/>
      <c r="EE1360" s="127"/>
      <c r="EF1360" s="127"/>
      <c r="EG1360" s="127"/>
      <c r="EH1360" s="127"/>
      <c r="EI1360" s="127"/>
      <c r="EJ1360" s="127"/>
      <c r="EK1360" s="127"/>
      <c r="EL1360" s="127"/>
      <c r="EM1360" s="127"/>
      <c r="EN1360" s="127"/>
      <c r="EO1360" s="127"/>
      <c r="EP1360" s="127"/>
      <c r="EQ1360" s="127"/>
      <c r="ER1360" s="127"/>
      <c r="ES1360" s="127"/>
      <c r="ET1360" s="127"/>
      <c r="EU1360" s="127"/>
      <c r="EV1360" s="127"/>
      <c r="EW1360" s="127"/>
      <c r="EX1360" s="127"/>
      <c r="EY1360" s="127"/>
      <c r="EZ1360" s="127"/>
      <c r="FA1360" s="127"/>
      <c r="FB1360" s="127"/>
      <c r="FC1360" s="127"/>
      <c r="FD1360" s="127"/>
      <c r="FE1360" s="127"/>
      <c r="FF1360" s="127"/>
      <c r="FG1360" s="127"/>
      <c r="FH1360" s="127"/>
      <c r="FI1360" s="127"/>
      <c r="FJ1360" s="127"/>
      <c r="FK1360" s="127"/>
      <c r="FL1360" s="127"/>
      <c r="FM1360" s="127"/>
      <c r="FN1360" s="127"/>
      <c r="FO1360" s="127"/>
      <c r="FP1360" s="127"/>
      <c r="FQ1360" s="127"/>
      <c r="FR1360" s="127"/>
      <c r="FS1360" s="127"/>
      <c r="FT1360" s="127"/>
      <c r="FU1360" s="127"/>
      <c r="FV1360" s="127"/>
      <c r="FW1360" s="127"/>
      <c r="FX1360" s="127"/>
      <c r="FY1360" s="127"/>
      <c r="FZ1360" s="127"/>
      <c r="GA1360" s="127"/>
      <c r="GB1360" s="127"/>
      <c r="GC1360" s="127"/>
      <c r="GD1360" s="127"/>
      <c r="GE1360" s="127"/>
      <c r="GF1360" s="127"/>
      <c r="GG1360" s="127"/>
      <c r="GH1360" s="127"/>
      <c r="GI1360" s="127"/>
      <c r="GJ1360" s="127"/>
      <c r="GK1360" s="127"/>
      <c r="GL1360" s="127"/>
      <c r="GM1360" s="127"/>
      <c r="GN1360" s="127"/>
      <c r="GO1360" s="127"/>
      <c r="GP1360" s="127"/>
      <c r="GQ1360" s="127"/>
      <c r="GR1360" s="127"/>
      <c r="GS1360" s="127"/>
      <c r="GT1360" s="127"/>
      <c r="GU1360" s="127"/>
      <c r="GV1360" s="127"/>
      <c r="GW1360" s="127"/>
      <c r="GX1360" s="127"/>
      <c r="GY1360" s="127"/>
    </row>
    <row r="1361" spans="1:207" ht="12.75" customHeight="1" x14ac:dyDescent="0.2">
      <c r="A1361" s="127"/>
      <c r="B1361" s="127"/>
      <c r="C1361" s="127"/>
      <c r="D1361" s="127"/>
      <c r="E1361" s="126"/>
      <c r="F1361" s="117"/>
      <c r="G1361" s="131"/>
      <c r="H1361" s="117"/>
      <c r="I1361" s="128"/>
      <c r="J1361" s="127"/>
      <c r="K1361" s="114"/>
      <c r="L1361" s="113"/>
      <c r="M1361" s="113"/>
      <c r="N1361" s="113"/>
      <c r="O1361" s="113"/>
      <c r="P1361" s="113"/>
      <c r="Q1361" s="113"/>
      <c r="R1361" s="113"/>
      <c r="S1361" s="113"/>
      <c r="T1361" s="113"/>
      <c r="U1361" s="113"/>
      <c r="V1361" s="113"/>
      <c r="W1361" s="113"/>
      <c r="X1361" s="127"/>
      <c r="Y1361" s="127"/>
      <c r="Z1361" s="127"/>
      <c r="AA1361" s="127"/>
      <c r="AB1361" s="127"/>
      <c r="AC1361" s="127"/>
      <c r="AD1361" s="127"/>
      <c r="AE1361" s="127"/>
      <c r="AF1361" s="127"/>
      <c r="AG1361" s="127"/>
      <c r="AH1361" s="127"/>
      <c r="AI1361" s="127"/>
      <c r="AJ1361" s="127"/>
      <c r="AK1361" s="127"/>
      <c r="AL1361" s="127"/>
      <c r="AM1361" s="127"/>
      <c r="AN1361" s="127"/>
      <c r="AO1361" s="127"/>
      <c r="AP1361" s="127"/>
      <c r="AQ1361" s="127"/>
      <c r="AR1361" s="127"/>
      <c r="AS1361" s="127"/>
      <c r="AT1361" s="127"/>
      <c r="AU1361" s="127"/>
      <c r="AV1361" s="127"/>
      <c r="AW1361" s="127"/>
      <c r="AX1361" s="127"/>
      <c r="AY1361" s="127"/>
      <c r="AZ1361" s="127"/>
      <c r="BA1361" s="127"/>
      <c r="BB1361" s="127"/>
      <c r="BC1361" s="127"/>
      <c r="BD1361" s="127"/>
      <c r="BE1361" s="127"/>
      <c r="BF1361" s="127"/>
      <c r="BG1361" s="127"/>
      <c r="BH1361" s="127"/>
      <c r="BI1361" s="127"/>
      <c r="BJ1361" s="127"/>
      <c r="BK1361" s="127"/>
      <c r="BL1361" s="127"/>
      <c r="BM1361" s="127"/>
      <c r="BN1361" s="127"/>
      <c r="BO1361" s="127"/>
      <c r="BP1361" s="127"/>
      <c r="BQ1361" s="127"/>
      <c r="BR1361" s="127"/>
      <c r="BS1361" s="127"/>
      <c r="BT1361" s="127"/>
      <c r="BU1361" s="127"/>
      <c r="BV1361" s="127"/>
      <c r="BW1361" s="127"/>
      <c r="BX1361" s="127"/>
      <c r="BY1361" s="127"/>
      <c r="BZ1361" s="127"/>
      <c r="CA1361" s="127"/>
      <c r="CB1361" s="127"/>
      <c r="CC1361" s="127"/>
      <c r="CD1361" s="127"/>
      <c r="CE1361" s="127"/>
      <c r="CF1361" s="127"/>
      <c r="CG1361" s="127"/>
      <c r="CH1361" s="127"/>
      <c r="CI1361" s="127"/>
      <c r="CJ1361" s="127"/>
      <c r="CK1361" s="127"/>
      <c r="CL1361" s="127"/>
      <c r="CM1361" s="127"/>
      <c r="CN1361" s="127"/>
      <c r="CO1361" s="127"/>
      <c r="CP1361" s="127"/>
      <c r="CQ1361" s="127"/>
      <c r="CR1361" s="127"/>
      <c r="CS1361" s="127"/>
      <c r="CT1361" s="127"/>
      <c r="CU1361" s="127"/>
      <c r="CV1361" s="127"/>
      <c r="CW1361" s="127"/>
      <c r="CX1361" s="127"/>
      <c r="CY1361" s="127"/>
      <c r="CZ1361" s="127"/>
      <c r="DA1361" s="127"/>
      <c r="DB1361" s="127"/>
      <c r="DC1361" s="127"/>
      <c r="DD1361" s="127"/>
      <c r="DE1361" s="127"/>
      <c r="DF1361" s="127"/>
      <c r="DG1361" s="127"/>
      <c r="DH1361" s="127"/>
      <c r="DI1361" s="127"/>
      <c r="DJ1361" s="127"/>
      <c r="DK1361" s="127"/>
      <c r="DL1361" s="127"/>
      <c r="DM1361" s="127"/>
      <c r="DN1361" s="127"/>
      <c r="DO1361" s="127"/>
      <c r="DP1361" s="127"/>
      <c r="DQ1361" s="127"/>
      <c r="DR1361" s="127"/>
      <c r="DS1361" s="127"/>
      <c r="DT1361" s="127"/>
      <c r="DU1361" s="127"/>
      <c r="DV1361" s="127"/>
      <c r="DW1361" s="127"/>
      <c r="DX1361" s="127"/>
      <c r="DY1361" s="127"/>
      <c r="DZ1361" s="127"/>
      <c r="EA1361" s="127"/>
      <c r="EB1361" s="127"/>
      <c r="EC1361" s="127"/>
      <c r="ED1361" s="127"/>
      <c r="EE1361" s="127"/>
      <c r="EF1361" s="127"/>
      <c r="EG1361" s="127"/>
      <c r="EH1361" s="127"/>
      <c r="EI1361" s="127"/>
      <c r="EJ1361" s="127"/>
      <c r="EK1361" s="127"/>
      <c r="EL1361" s="127"/>
      <c r="EM1361" s="127"/>
      <c r="EN1361" s="127"/>
      <c r="EO1361" s="127"/>
      <c r="EP1361" s="127"/>
      <c r="EQ1361" s="127"/>
      <c r="ER1361" s="127"/>
      <c r="ES1361" s="127"/>
      <c r="ET1361" s="127"/>
      <c r="EU1361" s="127"/>
      <c r="EV1361" s="127"/>
      <c r="EW1361" s="127"/>
      <c r="EX1361" s="127"/>
      <c r="EY1361" s="127"/>
      <c r="EZ1361" s="127"/>
      <c r="FA1361" s="127"/>
      <c r="FB1361" s="127"/>
      <c r="FC1361" s="127"/>
      <c r="FD1361" s="127"/>
      <c r="FE1361" s="127"/>
      <c r="FF1361" s="127"/>
      <c r="FG1361" s="127"/>
      <c r="FH1361" s="127"/>
      <c r="FI1361" s="127"/>
      <c r="FJ1361" s="127"/>
      <c r="FK1361" s="127"/>
      <c r="FL1361" s="127"/>
      <c r="FM1361" s="127"/>
      <c r="FN1361" s="127"/>
      <c r="FO1361" s="127"/>
      <c r="FP1361" s="127"/>
      <c r="FQ1361" s="127"/>
      <c r="FR1361" s="127"/>
      <c r="FS1361" s="127"/>
      <c r="FT1361" s="127"/>
      <c r="FU1361" s="127"/>
      <c r="FV1361" s="127"/>
      <c r="FW1361" s="127"/>
      <c r="FX1361" s="127"/>
      <c r="FY1361" s="127"/>
      <c r="FZ1361" s="127"/>
      <c r="GA1361" s="127"/>
      <c r="GB1361" s="127"/>
      <c r="GC1361" s="127"/>
      <c r="GD1361" s="127"/>
      <c r="GE1361" s="127"/>
      <c r="GF1361" s="127"/>
      <c r="GG1361" s="127"/>
      <c r="GH1361" s="127"/>
      <c r="GI1361" s="127"/>
      <c r="GJ1361" s="127"/>
      <c r="GK1361" s="127"/>
      <c r="GL1361" s="127"/>
      <c r="GM1361" s="127"/>
      <c r="GN1361" s="127"/>
      <c r="GO1361" s="127"/>
      <c r="GP1361" s="127"/>
      <c r="GQ1361" s="127"/>
      <c r="GR1361" s="127"/>
      <c r="GS1361" s="127"/>
      <c r="GT1361" s="127"/>
      <c r="GU1361" s="127"/>
      <c r="GV1361" s="127"/>
      <c r="GW1361" s="127"/>
      <c r="GX1361" s="127"/>
      <c r="GY1361" s="127"/>
    </row>
    <row r="1362" spans="1:207" ht="12.75" customHeight="1" x14ac:dyDescent="0.2">
      <c r="A1362" s="127"/>
      <c r="B1362" s="127"/>
      <c r="C1362" s="127"/>
      <c r="D1362" s="127"/>
      <c r="E1362" s="126"/>
      <c r="F1362" s="117"/>
      <c r="G1362" s="131"/>
      <c r="H1362" s="117"/>
      <c r="I1362" s="128"/>
      <c r="J1362" s="127"/>
      <c r="K1362" s="114"/>
      <c r="L1362" s="113"/>
      <c r="M1362" s="113"/>
      <c r="N1362" s="113"/>
      <c r="O1362" s="113"/>
      <c r="P1362" s="113"/>
      <c r="Q1362" s="113"/>
      <c r="R1362" s="113"/>
      <c r="S1362" s="113"/>
      <c r="T1362" s="113"/>
      <c r="U1362" s="113"/>
      <c r="V1362" s="113"/>
      <c r="W1362" s="113"/>
      <c r="X1362" s="127"/>
      <c r="Y1362" s="127"/>
      <c r="Z1362" s="127"/>
      <c r="AA1362" s="127"/>
      <c r="AB1362" s="127"/>
      <c r="AC1362" s="127"/>
      <c r="AD1362" s="127"/>
      <c r="AE1362" s="127"/>
      <c r="AF1362" s="127"/>
      <c r="AG1362" s="127"/>
      <c r="AH1362" s="127"/>
      <c r="AI1362" s="127"/>
      <c r="AJ1362" s="127"/>
      <c r="AK1362" s="127"/>
      <c r="AL1362" s="127"/>
      <c r="AM1362" s="127"/>
      <c r="AN1362" s="127"/>
      <c r="AO1362" s="127"/>
      <c r="AP1362" s="127"/>
      <c r="AQ1362" s="127"/>
      <c r="AR1362" s="127"/>
      <c r="AS1362" s="127"/>
      <c r="AT1362" s="127"/>
      <c r="AU1362" s="127"/>
      <c r="AV1362" s="127"/>
      <c r="AW1362" s="127"/>
      <c r="AX1362" s="127"/>
      <c r="AY1362" s="127"/>
      <c r="AZ1362" s="127"/>
      <c r="BA1362" s="127"/>
      <c r="BB1362" s="127"/>
      <c r="BC1362" s="127"/>
      <c r="BD1362" s="127"/>
      <c r="BE1362" s="127"/>
      <c r="BF1362" s="127"/>
      <c r="BG1362" s="127"/>
      <c r="BH1362" s="127"/>
      <c r="BI1362" s="127"/>
      <c r="BJ1362" s="127"/>
      <c r="BK1362" s="127"/>
      <c r="BL1362" s="127"/>
      <c r="BM1362" s="127"/>
      <c r="BN1362" s="127"/>
      <c r="BO1362" s="127"/>
      <c r="BP1362" s="127"/>
      <c r="BQ1362" s="127"/>
      <c r="BR1362" s="127"/>
      <c r="BS1362" s="127"/>
      <c r="BT1362" s="127"/>
      <c r="BU1362" s="127"/>
      <c r="BV1362" s="127"/>
      <c r="BW1362" s="127"/>
      <c r="BX1362" s="127"/>
      <c r="BY1362" s="127"/>
      <c r="BZ1362" s="127"/>
      <c r="CA1362" s="127"/>
      <c r="CB1362" s="127"/>
      <c r="CC1362" s="127"/>
      <c r="CD1362" s="127"/>
      <c r="CE1362" s="127"/>
      <c r="CF1362" s="127"/>
      <c r="CG1362" s="127"/>
      <c r="CH1362" s="127"/>
      <c r="CI1362" s="127"/>
      <c r="CJ1362" s="127"/>
      <c r="CK1362" s="127"/>
      <c r="CL1362" s="127"/>
      <c r="CM1362" s="127"/>
      <c r="CN1362" s="127"/>
      <c r="CO1362" s="127"/>
      <c r="CP1362" s="127"/>
      <c r="CQ1362" s="127"/>
      <c r="CR1362" s="127"/>
      <c r="CS1362" s="127"/>
      <c r="CT1362" s="127"/>
      <c r="CU1362" s="127"/>
      <c r="CV1362" s="127"/>
      <c r="CW1362" s="127"/>
      <c r="CX1362" s="127"/>
      <c r="CY1362" s="127"/>
      <c r="CZ1362" s="127"/>
      <c r="DA1362" s="127"/>
      <c r="DB1362" s="127"/>
      <c r="DC1362" s="127"/>
      <c r="DD1362" s="127"/>
      <c r="DE1362" s="127"/>
      <c r="DF1362" s="127"/>
      <c r="DG1362" s="127"/>
      <c r="DH1362" s="127"/>
      <c r="DI1362" s="127"/>
      <c r="DJ1362" s="127"/>
      <c r="DK1362" s="127"/>
      <c r="DL1362" s="127"/>
      <c r="DM1362" s="127"/>
      <c r="DN1362" s="127"/>
      <c r="DO1362" s="127"/>
      <c r="DP1362" s="127"/>
      <c r="DQ1362" s="127"/>
      <c r="DR1362" s="127"/>
      <c r="DS1362" s="127"/>
      <c r="DT1362" s="127"/>
      <c r="DU1362" s="127"/>
      <c r="DV1362" s="127"/>
      <c r="DW1362" s="127"/>
      <c r="DX1362" s="127"/>
      <c r="DY1362" s="127"/>
      <c r="DZ1362" s="127"/>
      <c r="EA1362" s="127"/>
      <c r="EB1362" s="127"/>
      <c r="EC1362" s="127"/>
      <c r="ED1362" s="127"/>
      <c r="EE1362" s="127"/>
      <c r="EF1362" s="127"/>
      <c r="EG1362" s="127"/>
      <c r="EH1362" s="127"/>
      <c r="EI1362" s="127"/>
      <c r="EJ1362" s="127"/>
      <c r="EK1362" s="127"/>
      <c r="EL1362" s="127"/>
      <c r="EM1362" s="127"/>
      <c r="EN1362" s="127"/>
      <c r="EO1362" s="127"/>
      <c r="EP1362" s="127"/>
      <c r="EQ1362" s="127"/>
      <c r="ER1362" s="127"/>
      <c r="ES1362" s="127"/>
      <c r="ET1362" s="127"/>
      <c r="EU1362" s="127"/>
      <c r="EV1362" s="127"/>
      <c r="EW1362" s="127"/>
      <c r="EX1362" s="127"/>
      <c r="EY1362" s="127"/>
      <c r="EZ1362" s="127"/>
      <c r="FA1362" s="127"/>
      <c r="FB1362" s="127"/>
      <c r="FC1362" s="127"/>
      <c r="FD1362" s="127"/>
      <c r="FE1362" s="127"/>
      <c r="FF1362" s="127"/>
      <c r="FG1362" s="127"/>
      <c r="FH1362" s="127"/>
      <c r="FI1362" s="127"/>
      <c r="FJ1362" s="127"/>
      <c r="FK1362" s="127"/>
      <c r="FL1362" s="127"/>
      <c r="FM1362" s="127"/>
      <c r="FN1362" s="127"/>
      <c r="FO1362" s="127"/>
      <c r="FP1362" s="127"/>
      <c r="FQ1362" s="127"/>
      <c r="FR1362" s="127"/>
      <c r="FS1362" s="127"/>
      <c r="FT1362" s="127"/>
      <c r="FU1362" s="127"/>
      <c r="FV1362" s="127"/>
      <c r="FW1362" s="127"/>
      <c r="FX1362" s="127"/>
      <c r="FY1362" s="127"/>
      <c r="FZ1362" s="127"/>
      <c r="GA1362" s="127"/>
      <c r="GB1362" s="127"/>
      <c r="GC1362" s="127"/>
      <c r="GD1362" s="127"/>
      <c r="GE1362" s="127"/>
      <c r="GF1362" s="127"/>
      <c r="GG1362" s="127"/>
      <c r="GH1362" s="127"/>
      <c r="GI1362" s="127"/>
      <c r="GJ1362" s="127"/>
      <c r="GK1362" s="127"/>
      <c r="GL1362" s="127"/>
      <c r="GM1362" s="127"/>
      <c r="GN1362" s="127"/>
      <c r="GO1362" s="127"/>
      <c r="GP1362" s="127"/>
      <c r="GQ1362" s="127"/>
      <c r="GR1362" s="127"/>
      <c r="GS1362" s="127"/>
      <c r="GT1362" s="127"/>
      <c r="GU1362" s="127"/>
      <c r="GV1362" s="127"/>
      <c r="GW1362" s="127"/>
      <c r="GX1362" s="127"/>
      <c r="GY1362" s="127"/>
    </row>
    <row r="1363" spans="1:207" ht="12.75" customHeight="1" x14ac:dyDescent="0.2">
      <c r="A1363" s="127"/>
      <c r="B1363" s="127"/>
      <c r="C1363" s="127"/>
      <c r="D1363" s="127"/>
      <c r="E1363" s="126"/>
      <c r="F1363" s="117"/>
      <c r="G1363" s="131"/>
      <c r="H1363" s="117"/>
      <c r="I1363" s="128"/>
      <c r="J1363" s="127"/>
      <c r="K1363" s="114"/>
      <c r="L1363" s="113"/>
      <c r="M1363" s="113"/>
      <c r="N1363" s="113"/>
      <c r="O1363" s="113"/>
      <c r="P1363" s="113"/>
      <c r="Q1363" s="113"/>
      <c r="R1363" s="113"/>
      <c r="S1363" s="113"/>
      <c r="T1363" s="113"/>
      <c r="U1363" s="113"/>
      <c r="V1363" s="113"/>
      <c r="W1363" s="113"/>
      <c r="X1363" s="127"/>
      <c r="Y1363" s="127"/>
      <c r="Z1363" s="127"/>
      <c r="AA1363" s="127"/>
      <c r="AB1363" s="127"/>
      <c r="AC1363" s="127"/>
      <c r="AD1363" s="127"/>
      <c r="AE1363" s="127"/>
      <c r="AF1363" s="127"/>
      <c r="AG1363" s="127"/>
      <c r="AH1363" s="127"/>
      <c r="AI1363" s="127"/>
      <c r="AJ1363" s="127"/>
      <c r="AK1363" s="127"/>
      <c r="AL1363" s="127"/>
      <c r="AM1363" s="127"/>
      <c r="AN1363" s="127"/>
      <c r="AO1363" s="127"/>
      <c r="AP1363" s="127"/>
      <c r="AQ1363" s="127"/>
      <c r="AR1363" s="127"/>
      <c r="AS1363" s="127"/>
      <c r="AT1363" s="127"/>
      <c r="AU1363" s="127"/>
      <c r="AV1363" s="127"/>
      <c r="AW1363" s="127"/>
      <c r="AX1363" s="127"/>
      <c r="AY1363" s="127"/>
      <c r="AZ1363" s="127"/>
      <c r="BA1363" s="127"/>
      <c r="BB1363" s="127"/>
      <c r="BC1363" s="127"/>
      <c r="BD1363" s="127"/>
      <c r="BE1363" s="127"/>
      <c r="BF1363" s="127"/>
      <c r="BG1363" s="127"/>
      <c r="BH1363" s="127"/>
      <c r="BI1363" s="127"/>
      <c r="BJ1363" s="127"/>
      <c r="BK1363" s="127"/>
      <c r="BL1363" s="127"/>
      <c r="BM1363" s="127"/>
      <c r="BN1363" s="127"/>
      <c r="BO1363" s="127"/>
      <c r="BP1363" s="127"/>
      <c r="BQ1363" s="127"/>
      <c r="BR1363" s="127"/>
      <c r="BS1363" s="127"/>
      <c r="BT1363" s="127"/>
      <c r="BU1363" s="127"/>
      <c r="BV1363" s="127"/>
      <c r="BW1363" s="127"/>
      <c r="BX1363" s="127"/>
      <c r="BY1363" s="127"/>
      <c r="BZ1363" s="127"/>
      <c r="CA1363" s="127"/>
      <c r="CB1363" s="127"/>
      <c r="CC1363" s="127"/>
      <c r="CD1363" s="127"/>
      <c r="CE1363" s="127"/>
      <c r="CF1363" s="127"/>
      <c r="CG1363" s="127"/>
      <c r="CH1363" s="127"/>
      <c r="CI1363" s="127"/>
      <c r="CJ1363" s="127"/>
      <c r="CK1363" s="127"/>
      <c r="CL1363" s="127"/>
      <c r="CM1363" s="127"/>
      <c r="CN1363" s="127"/>
      <c r="CO1363" s="127"/>
      <c r="CP1363" s="127"/>
      <c r="CQ1363" s="127"/>
      <c r="CR1363" s="127"/>
      <c r="CS1363" s="127"/>
      <c r="CT1363" s="127"/>
      <c r="CU1363" s="127"/>
      <c r="CV1363" s="127"/>
      <c r="CW1363" s="127"/>
      <c r="CX1363" s="127"/>
      <c r="CY1363" s="127"/>
      <c r="CZ1363" s="127"/>
      <c r="DA1363" s="127"/>
      <c r="DB1363" s="127"/>
      <c r="DC1363" s="127"/>
      <c r="DD1363" s="127"/>
      <c r="DE1363" s="127"/>
      <c r="DF1363" s="127"/>
      <c r="DG1363" s="127"/>
      <c r="DH1363" s="127"/>
      <c r="DI1363" s="127"/>
      <c r="DJ1363" s="127"/>
      <c r="DK1363" s="127"/>
      <c r="DL1363" s="127"/>
      <c r="DM1363" s="127"/>
      <c r="DN1363" s="127"/>
      <c r="DO1363" s="127"/>
      <c r="DP1363" s="127"/>
      <c r="DQ1363" s="127"/>
      <c r="DR1363" s="127"/>
      <c r="DS1363" s="127"/>
      <c r="DT1363" s="127"/>
      <c r="DU1363" s="127"/>
      <c r="DV1363" s="127"/>
      <c r="DW1363" s="127"/>
      <c r="DX1363" s="127"/>
      <c r="DY1363" s="127"/>
      <c r="DZ1363" s="127"/>
      <c r="EA1363" s="127"/>
      <c r="EB1363" s="127"/>
      <c r="EC1363" s="127"/>
      <c r="ED1363" s="127"/>
      <c r="EE1363" s="127"/>
      <c r="EF1363" s="127"/>
      <c r="EG1363" s="127"/>
      <c r="EH1363" s="127"/>
      <c r="EI1363" s="127"/>
      <c r="EJ1363" s="127"/>
      <c r="EK1363" s="127"/>
      <c r="EL1363" s="127"/>
      <c r="EM1363" s="127"/>
      <c r="EN1363" s="127"/>
      <c r="EO1363" s="127"/>
      <c r="EP1363" s="127"/>
      <c r="EQ1363" s="127"/>
      <c r="ER1363" s="127"/>
      <c r="ES1363" s="127"/>
      <c r="ET1363" s="127"/>
      <c r="EU1363" s="127"/>
      <c r="EV1363" s="127"/>
      <c r="EW1363" s="127"/>
      <c r="EX1363" s="127"/>
      <c r="EY1363" s="127"/>
      <c r="EZ1363" s="127"/>
      <c r="FA1363" s="127"/>
      <c r="FB1363" s="127"/>
      <c r="FC1363" s="127"/>
      <c r="FD1363" s="127"/>
      <c r="FE1363" s="127"/>
      <c r="FF1363" s="127"/>
      <c r="FG1363" s="127"/>
      <c r="FH1363" s="127"/>
      <c r="FI1363" s="127"/>
      <c r="FJ1363" s="127"/>
      <c r="FK1363" s="127"/>
      <c r="FL1363" s="127"/>
      <c r="FM1363" s="127"/>
      <c r="FN1363" s="127"/>
      <c r="FO1363" s="127"/>
      <c r="FP1363" s="127"/>
      <c r="FQ1363" s="127"/>
      <c r="FR1363" s="127"/>
      <c r="FS1363" s="127"/>
      <c r="FT1363" s="127"/>
      <c r="FU1363" s="127"/>
      <c r="FV1363" s="127"/>
      <c r="FW1363" s="127"/>
      <c r="FX1363" s="127"/>
      <c r="FY1363" s="127"/>
      <c r="FZ1363" s="127"/>
      <c r="GA1363" s="127"/>
      <c r="GB1363" s="127"/>
      <c r="GC1363" s="127"/>
      <c r="GD1363" s="127"/>
      <c r="GE1363" s="127"/>
      <c r="GF1363" s="127"/>
      <c r="GG1363" s="127"/>
      <c r="GH1363" s="127"/>
      <c r="GI1363" s="127"/>
      <c r="GJ1363" s="127"/>
      <c r="GK1363" s="127"/>
      <c r="GL1363" s="127"/>
      <c r="GM1363" s="127"/>
      <c r="GN1363" s="127"/>
      <c r="GO1363" s="127"/>
      <c r="GP1363" s="127"/>
      <c r="GQ1363" s="127"/>
      <c r="GR1363" s="127"/>
      <c r="GS1363" s="127"/>
      <c r="GT1363" s="127"/>
      <c r="GU1363" s="127"/>
      <c r="GV1363" s="127"/>
      <c r="GW1363" s="127"/>
      <c r="GX1363" s="127"/>
      <c r="GY1363" s="127"/>
    </row>
    <row r="1364" spans="1:207" ht="12.75" customHeight="1" x14ac:dyDescent="0.2">
      <c r="A1364" s="127"/>
      <c r="B1364" s="127"/>
      <c r="C1364" s="127"/>
      <c r="D1364" s="127"/>
      <c r="E1364" s="126"/>
      <c r="F1364" s="117"/>
      <c r="G1364" s="131"/>
      <c r="H1364" s="117"/>
      <c r="I1364" s="128"/>
      <c r="J1364" s="127"/>
      <c r="K1364" s="114"/>
      <c r="L1364" s="113"/>
      <c r="M1364" s="113"/>
      <c r="N1364" s="113"/>
      <c r="O1364" s="113"/>
      <c r="P1364" s="113"/>
      <c r="Q1364" s="113"/>
      <c r="R1364" s="113"/>
      <c r="S1364" s="113"/>
      <c r="T1364" s="113"/>
      <c r="U1364" s="113"/>
      <c r="V1364" s="113"/>
      <c r="W1364" s="113"/>
      <c r="X1364" s="127"/>
      <c r="Y1364" s="127"/>
      <c r="Z1364" s="127"/>
      <c r="AA1364" s="127"/>
      <c r="AB1364" s="127"/>
      <c r="AC1364" s="127"/>
      <c r="AD1364" s="127"/>
      <c r="AE1364" s="127"/>
      <c r="AF1364" s="127"/>
      <c r="AG1364" s="127"/>
      <c r="AH1364" s="127"/>
      <c r="AI1364" s="127"/>
      <c r="AJ1364" s="127"/>
      <c r="AK1364" s="127"/>
      <c r="AL1364" s="127"/>
      <c r="AM1364" s="127"/>
      <c r="AN1364" s="127"/>
      <c r="AO1364" s="127"/>
      <c r="AP1364" s="127"/>
      <c r="AQ1364" s="127"/>
      <c r="AR1364" s="127"/>
      <c r="AS1364" s="127"/>
      <c r="AT1364" s="127"/>
      <c r="AU1364" s="127"/>
      <c r="AV1364" s="127"/>
      <c r="AW1364" s="127"/>
      <c r="AX1364" s="127"/>
      <c r="AY1364" s="127"/>
      <c r="AZ1364" s="127"/>
      <c r="BA1364" s="127"/>
      <c r="BB1364" s="127"/>
      <c r="BC1364" s="127"/>
      <c r="BD1364" s="127"/>
      <c r="BE1364" s="127"/>
      <c r="BF1364" s="127"/>
      <c r="BG1364" s="127"/>
      <c r="BH1364" s="127"/>
      <c r="BI1364" s="127"/>
      <c r="BJ1364" s="127"/>
      <c r="BK1364" s="127"/>
      <c r="BL1364" s="127"/>
      <c r="BM1364" s="127"/>
      <c r="BN1364" s="127"/>
      <c r="BO1364" s="127"/>
      <c r="BP1364" s="127"/>
      <c r="BQ1364" s="127"/>
      <c r="BR1364" s="127"/>
      <c r="BS1364" s="127"/>
      <c r="BT1364" s="127"/>
      <c r="BU1364" s="127"/>
      <c r="BV1364" s="127"/>
      <c r="BW1364" s="127"/>
      <c r="BX1364" s="127"/>
      <c r="BY1364" s="127"/>
      <c r="BZ1364" s="127"/>
      <c r="CA1364" s="127"/>
      <c r="CB1364" s="127"/>
      <c r="CC1364" s="127"/>
      <c r="CD1364" s="127"/>
      <c r="CE1364" s="127"/>
      <c r="CF1364" s="127"/>
      <c r="CG1364" s="127"/>
      <c r="CH1364" s="127"/>
      <c r="CI1364" s="127"/>
      <c r="CJ1364" s="127"/>
      <c r="CK1364" s="127"/>
      <c r="CL1364" s="127"/>
      <c r="CM1364" s="127"/>
      <c r="CN1364" s="127"/>
      <c r="CO1364" s="127"/>
      <c r="CP1364" s="127"/>
      <c r="CQ1364" s="127"/>
      <c r="CR1364" s="127"/>
      <c r="CS1364" s="127"/>
      <c r="CT1364" s="127"/>
      <c r="CU1364" s="127"/>
      <c r="CV1364" s="127"/>
      <c r="CW1364" s="127"/>
      <c r="CX1364" s="127"/>
      <c r="CY1364" s="127"/>
      <c r="CZ1364" s="127"/>
      <c r="DA1364" s="127"/>
      <c r="DB1364" s="127"/>
      <c r="DC1364" s="127"/>
      <c r="DD1364" s="127"/>
      <c r="DE1364" s="127"/>
      <c r="DF1364" s="127"/>
      <c r="DG1364" s="127"/>
      <c r="DH1364" s="127"/>
      <c r="DI1364" s="127"/>
      <c r="DJ1364" s="127"/>
      <c r="DK1364" s="127"/>
      <c r="DL1364" s="127"/>
      <c r="DM1364" s="127"/>
      <c r="DN1364" s="127"/>
      <c r="DO1364" s="127"/>
      <c r="DP1364" s="127"/>
      <c r="DQ1364" s="127"/>
      <c r="DR1364" s="127"/>
      <c r="DS1364" s="127"/>
      <c r="DT1364" s="127"/>
      <c r="DU1364" s="127"/>
      <c r="DV1364" s="127"/>
      <c r="DW1364" s="127"/>
      <c r="DX1364" s="127"/>
      <c r="DY1364" s="127"/>
      <c r="DZ1364" s="127"/>
      <c r="EA1364" s="127"/>
      <c r="EB1364" s="127"/>
      <c r="EC1364" s="127"/>
      <c r="ED1364" s="127"/>
      <c r="EE1364" s="127"/>
      <c r="EF1364" s="127"/>
      <c r="EG1364" s="127"/>
      <c r="EH1364" s="127"/>
      <c r="EI1364" s="127"/>
      <c r="EJ1364" s="127"/>
      <c r="EK1364" s="127"/>
      <c r="EL1364" s="127"/>
      <c r="EM1364" s="127"/>
      <c r="EN1364" s="127"/>
      <c r="EO1364" s="127"/>
      <c r="EP1364" s="127"/>
      <c r="EQ1364" s="127"/>
      <c r="ER1364" s="127"/>
      <c r="ES1364" s="127"/>
      <c r="ET1364" s="127"/>
      <c r="EU1364" s="127"/>
      <c r="EV1364" s="127"/>
      <c r="EW1364" s="127"/>
      <c r="EX1364" s="127"/>
      <c r="EY1364" s="127"/>
      <c r="EZ1364" s="127"/>
      <c r="FA1364" s="127"/>
      <c r="FB1364" s="127"/>
      <c r="FC1364" s="127"/>
      <c r="FD1364" s="127"/>
      <c r="FE1364" s="127"/>
      <c r="FF1364" s="127"/>
      <c r="FG1364" s="127"/>
      <c r="FH1364" s="127"/>
      <c r="FI1364" s="127"/>
      <c r="FJ1364" s="127"/>
      <c r="FK1364" s="127"/>
      <c r="FL1364" s="127"/>
      <c r="FM1364" s="127"/>
      <c r="FN1364" s="127"/>
      <c r="FO1364" s="127"/>
      <c r="FP1364" s="127"/>
      <c r="FQ1364" s="127"/>
      <c r="FR1364" s="127"/>
      <c r="FS1364" s="127"/>
      <c r="FT1364" s="127"/>
      <c r="FU1364" s="127"/>
      <c r="FV1364" s="127"/>
      <c r="FW1364" s="127"/>
      <c r="FX1364" s="127"/>
      <c r="FY1364" s="127"/>
      <c r="FZ1364" s="127"/>
      <c r="GA1364" s="127"/>
      <c r="GB1364" s="127"/>
      <c r="GC1364" s="127"/>
      <c r="GD1364" s="127"/>
      <c r="GE1364" s="127"/>
      <c r="GF1364" s="127"/>
      <c r="GG1364" s="127"/>
      <c r="GH1364" s="127"/>
      <c r="GI1364" s="127"/>
      <c r="GJ1364" s="127"/>
      <c r="GK1364" s="127"/>
      <c r="GL1364" s="127"/>
      <c r="GM1364" s="127"/>
      <c r="GN1364" s="127"/>
      <c r="GO1364" s="127"/>
      <c r="GP1364" s="127"/>
      <c r="GQ1364" s="127"/>
      <c r="GR1364" s="127"/>
      <c r="GS1364" s="127"/>
      <c r="GT1364" s="127"/>
      <c r="GU1364" s="127"/>
      <c r="GV1364" s="127"/>
      <c r="GW1364" s="127"/>
      <c r="GX1364" s="127"/>
      <c r="GY1364" s="127"/>
    </row>
    <row r="1365" spans="1:207" ht="12.75" customHeight="1" x14ac:dyDescent="0.2">
      <c r="A1365" s="127"/>
      <c r="B1365" s="127"/>
      <c r="C1365" s="127"/>
      <c r="D1365" s="127"/>
      <c r="E1365" s="126"/>
      <c r="F1365" s="117"/>
      <c r="G1365" s="131"/>
      <c r="H1365" s="117"/>
      <c r="I1365" s="128"/>
      <c r="J1365" s="127"/>
      <c r="K1365" s="114"/>
      <c r="L1365" s="113"/>
      <c r="M1365" s="113"/>
      <c r="N1365" s="113"/>
      <c r="O1365" s="113"/>
      <c r="P1365" s="113"/>
      <c r="Q1365" s="113"/>
      <c r="R1365" s="113"/>
      <c r="S1365" s="113"/>
      <c r="T1365" s="113"/>
      <c r="U1365" s="113"/>
      <c r="V1365" s="113"/>
      <c r="W1365" s="113"/>
      <c r="X1365" s="127"/>
      <c r="Y1365" s="127"/>
      <c r="Z1365" s="127"/>
      <c r="AA1365" s="127"/>
      <c r="AB1365" s="127"/>
      <c r="AC1365" s="127"/>
      <c r="AD1365" s="127"/>
      <c r="AE1365" s="127"/>
      <c r="AF1365" s="127"/>
      <c r="AG1365" s="127"/>
      <c r="AH1365" s="127"/>
      <c r="AI1365" s="127"/>
      <c r="AJ1365" s="127"/>
      <c r="AK1365" s="127"/>
      <c r="AL1365" s="127"/>
      <c r="AM1365" s="127"/>
      <c r="AN1365" s="127"/>
      <c r="AO1365" s="127"/>
      <c r="AP1365" s="127"/>
      <c r="AQ1365" s="127"/>
      <c r="AR1365" s="127"/>
      <c r="AS1365" s="127"/>
      <c r="AT1365" s="127"/>
      <c r="AU1365" s="127"/>
      <c r="AV1365" s="127"/>
      <c r="AW1365" s="127"/>
      <c r="AX1365" s="127"/>
      <c r="AY1365" s="127"/>
      <c r="AZ1365" s="127"/>
      <c r="BA1365" s="127"/>
      <c r="BB1365" s="127"/>
      <c r="BC1365" s="127"/>
      <c r="BD1365" s="127"/>
      <c r="BE1365" s="127"/>
      <c r="BF1365" s="127"/>
      <c r="BG1365" s="127"/>
      <c r="BH1365" s="127"/>
      <c r="BI1365" s="127"/>
      <c r="BJ1365" s="127"/>
      <c r="BK1365" s="127"/>
      <c r="BL1365" s="127"/>
      <c r="BM1365" s="127"/>
      <c r="BN1365" s="127"/>
      <c r="BO1365" s="127"/>
      <c r="BP1365" s="127"/>
      <c r="BQ1365" s="127"/>
      <c r="BR1365" s="127"/>
      <c r="BS1365" s="127"/>
      <c r="BT1365" s="127"/>
      <c r="BU1365" s="127"/>
      <c r="BV1365" s="127"/>
      <c r="BW1365" s="127"/>
      <c r="BX1365" s="127"/>
      <c r="BY1365" s="127"/>
      <c r="BZ1365" s="127"/>
      <c r="CA1365" s="127"/>
      <c r="CB1365" s="127"/>
      <c r="CC1365" s="127"/>
      <c r="CD1365" s="127"/>
      <c r="CE1365" s="127"/>
      <c r="CF1365" s="127"/>
      <c r="CG1365" s="127"/>
      <c r="CH1365" s="127"/>
      <c r="CI1365" s="127"/>
      <c r="CJ1365" s="127"/>
      <c r="CK1365" s="127"/>
      <c r="CL1365" s="127"/>
      <c r="CM1365" s="127"/>
      <c r="CN1365" s="127"/>
      <c r="CO1365" s="127"/>
      <c r="CP1365" s="127"/>
      <c r="CQ1365" s="127"/>
      <c r="CR1365" s="127"/>
      <c r="CS1365" s="127"/>
      <c r="CT1365" s="127"/>
      <c r="CU1365" s="127"/>
      <c r="CV1365" s="127"/>
      <c r="CW1365" s="127"/>
      <c r="CX1365" s="127"/>
      <c r="CY1365" s="127"/>
      <c r="CZ1365" s="127"/>
      <c r="DA1365" s="127"/>
      <c r="DB1365" s="127"/>
      <c r="DC1365" s="127"/>
      <c r="DD1365" s="127"/>
      <c r="DE1365" s="127"/>
      <c r="DF1365" s="127"/>
      <c r="DG1365" s="127"/>
      <c r="DH1365" s="127"/>
      <c r="DI1365" s="127"/>
      <c r="DJ1365" s="127"/>
      <c r="DK1365" s="127"/>
      <c r="DL1365" s="127"/>
      <c r="DM1365" s="127"/>
      <c r="DN1365" s="127"/>
      <c r="DO1365" s="127"/>
      <c r="DP1365" s="127"/>
      <c r="DQ1365" s="127"/>
      <c r="DR1365" s="127"/>
      <c r="DS1365" s="127"/>
      <c r="DT1365" s="127"/>
      <c r="DU1365" s="127"/>
      <c r="DV1365" s="127"/>
      <c r="DW1365" s="127"/>
      <c r="DX1365" s="127"/>
      <c r="DY1365" s="127"/>
      <c r="DZ1365" s="127"/>
      <c r="EA1365" s="127"/>
      <c r="EB1365" s="127"/>
      <c r="EC1365" s="127"/>
      <c r="ED1365" s="127"/>
      <c r="EE1365" s="127"/>
      <c r="EF1365" s="127"/>
      <c r="EG1365" s="127"/>
      <c r="EH1365" s="127"/>
      <c r="EI1365" s="127"/>
      <c r="EJ1365" s="127"/>
      <c r="EK1365" s="127"/>
      <c r="EL1365" s="127"/>
      <c r="EM1365" s="127"/>
      <c r="EN1365" s="127"/>
      <c r="EO1365" s="127"/>
      <c r="EP1365" s="127"/>
      <c r="EQ1365" s="127"/>
      <c r="ER1365" s="127"/>
      <c r="ES1365" s="127"/>
      <c r="ET1365" s="127"/>
      <c r="EU1365" s="127"/>
      <c r="EV1365" s="127"/>
      <c r="EW1365" s="127"/>
      <c r="EX1365" s="127"/>
      <c r="EY1365" s="127"/>
      <c r="EZ1365" s="127"/>
      <c r="FA1365" s="127"/>
      <c r="FB1365" s="127"/>
      <c r="FC1365" s="127"/>
      <c r="FD1365" s="127"/>
      <c r="FE1365" s="127"/>
      <c r="FF1365" s="127"/>
      <c r="FG1365" s="127"/>
      <c r="FH1365" s="127"/>
      <c r="FI1365" s="127"/>
      <c r="FJ1365" s="127"/>
      <c r="FK1365" s="127"/>
      <c r="FL1365" s="127"/>
      <c r="FM1365" s="127"/>
      <c r="FN1365" s="127"/>
      <c r="FO1365" s="127"/>
      <c r="FP1365" s="127"/>
      <c r="FQ1365" s="127"/>
      <c r="FR1365" s="127"/>
      <c r="FS1365" s="127"/>
      <c r="FT1365" s="127"/>
      <c r="FU1365" s="127"/>
      <c r="FV1365" s="127"/>
      <c r="FW1365" s="127"/>
      <c r="FX1365" s="127"/>
      <c r="FY1365" s="127"/>
      <c r="FZ1365" s="127"/>
      <c r="GA1365" s="127"/>
      <c r="GB1365" s="127"/>
      <c r="GC1365" s="127"/>
      <c r="GD1365" s="127"/>
      <c r="GE1365" s="127"/>
      <c r="GF1365" s="127"/>
      <c r="GG1365" s="127"/>
      <c r="GH1365" s="127"/>
      <c r="GI1365" s="127"/>
      <c r="GJ1365" s="127"/>
      <c r="GK1365" s="127"/>
      <c r="GL1365" s="127"/>
      <c r="GM1365" s="127"/>
      <c r="GN1365" s="127"/>
      <c r="GO1365" s="127"/>
      <c r="GP1365" s="127"/>
      <c r="GQ1365" s="127"/>
      <c r="GR1365" s="127"/>
      <c r="GS1365" s="127"/>
      <c r="GT1365" s="127"/>
      <c r="GU1365" s="127"/>
      <c r="GV1365" s="127"/>
      <c r="GW1365" s="127"/>
      <c r="GX1365" s="127"/>
      <c r="GY1365" s="127"/>
    </row>
    <row r="1366" spans="1:207" ht="12.75" customHeight="1" x14ac:dyDescent="0.2">
      <c r="A1366" s="127"/>
      <c r="B1366" s="127"/>
      <c r="C1366" s="127"/>
      <c r="D1366" s="127"/>
      <c r="E1366" s="126"/>
      <c r="F1366" s="117"/>
      <c r="G1366" s="131"/>
      <c r="H1366" s="117"/>
      <c r="I1366" s="128"/>
      <c r="J1366" s="127"/>
      <c r="K1366" s="114"/>
      <c r="L1366" s="113"/>
      <c r="M1366" s="113"/>
      <c r="N1366" s="113"/>
      <c r="O1366" s="113"/>
      <c r="P1366" s="113"/>
      <c r="Q1366" s="113"/>
      <c r="R1366" s="113"/>
      <c r="S1366" s="113"/>
      <c r="T1366" s="113"/>
      <c r="U1366" s="113"/>
      <c r="V1366" s="113"/>
      <c r="W1366" s="113"/>
      <c r="X1366" s="127"/>
      <c r="Y1366" s="127"/>
      <c r="Z1366" s="127"/>
      <c r="AA1366" s="127"/>
      <c r="AB1366" s="127"/>
      <c r="AC1366" s="127"/>
      <c r="AD1366" s="127"/>
      <c r="AE1366" s="127"/>
      <c r="AF1366" s="127"/>
      <c r="AG1366" s="127"/>
      <c r="AH1366" s="127"/>
      <c r="AI1366" s="127"/>
      <c r="AJ1366" s="127"/>
      <c r="AK1366" s="127"/>
      <c r="AL1366" s="127"/>
      <c r="AM1366" s="127"/>
      <c r="AN1366" s="127"/>
      <c r="AO1366" s="127"/>
      <c r="AP1366" s="127"/>
      <c r="AQ1366" s="127"/>
      <c r="AR1366" s="127"/>
      <c r="AS1366" s="127"/>
      <c r="AT1366" s="127"/>
      <c r="AU1366" s="127"/>
      <c r="AV1366" s="127"/>
      <c r="AW1366" s="127"/>
      <c r="AX1366" s="127"/>
      <c r="AY1366" s="127"/>
      <c r="AZ1366" s="127"/>
      <c r="BA1366" s="127"/>
      <c r="BB1366" s="127"/>
      <c r="BC1366" s="127"/>
      <c r="BD1366" s="127"/>
      <c r="BE1366" s="127"/>
      <c r="BF1366" s="127"/>
      <c r="BG1366" s="127"/>
      <c r="BH1366" s="127"/>
      <c r="BI1366" s="127"/>
      <c r="BJ1366" s="127"/>
      <c r="BK1366" s="127"/>
      <c r="BL1366" s="127"/>
      <c r="BM1366" s="127"/>
      <c r="BN1366" s="127"/>
      <c r="BO1366" s="127"/>
      <c r="BP1366" s="127"/>
      <c r="BQ1366" s="127"/>
      <c r="BR1366" s="127"/>
      <c r="BS1366" s="127"/>
      <c r="BT1366" s="127"/>
      <c r="BU1366" s="127"/>
      <c r="BV1366" s="127"/>
      <c r="BW1366" s="127"/>
      <c r="BX1366" s="127"/>
      <c r="BY1366" s="127"/>
      <c r="BZ1366" s="127"/>
      <c r="CA1366" s="127"/>
      <c r="CB1366" s="127"/>
      <c r="CC1366" s="127"/>
      <c r="CD1366" s="127"/>
      <c r="CE1366" s="127"/>
      <c r="CF1366" s="127"/>
      <c r="CG1366" s="127"/>
      <c r="CH1366" s="127"/>
      <c r="CI1366" s="127"/>
      <c r="CJ1366" s="127"/>
      <c r="CK1366" s="127"/>
      <c r="CL1366" s="127"/>
      <c r="CM1366" s="127"/>
      <c r="CN1366" s="127"/>
      <c r="CO1366" s="127"/>
      <c r="CP1366" s="127"/>
      <c r="CQ1366" s="127"/>
      <c r="CR1366" s="127"/>
      <c r="CS1366" s="127"/>
      <c r="CT1366" s="127"/>
      <c r="CU1366" s="127"/>
      <c r="CV1366" s="127"/>
      <c r="CW1366" s="127"/>
      <c r="CX1366" s="127"/>
      <c r="CY1366" s="127"/>
      <c r="CZ1366" s="127"/>
      <c r="DA1366" s="127"/>
      <c r="DB1366" s="127"/>
      <c r="DC1366" s="127"/>
      <c r="DD1366" s="127"/>
      <c r="DE1366" s="127"/>
      <c r="DF1366" s="127"/>
      <c r="DG1366" s="127"/>
      <c r="DH1366" s="127"/>
      <c r="DI1366" s="127"/>
      <c r="DJ1366" s="127"/>
      <c r="DK1366" s="127"/>
      <c r="DL1366" s="127"/>
      <c r="DM1366" s="127"/>
      <c r="DN1366" s="127"/>
      <c r="DO1366" s="127"/>
      <c r="DP1366" s="127"/>
      <c r="DQ1366" s="127"/>
      <c r="DR1366" s="127"/>
      <c r="DS1366" s="127"/>
      <c r="DT1366" s="127"/>
      <c r="DU1366" s="127"/>
      <c r="DV1366" s="127"/>
      <c r="DW1366" s="127"/>
      <c r="DX1366" s="127"/>
      <c r="DY1366" s="127"/>
      <c r="DZ1366" s="127"/>
      <c r="EA1366" s="127"/>
      <c r="EB1366" s="127"/>
      <c r="EC1366" s="127"/>
      <c r="ED1366" s="127"/>
      <c r="EE1366" s="127"/>
      <c r="EF1366" s="127"/>
      <c r="EG1366" s="127"/>
      <c r="EH1366" s="127"/>
      <c r="EI1366" s="127"/>
      <c r="EJ1366" s="127"/>
      <c r="EK1366" s="127"/>
      <c r="EL1366" s="127"/>
      <c r="EM1366" s="127"/>
      <c r="EN1366" s="127"/>
      <c r="EO1366" s="127"/>
      <c r="EP1366" s="127"/>
      <c r="EQ1366" s="127"/>
      <c r="ER1366" s="127"/>
      <c r="ES1366" s="127"/>
      <c r="ET1366" s="127"/>
      <c r="EU1366" s="127"/>
      <c r="EV1366" s="127"/>
      <c r="EW1366" s="127"/>
      <c r="EX1366" s="127"/>
      <c r="EY1366" s="127"/>
      <c r="EZ1366" s="127"/>
      <c r="FA1366" s="127"/>
      <c r="FB1366" s="127"/>
      <c r="FC1366" s="127"/>
      <c r="FD1366" s="127"/>
      <c r="FE1366" s="127"/>
      <c r="FF1366" s="127"/>
      <c r="FG1366" s="127"/>
      <c r="FH1366" s="127"/>
      <c r="FI1366" s="127"/>
      <c r="FJ1366" s="127"/>
      <c r="FK1366" s="127"/>
      <c r="FL1366" s="127"/>
      <c r="FM1366" s="127"/>
      <c r="FN1366" s="127"/>
      <c r="FO1366" s="127"/>
      <c r="FP1366" s="127"/>
      <c r="FQ1366" s="127"/>
      <c r="FR1366" s="127"/>
      <c r="FS1366" s="127"/>
      <c r="FT1366" s="127"/>
      <c r="FU1366" s="127"/>
      <c r="FV1366" s="127"/>
      <c r="FW1366" s="127"/>
      <c r="FX1366" s="127"/>
      <c r="FY1366" s="127"/>
      <c r="FZ1366" s="127"/>
      <c r="GA1366" s="127"/>
      <c r="GB1366" s="127"/>
      <c r="GC1366" s="127"/>
      <c r="GD1366" s="127"/>
      <c r="GE1366" s="127"/>
      <c r="GF1366" s="127"/>
      <c r="GG1366" s="127"/>
      <c r="GH1366" s="127"/>
      <c r="GI1366" s="127"/>
      <c r="GJ1366" s="127"/>
      <c r="GK1366" s="127"/>
      <c r="GL1366" s="127"/>
      <c r="GM1366" s="127"/>
      <c r="GN1366" s="127"/>
      <c r="GO1366" s="127"/>
      <c r="GP1366" s="127"/>
      <c r="GQ1366" s="127"/>
      <c r="GR1366" s="127"/>
      <c r="GS1366" s="127"/>
      <c r="GT1366" s="127"/>
      <c r="GU1366" s="127"/>
      <c r="GV1366" s="127"/>
      <c r="GW1366" s="127"/>
      <c r="GX1366" s="127"/>
      <c r="GY1366" s="127"/>
    </row>
    <row r="1367" spans="1:207" ht="12.75" customHeight="1" x14ac:dyDescent="0.2">
      <c r="A1367" s="127"/>
      <c r="B1367" s="127"/>
      <c r="C1367" s="127"/>
      <c r="D1367" s="127"/>
      <c r="E1367" s="126"/>
      <c r="F1367" s="117"/>
      <c r="G1367" s="131"/>
      <c r="H1367" s="117"/>
      <c r="I1367" s="128"/>
      <c r="J1367" s="127"/>
      <c r="K1367" s="114"/>
      <c r="L1367" s="113"/>
      <c r="M1367" s="113"/>
      <c r="N1367" s="113"/>
      <c r="O1367" s="113"/>
      <c r="P1367" s="113"/>
      <c r="Q1367" s="113"/>
      <c r="R1367" s="113"/>
      <c r="S1367" s="113"/>
      <c r="T1367" s="113"/>
      <c r="U1367" s="113"/>
      <c r="V1367" s="113"/>
      <c r="W1367" s="113"/>
      <c r="X1367" s="127"/>
      <c r="Y1367" s="127"/>
      <c r="Z1367" s="127"/>
      <c r="AA1367" s="127"/>
      <c r="AB1367" s="127"/>
      <c r="AC1367" s="127"/>
      <c r="AD1367" s="127"/>
      <c r="AE1367" s="127"/>
      <c r="AF1367" s="127"/>
      <c r="AG1367" s="127"/>
      <c r="AH1367" s="127"/>
      <c r="AI1367" s="127"/>
      <c r="AJ1367" s="127"/>
      <c r="AK1367" s="127"/>
      <c r="AL1367" s="127"/>
      <c r="AM1367" s="127"/>
      <c r="AN1367" s="127"/>
      <c r="AO1367" s="127"/>
      <c r="AP1367" s="127"/>
      <c r="AQ1367" s="127"/>
      <c r="AR1367" s="127"/>
      <c r="AS1367" s="127"/>
      <c r="AT1367" s="127"/>
      <c r="AU1367" s="127"/>
      <c r="AV1367" s="127"/>
      <c r="AW1367" s="127"/>
      <c r="AX1367" s="127"/>
      <c r="AY1367" s="127"/>
      <c r="AZ1367" s="127"/>
      <c r="BA1367" s="127"/>
      <c r="BB1367" s="127"/>
      <c r="BC1367" s="127"/>
      <c r="BD1367" s="127"/>
      <c r="BE1367" s="127"/>
      <c r="BF1367" s="127"/>
      <c r="BG1367" s="127"/>
      <c r="BH1367" s="127"/>
      <c r="BI1367" s="127"/>
      <c r="BJ1367" s="127"/>
      <c r="BK1367" s="127"/>
      <c r="BL1367" s="127"/>
      <c r="BM1367" s="127"/>
      <c r="BN1367" s="127"/>
      <c r="BO1367" s="127"/>
      <c r="BP1367" s="127"/>
      <c r="BQ1367" s="127"/>
      <c r="BR1367" s="127"/>
      <c r="BS1367" s="127"/>
      <c r="BT1367" s="127"/>
      <c r="BU1367" s="127"/>
      <c r="BV1367" s="127"/>
      <c r="BW1367" s="127"/>
      <c r="BX1367" s="127"/>
      <c r="BY1367" s="127"/>
      <c r="BZ1367" s="127"/>
      <c r="CA1367" s="127"/>
      <c r="CB1367" s="127"/>
      <c r="CC1367" s="127"/>
      <c r="CD1367" s="127"/>
      <c r="CE1367" s="127"/>
      <c r="CF1367" s="127"/>
      <c r="CG1367" s="127"/>
      <c r="CH1367" s="127"/>
      <c r="CI1367" s="127"/>
      <c r="CJ1367" s="127"/>
      <c r="CK1367" s="127"/>
      <c r="CL1367" s="127"/>
      <c r="CM1367" s="127"/>
      <c r="CN1367" s="127"/>
      <c r="CO1367" s="127"/>
      <c r="CP1367" s="127"/>
      <c r="CQ1367" s="127"/>
      <c r="CR1367" s="127"/>
      <c r="CS1367" s="127"/>
      <c r="CT1367" s="127"/>
      <c r="CU1367" s="127"/>
      <c r="CV1367" s="127"/>
      <c r="CW1367" s="127"/>
      <c r="CX1367" s="127"/>
      <c r="CY1367" s="127"/>
      <c r="CZ1367" s="127"/>
      <c r="DA1367" s="127"/>
      <c r="DB1367" s="127"/>
      <c r="DC1367" s="127"/>
      <c r="DD1367" s="127"/>
      <c r="DE1367" s="127"/>
      <c r="DF1367" s="127"/>
      <c r="DG1367" s="127"/>
      <c r="DH1367" s="127"/>
      <c r="DI1367" s="127"/>
      <c r="DJ1367" s="127"/>
      <c r="DK1367" s="127"/>
      <c r="DL1367" s="127"/>
      <c r="DM1367" s="127"/>
      <c r="DN1367" s="127"/>
      <c r="DO1367" s="127"/>
      <c r="DP1367" s="127"/>
      <c r="DQ1367" s="127"/>
      <c r="DR1367" s="127"/>
      <c r="DS1367" s="127"/>
      <c r="DT1367" s="127"/>
      <c r="DU1367" s="127"/>
      <c r="DV1367" s="127"/>
      <c r="DW1367" s="127"/>
      <c r="DX1367" s="127"/>
      <c r="DY1367" s="127"/>
      <c r="DZ1367" s="127"/>
      <c r="EA1367" s="127"/>
      <c r="EB1367" s="127"/>
      <c r="EC1367" s="127"/>
      <c r="ED1367" s="127"/>
      <c r="EE1367" s="127"/>
      <c r="EF1367" s="127"/>
      <c r="EG1367" s="127"/>
      <c r="EH1367" s="127"/>
      <c r="EI1367" s="127"/>
      <c r="EJ1367" s="127"/>
      <c r="EK1367" s="127"/>
      <c r="EL1367" s="127"/>
      <c r="EM1367" s="127"/>
      <c r="EN1367" s="127"/>
      <c r="EO1367" s="127"/>
      <c r="EP1367" s="127"/>
      <c r="EQ1367" s="127"/>
      <c r="ER1367" s="127"/>
      <c r="ES1367" s="127"/>
      <c r="ET1367" s="127"/>
      <c r="EU1367" s="127"/>
      <c r="EV1367" s="127"/>
      <c r="EW1367" s="127"/>
      <c r="EX1367" s="127"/>
      <c r="EY1367" s="127"/>
      <c r="EZ1367" s="127"/>
      <c r="FA1367" s="127"/>
      <c r="FB1367" s="127"/>
      <c r="FC1367" s="127"/>
      <c r="FD1367" s="127"/>
      <c r="FE1367" s="127"/>
      <c r="FF1367" s="127"/>
      <c r="FG1367" s="127"/>
      <c r="FH1367" s="127"/>
      <c r="FI1367" s="127"/>
      <c r="FJ1367" s="127"/>
      <c r="FK1367" s="127"/>
      <c r="FL1367" s="127"/>
      <c r="FM1367" s="127"/>
      <c r="FN1367" s="127"/>
      <c r="FO1367" s="127"/>
      <c r="FP1367" s="127"/>
      <c r="FQ1367" s="127"/>
      <c r="FR1367" s="127"/>
      <c r="FS1367" s="127"/>
      <c r="FT1367" s="127"/>
      <c r="FU1367" s="127"/>
      <c r="FV1367" s="127"/>
      <c r="FW1367" s="127"/>
      <c r="FX1367" s="127"/>
      <c r="FY1367" s="127"/>
      <c r="FZ1367" s="127"/>
      <c r="GA1367" s="127"/>
      <c r="GB1367" s="127"/>
      <c r="GC1367" s="127"/>
      <c r="GD1367" s="127"/>
      <c r="GE1367" s="127"/>
      <c r="GF1367" s="127"/>
      <c r="GG1367" s="127"/>
      <c r="GH1367" s="127"/>
      <c r="GI1367" s="127"/>
      <c r="GJ1367" s="127"/>
      <c r="GK1367" s="127"/>
      <c r="GL1367" s="127"/>
      <c r="GM1367" s="127"/>
      <c r="GN1367" s="127"/>
      <c r="GO1367" s="127"/>
      <c r="GP1367" s="127"/>
      <c r="GQ1367" s="127"/>
      <c r="GR1367" s="127"/>
      <c r="GS1367" s="127"/>
      <c r="GT1367" s="127"/>
      <c r="GU1367" s="127"/>
      <c r="GV1367" s="127"/>
      <c r="GW1367" s="127"/>
      <c r="GX1367" s="127"/>
      <c r="GY1367" s="127"/>
    </row>
    <row r="1368" spans="1:207" ht="12.75" customHeight="1" x14ac:dyDescent="0.2">
      <c r="A1368" s="127"/>
      <c r="B1368" s="127"/>
      <c r="C1368" s="127"/>
      <c r="D1368" s="127"/>
      <c r="E1368" s="126"/>
      <c r="F1368" s="117"/>
      <c r="G1368" s="131"/>
      <c r="H1368" s="117"/>
      <c r="I1368" s="128"/>
      <c r="J1368" s="127"/>
      <c r="K1368" s="114"/>
      <c r="L1368" s="113"/>
      <c r="M1368" s="113"/>
      <c r="N1368" s="113"/>
      <c r="O1368" s="113"/>
      <c r="P1368" s="113"/>
      <c r="Q1368" s="113"/>
      <c r="R1368" s="113"/>
      <c r="S1368" s="113"/>
      <c r="T1368" s="113"/>
      <c r="U1368" s="113"/>
      <c r="V1368" s="113"/>
      <c r="W1368" s="113"/>
      <c r="X1368" s="127"/>
      <c r="Y1368" s="127"/>
      <c r="Z1368" s="127"/>
      <c r="AA1368" s="127"/>
      <c r="AB1368" s="127"/>
      <c r="AC1368" s="127"/>
      <c r="AD1368" s="127"/>
      <c r="AE1368" s="127"/>
      <c r="AF1368" s="127"/>
      <c r="AG1368" s="127"/>
      <c r="AH1368" s="127"/>
      <c r="AI1368" s="127"/>
      <c r="AJ1368" s="127"/>
      <c r="AK1368" s="127"/>
      <c r="AL1368" s="127"/>
      <c r="AM1368" s="127"/>
      <c r="AN1368" s="127"/>
      <c r="AO1368" s="127"/>
      <c r="AP1368" s="127"/>
      <c r="AQ1368" s="127"/>
      <c r="AR1368" s="127"/>
      <c r="AS1368" s="127"/>
      <c r="AT1368" s="127"/>
      <c r="AU1368" s="127"/>
      <c r="AV1368" s="127"/>
      <c r="AW1368" s="127"/>
      <c r="AX1368" s="127"/>
      <c r="AY1368" s="127"/>
      <c r="AZ1368" s="127"/>
      <c r="BA1368" s="127"/>
      <c r="BB1368" s="127"/>
      <c r="BC1368" s="127"/>
      <c r="BD1368" s="127"/>
      <c r="BE1368" s="127"/>
      <c r="BF1368" s="127"/>
      <c r="BG1368" s="127"/>
      <c r="BH1368" s="127"/>
      <c r="BI1368" s="127"/>
      <c r="BJ1368" s="127"/>
      <c r="BK1368" s="127"/>
      <c r="BL1368" s="127"/>
      <c r="BM1368" s="127"/>
      <c r="BN1368" s="127"/>
      <c r="BO1368" s="127"/>
      <c r="BP1368" s="127"/>
      <c r="BQ1368" s="127"/>
      <c r="BR1368" s="127"/>
      <c r="BS1368" s="127"/>
      <c r="BT1368" s="127"/>
      <c r="BU1368" s="127"/>
      <c r="BV1368" s="127"/>
      <c r="BW1368" s="127"/>
      <c r="BX1368" s="127"/>
      <c r="BY1368" s="127"/>
      <c r="BZ1368" s="127"/>
      <c r="CA1368" s="127"/>
      <c r="CB1368" s="127"/>
      <c r="CC1368" s="127"/>
      <c r="CD1368" s="127"/>
      <c r="CE1368" s="127"/>
      <c r="CF1368" s="127"/>
      <c r="CG1368" s="127"/>
      <c r="CH1368" s="127"/>
      <c r="CI1368" s="127"/>
      <c r="CJ1368" s="127"/>
      <c r="CK1368" s="127"/>
      <c r="CL1368" s="127"/>
      <c r="CM1368" s="127"/>
      <c r="CN1368" s="127"/>
      <c r="CO1368" s="127"/>
      <c r="CP1368" s="127"/>
      <c r="CQ1368" s="127"/>
      <c r="CR1368" s="127"/>
      <c r="CS1368" s="127"/>
      <c r="CT1368" s="127"/>
      <c r="CU1368" s="127"/>
      <c r="CV1368" s="127"/>
      <c r="CW1368" s="127"/>
      <c r="CX1368" s="127"/>
      <c r="CY1368" s="127"/>
      <c r="CZ1368" s="127"/>
      <c r="DA1368" s="127"/>
      <c r="DB1368" s="127"/>
      <c r="DC1368" s="127"/>
      <c r="DD1368" s="127"/>
      <c r="DE1368" s="127"/>
      <c r="DF1368" s="127"/>
      <c r="DG1368" s="127"/>
      <c r="DH1368" s="127"/>
      <c r="DI1368" s="127"/>
      <c r="DJ1368" s="127"/>
      <c r="DK1368" s="127"/>
      <c r="DL1368" s="127"/>
      <c r="DM1368" s="127"/>
      <c r="DN1368" s="127"/>
      <c r="DO1368" s="127"/>
      <c r="DP1368" s="127"/>
      <c r="DQ1368" s="127"/>
      <c r="DR1368" s="127"/>
      <c r="DS1368" s="127"/>
      <c r="DT1368" s="127"/>
      <c r="DU1368" s="127"/>
      <c r="DV1368" s="127"/>
      <c r="DW1368" s="127"/>
      <c r="DX1368" s="127"/>
      <c r="DY1368" s="127"/>
      <c r="DZ1368" s="127"/>
      <c r="EA1368" s="127"/>
      <c r="EB1368" s="127"/>
      <c r="EC1368" s="127"/>
      <c r="ED1368" s="127"/>
      <c r="EE1368" s="127"/>
      <c r="EF1368" s="127"/>
      <c r="EG1368" s="127"/>
      <c r="EH1368" s="127"/>
      <c r="EI1368" s="127"/>
      <c r="EJ1368" s="127"/>
      <c r="EK1368" s="127"/>
      <c r="EL1368" s="127"/>
      <c r="EM1368" s="127"/>
      <c r="EN1368" s="127"/>
      <c r="EO1368" s="127"/>
      <c r="EP1368" s="127"/>
      <c r="EQ1368" s="127"/>
      <c r="ER1368" s="127"/>
      <c r="ES1368" s="127"/>
      <c r="ET1368" s="127"/>
      <c r="EU1368" s="127"/>
      <c r="EV1368" s="127"/>
      <c r="EW1368" s="127"/>
      <c r="EX1368" s="127"/>
      <c r="EY1368" s="127"/>
      <c r="EZ1368" s="127"/>
      <c r="FA1368" s="127"/>
      <c r="FB1368" s="127"/>
      <c r="FC1368" s="127"/>
      <c r="FD1368" s="127"/>
      <c r="FE1368" s="127"/>
      <c r="FF1368" s="127"/>
      <c r="FG1368" s="127"/>
      <c r="FH1368" s="127"/>
      <c r="FI1368" s="127"/>
      <c r="FJ1368" s="127"/>
      <c r="FK1368" s="127"/>
      <c r="FL1368" s="127"/>
      <c r="FM1368" s="127"/>
      <c r="FN1368" s="127"/>
      <c r="FO1368" s="127"/>
      <c r="FP1368" s="127"/>
      <c r="FQ1368" s="127"/>
      <c r="FR1368" s="127"/>
      <c r="FS1368" s="127"/>
      <c r="FT1368" s="127"/>
      <c r="FU1368" s="127"/>
      <c r="FV1368" s="127"/>
      <c r="FW1368" s="127"/>
      <c r="FX1368" s="127"/>
      <c r="FY1368" s="127"/>
      <c r="FZ1368" s="127"/>
      <c r="GA1368" s="127"/>
      <c r="GB1368" s="127"/>
      <c r="GC1368" s="127"/>
      <c r="GD1368" s="127"/>
      <c r="GE1368" s="127"/>
      <c r="GF1368" s="127"/>
      <c r="GG1368" s="127"/>
      <c r="GH1368" s="127"/>
      <c r="GI1368" s="127"/>
      <c r="GJ1368" s="127"/>
      <c r="GK1368" s="127"/>
      <c r="GL1368" s="127"/>
      <c r="GM1368" s="127"/>
      <c r="GN1368" s="127"/>
      <c r="GO1368" s="127"/>
      <c r="GP1368" s="127"/>
      <c r="GQ1368" s="127"/>
      <c r="GR1368" s="127"/>
      <c r="GS1368" s="127"/>
      <c r="GT1368" s="127"/>
      <c r="GU1368" s="127"/>
      <c r="GV1368" s="127"/>
      <c r="GW1368" s="127"/>
      <c r="GX1368" s="127"/>
      <c r="GY1368" s="127"/>
    </row>
    <row r="1369" spans="1:207" ht="12.75" customHeight="1" x14ac:dyDescent="0.2">
      <c r="A1369" s="127"/>
      <c r="B1369" s="127"/>
      <c r="C1369" s="127"/>
      <c r="D1369" s="127"/>
      <c r="E1369" s="126"/>
      <c r="F1369" s="117"/>
      <c r="G1369" s="131"/>
      <c r="H1369" s="117"/>
      <c r="I1369" s="128"/>
      <c r="J1369" s="127"/>
      <c r="K1369" s="114"/>
      <c r="L1369" s="113"/>
      <c r="M1369" s="113"/>
      <c r="N1369" s="113"/>
      <c r="O1369" s="113"/>
      <c r="P1369" s="113"/>
      <c r="Q1369" s="113"/>
      <c r="R1369" s="113"/>
      <c r="S1369" s="113"/>
      <c r="T1369" s="113"/>
      <c r="U1369" s="113"/>
      <c r="V1369" s="113"/>
      <c r="W1369" s="113"/>
      <c r="X1369" s="127"/>
      <c r="Y1369" s="127"/>
      <c r="Z1369" s="127"/>
      <c r="AA1369" s="127"/>
      <c r="AB1369" s="127"/>
      <c r="AC1369" s="127"/>
      <c r="AD1369" s="127"/>
      <c r="AE1369" s="127"/>
      <c r="AF1369" s="127"/>
      <c r="AG1369" s="127"/>
      <c r="AH1369" s="127"/>
      <c r="AI1369" s="127"/>
      <c r="AJ1369" s="127"/>
      <c r="AK1369" s="127"/>
      <c r="AL1369" s="127"/>
      <c r="AM1369" s="127"/>
      <c r="AN1369" s="127"/>
      <c r="AO1369" s="127"/>
      <c r="AP1369" s="127"/>
      <c r="AQ1369" s="127"/>
      <c r="AR1369" s="127"/>
      <c r="AS1369" s="127"/>
      <c r="AT1369" s="127"/>
      <c r="AU1369" s="127"/>
      <c r="AV1369" s="127"/>
      <c r="AW1369" s="127"/>
      <c r="AX1369" s="127"/>
      <c r="AY1369" s="127"/>
      <c r="AZ1369" s="127"/>
      <c r="BA1369" s="127"/>
      <c r="BB1369" s="127"/>
      <c r="BC1369" s="127"/>
      <c r="BD1369" s="127"/>
      <c r="BE1369" s="127"/>
      <c r="BF1369" s="127"/>
      <c r="BG1369" s="127"/>
      <c r="BH1369" s="127"/>
      <c r="BI1369" s="127"/>
      <c r="BJ1369" s="127"/>
      <c r="BK1369" s="127"/>
      <c r="BL1369" s="127"/>
      <c r="BM1369" s="127"/>
      <c r="BN1369" s="127"/>
      <c r="BO1369" s="127"/>
      <c r="BP1369" s="127"/>
      <c r="BQ1369" s="127"/>
      <c r="BR1369" s="127"/>
      <c r="BS1369" s="127"/>
      <c r="BT1369" s="127"/>
      <c r="BU1369" s="127"/>
      <c r="BV1369" s="127"/>
      <c r="BW1369" s="127"/>
      <c r="BX1369" s="127"/>
      <c r="BY1369" s="127"/>
      <c r="BZ1369" s="127"/>
      <c r="CA1369" s="127"/>
      <c r="CB1369" s="127"/>
      <c r="CC1369" s="127"/>
      <c r="CD1369" s="127"/>
      <c r="CE1369" s="127"/>
      <c r="CF1369" s="127"/>
      <c r="CG1369" s="127"/>
      <c r="CH1369" s="127"/>
      <c r="CI1369" s="127"/>
      <c r="CJ1369" s="127"/>
      <c r="CK1369" s="127"/>
      <c r="CL1369" s="127"/>
      <c r="CM1369" s="127"/>
      <c r="CN1369" s="127"/>
      <c r="CO1369" s="127"/>
      <c r="CP1369" s="127"/>
      <c r="CQ1369" s="127"/>
      <c r="CR1369" s="127"/>
      <c r="CS1369" s="127"/>
      <c r="CT1369" s="127"/>
      <c r="CU1369" s="127"/>
      <c r="CV1369" s="127"/>
      <c r="CW1369" s="127"/>
      <c r="CX1369" s="127"/>
      <c r="CY1369" s="127"/>
      <c r="CZ1369" s="127"/>
      <c r="DA1369" s="127"/>
      <c r="DB1369" s="127"/>
      <c r="DC1369" s="127"/>
      <c r="DD1369" s="127"/>
      <c r="DE1369" s="127"/>
      <c r="DF1369" s="127"/>
      <c r="DG1369" s="127"/>
      <c r="DH1369" s="127"/>
      <c r="DI1369" s="127"/>
      <c r="DJ1369" s="127"/>
      <c r="DK1369" s="127"/>
      <c r="DL1369" s="127"/>
      <c r="DM1369" s="127"/>
      <c r="DN1369" s="127"/>
      <c r="DO1369" s="127"/>
      <c r="DP1369" s="127"/>
      <c r="DQ1369" s="127"/>
      <c r="DR1369" s="127"/>
      <c r="DS1369" s="127"/>
      <c r="DT1369" s="127"/>
      <c r="DU1369" s="127"/>
      <c r="DV1369" s="127"/>
      <c r="DW1369" s="127"/>
      <c r="DX1369" s="127"/>
      <c r="DY1369" s="127"/>
      <c r="DZ1369" s="127"/>
      <c r="EA1369" s="127"/>
      <c r="EB1369" s="127"/>
      <c r="EC1369" s="127"/>
      <c r="ED1369" s="127"/>
      <c r="EE1369" s="127"/>
      <c r="EF1369" s="127"/>
      <c r="EG1369" s="127"/>
      <c r="EH1369" s="127"/>
      <c r="EI1369" s="127"/>
      <c r="EJ1369" s="127"/>
      <c r="EK1369" s="127"/>
      <c r="EL1369" s="127"/>
      <c r="EM1369" s="127"/>
      <c r="EN1369" s="127"/>
      <c r="EO1369" s="127"/>
      <c r="EP1369" s="127"/>
      <c r="EQ1369" s="127"/>
      <c r="ER1369" s="127"/>
      <c r="ES1369" s="127"/>
      <c r="ET1369" s="127"/>
      <c r="EU1369" s="127"/>
      <c r="EV1369" s="127"/>
      <c r="EW1369" s="127"/>
      <c r="EX1369" s="127"/>
      <c r="EY1369" s="127"/>
      <c r="EZ1369" s="127"/>
      <c r="FA1369" s="127"/>
      <c r="FB1369" s="127"/>
      <c r="FC1369" s="127"/>
      <c r="FD1369" s="127"/>
      <c r="FE1369" s="127"/>
      <c r="FF1369" s="127"/>
      <c r="FG1369" s="127"/>
      <c r="FH1369" s="127"/>
      <c r="FI1369" s="127"/>
      <c r="FJ1369" s="127"/>
      <c r="FK1369" s="127"/>
      <c r="FL1369" s="127"/>
      <c r="FM1369" s="127"/>
      <c r="FN1369" s="127"/>
      <c r="FO1369" s="127"/>
      <c r="FP1369" s="127"/>
      <c r="FQ1369" s="127"/>
      <c r="FR1369" s="127"/>
      <c r="FS1369" s="127"/>
      <c r="FT1369" s="127"/>
      <c r="FU1369" s="127"/>
      <c r="FV1369" s="127"/>
      <c r="FW1369" s="127"/>
      <c r="FX1369" s="127"/>
      <c r="FY1369" s="127"/>
      <c r="FZ1369" s="127"/>
      <c r="GA1369" s="127"/>
      <c r="GB1369" s="127"/>
      <c r="GC1369" s="127"/>
      <c r="GD1369" s="127"/>
      <c r="GE1369" s="127"/>
      <c r="GF1369" s="127"/>
      <c r="GG1369" s="127"/>
      <c r="GH1369" s="127"/>
      <c r="GI1369" s="127"/>
      <c r="GJ1369" s="127"/>
      <c r="GK1369" s="127"/>
      <c r="GL1369" s="127"/>
      <c r="GM1369" s="127"/>
      <c r="GN1369" s="127"/>
      <c r="GO1369" s="127"/>
      <c r="GP1369" s="127"/>
      <c r="GQ1369" s="127"/>
      <c r="GR1369" s="127"/>
      <c r="GS1369" s="127"/>
      <c r="GT1369" s="127"/>
      <c r="GU1369" s="127"/>
      <c r="GV1369" s="127"/>
      <c r="GW1369" s="127"/>
      <c r="GX1369" s="127"/>
      <c r="GY1369" s="127"/>
    </row>
    <row r="1370" spans="1:207" ht="12.75" customHeight="1" x14ac:dyDescent="0.2">
      <c r="A1370" s="127"/>
      <c r="B1370" s="127"/>
      <c r="C1370" s="127"/>
      <c r="D1370" s="127"/>
      <c r="E1370" s="126"/>
      <c r="F1370" s="117"/>
      <c r="G1370" s="131"/>
      <c r="H1370" s="117"/>
      <c r="I1370" s="128"/>
      <c r="J1370" s="127"/>
      <c r="K1370" s="114"/>
      <c r="L1370" s="113"/>
      <c r="M1370" s="113"/>
      <c r="N1370" s="113"/>
      <c r="O1370" s="113"/>
      <c r="P1370" s="113"/>
      <c r="Q1370" s="113"/>
      <c r="R1370" s="113"/>
      <c r="S1370" s="113"/>
      <c r="T1370" s="113"/>
      <c r="U1370" s="113"/>
      <c r="V1370" s="113"/>
      <c r="W1370" s="113"/>
      <c r="X1370" s="127"/>
      <c r="Y1370" s="127"/>
      <c r="Z1370" s="127"/>
      <c r="AA1370" s="127"/>
      <c r="AB1370" s="127"/>
      <c r="AC1370" s="127"/>
      <c r="AD1370" s="127"/>
      <c r="AE1370" s="127"/>
      <c r="AF1370" s="127"/>
      <c r="AG1370" s="127"/>
      <c r="AH1370" s="127"/>
      <c r="AI1370" s="127"/>
      <c r="AJ1370" s="127"/>
      <c r="AK1370" s="127"/>
      <c r="AL1370" s="127"/>
      <c r="AM1370" s="127"/>
      <c r="AN1370" s="127"/>
      <c r="AO1370" s="127"/>
      <c r="AP1370" s="127"/>
      <c r="AQ1370" s="127"/>
      <c r="AR1370" s="127"/>
      <c r="AS1370" s="127"/>
      <c r="AT1370" s="127"/>
      <c r="AU1370" s="127"/>
      <c r="AV1370" s="127"/>
      <c r="AW1370" s="127"/>
      <c r="AX1370" s="127"/>
      <c r="AY1370" s="127"/>
      <c r="AZ1370" s="127"/>
      <c r="BA1370" s="127"/>
      <c r="BB1370" s="127"/>
      <c r="BC1370" s="127"/>
      <c r="BD1370" s="127"/>
      <c r="BE1370" s="127"/>
      <c r="BF1370" s="127"/>
      <c r="BG1370" s="127"/>
      <c r="BH1370" s="127"/>
      <c r="BI1370" s="127"/>
      <c r="BJ1370" s="127"/>
      <c r="BK1370" s="127"/>
      <c r="BL1370" s="127"/>
      <c r="BM1370" s="127"/>
      <c r="BN1370" s="127"/>
      <c r="BO1370" s="127"/>
      <c r="BP1370" s="127"/>
      <c r="BQ1370" s="127"/>
      <c r="BR1370" s="127"/>
      <c r="BS1370" s="127"/>
      <c r="BT1370" s="127"/>
      <c r="BU1370" s="127"/>
      <c r="BV1370" s="127"/>
      <c r="BW1370" s="127"/>
      <c r="BX1370" s="127"/>
      <c r="BY1370" s="127"/>
      <c r="BZ1370" s="127"/>
      <c r="CA1370" s="127"/>
      <c r="CB1370" s="127"/>
      <c r="CC1370" s="127"/>
      <c r="CD1370" s="127"/>
      <c r="CE1370" s="127"/>
      <c r="CF1370" s="127"/>
      <c r="CG1370" s="127"/>
      <c r="CH1370" s="127"/>
      <c r="CI1370" s="127"/>
      <c r="CJ1370" s="127"/>
      <c r="CK1370" s="127"/>
      <c r="CL1370" s="127"/>
      <c r="CM1370" s="127"/>
      <c r="CN1370" s="127"/>
      <c r="CO1370" s="127"/>
      <c r="CP1370" s="127"/>
      <c r="CQ1370" s="127"/>
      <c r="CR1370" s="127"/>
      <c r="CS1370" s="127"/>
      <c r="CT1370" s="127"/>
      <c r="CU1370" s="127"/>
      <c r="CV1370" s="127"/>
      <c r="CW1370" s="127"/>
      <c r="CX1370" s="127"/>
      <c r="CY1370" s="127"/>
      <c r="CZ1370" s="127"/>
      <c r="DA1370" s="127"/>
      <c r="DB1370" s="127"/>
      <c r="DC1370" s="127"/>
      <c r="DD1370" s="127"/>
      <c r="DE1370" s="127"/>
      <c r="DF1370" s="127"/>
      <c r="DG1370" s="127"/>
      <c r="DH1370" s="127"/>
      <c r="DI1370" s="127"/>
      <c r="DJ1370" s="127"/>
      <c r="DK1370" s="127"/>
      <c r="DL1370" s="127"/>
      <c r="DM1370" s="127"/>
      <c r="DN1370" s="127"/>
      <c r="DO1370" s="127"/>
      <c r="DP1370" s="127"/>
      <c r="DQ1370" s="127"/>
      <c r="DR1370" s="127"/>
      <c r="DS1370" s="127"/>
      <c r="DT1370" s="127"/>
      <c r="DU1370" s="127"/>
      <c r="DV1370" s="127"/>
      <c r="DW1370" s="127"/>
      <c r="DX1370" s="127"/>
      <c r="DY1370" s="127"/>
      <c r="DZ1370" s="127"/>
      <c r="EA1370" s="127"/>
      <c r="EB1370" s="127"/>
      <c r="EC1370" s="127"/>
      <c r="ED1370" s="127"/>
      <c r="EE1370" s="127"/>
      <c r="EF1370" s="127"/>
      <c r="EG1370" s="127"/>
      <c r="EH1370" s="127"/>
      <c r="EI1370" s="127"/>
      <c r="EJ1370" s="127"/>
      <c r="EK1370" s="127"/>
      <c r="EL1370" s="127"/>
      <c r="EM1370" s="127"/>
      <c r="EN1370" s="127"/>
      <c r="EO1370" s="127"/>
      <c r="EP1370" s="127"/>
      <c r="EQ1370" s="127"/>
      <c r="ER1370" s="127"/>
      <c r="ES1370" s="127"/>
      <c r="ET1370" s="127"/>
      <c r="EU1370" s="127"/>
      <c r="EV1370" s="127"/>
      <c r="EW1370" s="127"/>
      <c r="EX1370" s="127"/>
      <c r="EY1370" s="127"/>
      <c r="EZ1370" s="127"/>
      <c r="FA1370" s="127"/>
      <c r="FB1370" s="127"/>
      <c r="FC1370" s="127"/>
      <c r="FD1370" s="127"/>
      <c r="FE1370" s="127"/>
      <c r="FF1370" s="127"/>
      <c r="FG1370" s="127"/>
      <c r="FH1370" s="127"/>
      <c r="FI1370" s="127"/>
      <c r="FJ1370" s="127"/>
      <c r="FK1370" s="127"/>
      <c r="FL1370" s="127"/>
      <c r="FM1370" s="127"/>
      <c r="FN1370" s="127"/>
      <c r="FO1370" s="127"/>
      <c r="FP1370" s="127"/>
      <c r="FQ1370" s="127"/>
      <c r="FR1370" s="127"/>
      <c r="FS1370" s="127"/>
      <c r="FT1370" s="127"/>
      <c r="FU1370" s="127"/>
      <c r="FV1370" s="127"/>
      <c r="FW1370" s="127"/>
      <c r="FX1370" s="127"/>
      <c r="FY1370" s="127"/>
      <c r="FZ1370" s="127"/>
      <c r="GA1370" s="127"/>
      <c r="GB1370" s="127"/>
      <c r="GC1370" s="127"/>
      <c r="GD1370" s="127"/>
      <c r="GE1370" s="127"/>
      <c r="GF1370" s="127"/>
      <c r="GG1370" s="127"/>
      <c r="GH1370" s="127"/>
      <c r="GI1370" s="127"/>
      <c r="GJ1370" s="127"/>
      <c r="GK1370" s="127"/>
      <c r="GL1370" s="127"/>
      <c r="GM1370" s="127"/>
      <c r="GN1370" s="127"/>
      <c r="GO1370" s="127"/>
      <c r="GP1370" s="127"/>
      <c r="GQ1370" s="127"/>
      <c r="GR1370" s="127"/>
      <c r="GS1370" s="127"/>
      <c r="GT1370" s="127"/>
      <c r="GU1370" s="127"/>
      <c r="GV1370" s="127"/>
      <c r="GW1370" s="127"/>
      <c r="GX1370" s="127"/>
      <c r="GY1370" s="127"/>
    </row>
    <row r="1371" spans="1:207" ht="12.75" customHeight="1" x14ac:dyDescent="0.2">
      <c r="A1371" s="127"/>
      <c r="B1371" s="127"/>
      <c r="C1371" s="127"/>
      <c r="D1371" s="127"/>
      <c r="E1371" s="126"/>
      <c r="F1371" s="117"/>
      <c r="G1371" s="131"/>
      <c r="H1371" s="117"/>
      <c r="I1371" s="128"/>
      <c r="J1371" s="127"/>
      <c r="K1371" s="114"/>
      <c r="L1371" s="113"/>
      <c r="M1371" s="113"/>
      <c r="N1371" s="113"/>
      <c r="O1371" s="113"/>
      <c r="P1371" s="113"/>
      <c r="Q1371" s="113"/>
      <c r="R1371" s="113"/>
      <c r="S1371" s="113"/>
      <c r="T1371" s="113"/>
      <c r="U1371" s="113"/>
      <c r="V1371" s="113"/>
      <c r="W1371" s="113"/>
      <c r="X1371" s="127"/>
      <c r="Y1371" s="127"/>
      <c r="Z1371" s="127"/>
      <c r="AA1371" s="127"/>
      <c r="AB1371" s="127"/>
      <c r="AC1371" s="127"/>
      <c r="AD1371" s="127"/>
      <c r="AE1371" s="127"/>
      <c r="AF1371" s="127"/>
      <c r="AG1371" s="127"/>
      <c r="AH1371" s="127"/>
      <c r="AI1371" s="127"/>
      <c r="AJ1371" s="127"/>
      <c r="AK1371" s="127"/>
      <c r="AL1371" s="127"/>
      <c r="AM1371" s="127"/>
      <c r="AN1371" s="127"/>
      <c r="AO1371" s="127"/>
      <c r="AP1371" s="127"/>
      <c r="AQ1371" s="127"/>
      <c r="AR1371" s="127"/>
      <c r="AS1371" s="127"/>
      <c r="AT1371" s="127"/>
      <c r="AU1371" s="127"/>
      <c r="AV1371" s="127"/>
      <c r="AW1371" s="127"/>
      <c r="AX1371" s="127"/>
      <c r="AY1371" s="127"/>
      <c r="AZ1371" s="127"/>
      <c r="BA1371" s="127"/>
      <c r="BB1371" s="127"/>
      <c r="BC1371" s="127"/>
      <c r="BD1371" s="127"/>
      <c r="BE1371" s="127"/>
      <c r="BF1371" s="127"/>
      <c r="BG1371" s="127"/>
      <c r="BH1371" s="127"/>
      <c r="BI1371" s="127"/>
      <c r="BJ1371" s="127"/>
      <c r="BK1371" s="127"/>
      <c r="BL1371" s="127"/>
      <c r="BM1371" s="127"/>
      <c r="BN1371" s="127"/>
      <c r="BO1371" s="127"/>
      <c r="BP1371" s="127"/>
      <c r="BQ1371" s="127"/>
      <c r="BR1371" s="127"/>
      <c r="BS1371" s="127"/>
      <c r="BT1371" s="127"/>
      <c r="BU1371" s="127"/>
      <c r="BV1371" s="127"/>
      <c r="BW1371" s="127"/>
      <c r="BX1371" s="127"/>
      <c r="BY1371" s="127"/>
      <c r="BZ1371" s="127"/>
      <c r="CA1371" s="127"/>
      <c r="CB1371" s="127"/>
      <c r="CC1371" s="127"/>
      <c r="CD1371" s="127"/>
      <c r="CE1371" s="127"/>
      <c r="CF1371" s="127"/>
      <c r="CG1371" s="127"/>
      <c r="CH1371" s="127"/>
      <c r="CI1371" s="127"/>
      <c r="CJ1371" s="127"/>
      <c r="CK1371" s="127"/>
      <c r="CL1371" s="127"/>
      <c r="CM1371" s="127"/>
      <c r="CN1371" s="127"/>
      <c r="CO1371" s="127"/>
      <c r="CP1371" s="127"/>
      <c r="CQ1371" s="127"/>
      <c r="CR1371" s="127"/>
      <c r="CS1371" s="127"/>
      <c r="CT1371" s="127"/>
      <c r="CU1371" s="127"/>
      <c r="CV1371" s="127"/>
      <c r="CW1371" s="127"/>
      <c r="CX1371" s="127"/>
      <c r="CY1371" s="127"/>
      <c r="CZ1371" s="127"/>
      <c r="DA1371" s="127"/>
      <c r="DB1371" s="127"/>
      <c r="DC1371" s="127"/>
      <c r="DD1371" s="127"/>
      <c r="DE1371" s="127"/>
      <c r="DF1371" s="127"/>
      <c r="DG1371" s="127"/>
      <c r="DH1371" s="127"/>
      <c r="DI1371" s="127"/>
      <c r="DJ1371" s="127"/>
      <c r="DK1371" s="127"/>
      <c r="DL1371" s="127"/>
      <c r="DM1371" s="127"/>
      <c r="DN1371" s="127"/>
      <c r="DO1371" s="127"/>
      <c r="DP1371" s="127"/>
      <c r="DQ1371" s="127"/>
      <c r="DR1371" s="127"/>
      <c r="DS1371" s="127"/>
      <c r="DT1371" s="127"/>
      <c r="DU1371" s="127"/>
      <c r="DV1371" s="127"/>
      <c r="DW1371" s="127"/>
      <c r="DX1371" s="127"/>
      <c r="DY1371" s="127"/>
      <c r="DZ1371" s="127"/>
      <c r="EA1371" s="127"/>
      <c r="EB1371" s="127"/>
      <c r="EC1371" s="127"/>
      <c r="ED1371" s="127"/>
      <c r="EE1371" s="127"/>
      <c r="EF1371" s="127"/>
      <c r="EG1371" s="127"/>
      <c r="EH1371" s="127"/>
      <c r="EI1371" s="127"/>
      <c r="EJ1371" s="127"/>
      <c r="EK1371" s="127"/>
      <c r="EL1371" s="127"/>
      <c r="EM1371" s="127"/>
      <c r="EN1371" s="127"/>
      <c r="EO1371" s="127"/>
      <c r="EP1371" s="127"/>
      <c r="EQ1371" s="127"/>
      <c r="ER1371" s="127"/>
      <c r="ES1371" s="127"/>
      <c r="ET1371" s="127"/>
      <c r="EU1371" s="127"/>
      <c r="EV1371" s="127"/>
      <c r="EW1371" s="127"/>
      <c r="EX1371" s="127"/>
      <c r="EY1371" s="127"/>
      <c r="EZ1371" s="127"/>
      <c r="FA1371" s="127"/>
      <c r="FB1371" s="127"/>
      <c r="FC1371" s="127"/>
      <c r="FD1371" s="127"/>
      <c r="FE1371" s="127"/>
      <c r="FF1371" s="127"/>
      <c r="FG1371" s="127"/>
      <c r="FH1371" s="127"/>
      <c r="FI1371" s="127"/>
      <c r="FJ1371" s="127"/>
      <c r="FK1371" s="127"/>
      <c r="FL1371" s="127"/>
      <c r="FM1371" s="127"/>
      <c r="FN1371" s="127"/>
      <c r="FO1371" s="127"/>
      <c r="FP1371" s="127"/>
      <c r="FQ1371" s="127"/>
      <c r="FR1371" s="127"/>
      <c r="FS1371" s="127"/>
      <c r="FT1371" s="127"/>
      <c r="FU1371" s="127"/>
      <c r="FV1371" s="127"/>
      <c r="FW1371" s="127"/>
      <c r="FX1371" s="127"/>
      <c r="FY1371" s="127"/>
      <c r="FZ1371" s="127"/>
      <c r="GA1371" s="127"/>
      <c r="GB1371" s="127"/>
      <c r="GC1371" s="127"/>
      <c r="GD1371" s="127"/>
      <c r="GE1371" s="127"/>
      <c r="GF1371" s="127"/>
      <c r="GG1371" s="127"/>
      <c r="GH1371" s="127"/>
      <c r="GI1371" s="127"/>
      <c r="GJ1371" s="127"/>
      <c r="GK1371" s="127"/>
      <c r="GL1371" s="127"/>
      <c r="GM1371" s="127"/>
      <c r="GN1371" s="127"/>
      <c r="GO1371" s="127"/>
      <c r="GP1371" s="127"/>
      <c r="GQ1371" s="127"/>
      <c r="GR1371" s="127"/>
      <c r="GS1371" s="127"/>
      <c r="GT1371" s="127"/>
      <c r="GU1371" s="127"/>
      <c r="GV1371" s="127"/>
      <c r="GW1371" s="127"/>
      <c r="GX1371" s="127"/>
      <c r="GY1371" s="127"/>
    </row>
    <row r="1372" spans="1:207" ht="12.75" customHeight="1" x14ac:dyDescent="0.2">
      <c r="A1372" s="127"/>
      <c r="B1372" s="127"/>
      <c r="C1372" s="127"/>
      <c r="D1372" s="127"/>
      <c r="E1372" s="126"/>
      <c r="F1372" s="117"/>
      <c r="G1372" s="131"/>
      <c r="H1372" s="117"/>
      <c r="I1372" s="128"/>
      <c r="J1372" s="127"/>
      <c r="K1372" s="114"/>
      <c r="L1372" s="113"/>
      <c r="M1372" s="113"/>
      <c r="N1372" s="113"/>
      <c r="O1372" s="113"/>
      <c r="P1372" s="113"/>
      <c r="Q1372" s="113"/>
      <c r="R1372" s="113"/>
      <c r="S1372" s="113"/>
      <c r="T1372" s="113"/>
      <c r="U1372" s="113"/>
      <c r="V1372" s="113"/>
      <c r="W1372" s="113"/>
      <c r="X1372" s="127"/>
      <c r="Y1372" s="127"/>
      <c r="Z1372" s="127"/>
      <c r="AA1372" s="127"/>
      <c r="AB1372" s="127"/>
      <c r="AC1372" s="127"/>
      <c r="AD1372" s="127"/>
      <c r="AE1372" s="127"/>
      <c r="AF1372" s="127"/>
      <c r="AG1372" s="127"/>
      <c r="AH1372" s="127"/>
      <c r="AI1372" s="127"/>
      <c r="AJ1372" s="127"/>
      <c r="AK1372" s="127"/>
      <c r="AL1372" s="127"/>
      <c r="AM1372" s="127"/>
      <c r="AN1372" s="127"/>
      <c r="AO1372" s="127"/>
      <c r="AP1372" s="127"/>
      <c r="AQ1372" s="127"/>
      <c r="AR1372" s="127"/>
      <c r="AS1372" s="127"/>
      <c r="AT1372" s="127"/>
      <c r="AU1372" s="127"/>
      <c r="AV1372" s="127"/>
      <c r="AW1372" s="127"/>
      <c r="AX1372" s="127"/>
      <c r="AY1372" s="127"/>
      <c r="AZ1372" s="127"/>
      <c r="BA1372" s="127"/>
      <c r="BB1372" s="127"/>
      <c r="BC1372" s="127"/>
      <c r="BD1372" s="127"/>
      <c r="BE1372" s="127"/>
      <c r="BF1372" s="127"/>
      <c r="BG1372" s="127"/>
      <c r="BH1372" s="127"/>
      <c r="BI1372" s="127"/>
      <c r="BJ1372" s="127"/>
      <c r="BK1372" s="127"/>
      <c r="BL1372" s="127"/>
      <c r="BM1372" s="127"/>
      <c r="BN1372" s="127"/>
      <c r="BO1372" s="127"/>
      <c r="BP1372" s="127"/>
      <c r="BQ1372" s="127"/>
      <c r="BR1372" s="127"/>
      <c r="BS1372" s="127"/>
      <c r="BT1372" s="127"/>
      <c r="BU1372" s="127"/>
      <c r="BV1372" s="127"/>
      <c r="BW1372" s="127"/>
      <c r="BX1372" s="127"/>
      <c r="BY1372" s="127"/>
      <c r="BZ1372" s="127"/>
      <c r="CA1372" s="127"/>
      <c r="CB1372" s="127"/>
      <c r="CC1372" s="127"/>
      <c r="CD1372" s="127"/>
      <c r="CE1372" s="127"/>
      <c r="CF1372" s="127"/>
      <c r="CG1372" s="127"/>
      <c r="CH1372" s="127"/>
      <c r="CI1372" s="127"/>
      <c r="CJ1372" s="127"/>
      <c r="CK1372" s="127"/>
      <c r="CL1372" s="127"/>
      <c r="CM1372" s="127"/>
      <c r="CN1372" s="127"/>
      <c r="CO1372" s="127"/>
      <c r="CP1372" s="127"/>
      <c r="CQ1372" s="127"/>
      <c r="CR1372" s="127"/>
      <c r="CS1372" s="127"/>
      <c r="CT1372" s="127"/>
      <c r="CU1372" s="127"/>
      <c r="CV1372" s="127"/>
      <c r="CW1372" s="127"/>
      <c r="CX1372" s="127"/>
      <c r="CY1372" s="127"/>
      <c r="CZ1372" s="127"/>
      <c r="DA1372" s="127"/>
      <c r="DB1372" s="127"/>
      <c r="DC1372" s="127"/>
      <c r="DD1372" s="127"/>
      <c r="DE1372" s="127"/>
      <c r="DF1372" s="127"/>
      <c r="DG1372" s="127"/>
      <c r="DH1372" s="127"/>
      <c r="DI1372" s="127"/>
      <c r="DJ1372" s="127"/>
      <c r="DK1372" s="127"/>
      <c r="DL1372" s="127"/>
      <c r="DM1372" s="127"/>
      <c r="DN1372" s="127"/>
      <c r="DO1372" s="127"/>
      <c r="DP1372" s="127"/>
      <c r="DQ1372" s="127"/>
      <c r="DR1372" s="127"/>
      <c r="DS1372" s="127"/>
      <c r="DT1372" s="127"/>
      <c r="DU1372" s="127"/>
      <c r="DV1372" s="127"/>
      <c r="DW1372" s="127"/>
      <c r="DX1372" s="127"/>
      <c r="DY1372" s="127"/>
      <c r="DZ1372" s="127"/>
      <c r="EA1372" s="127"/>
      <c r="EB1372" s="127"/>
      <c r="EC1372" s="127"/>
      <c r="ED1372" s="127"/>
      <c r="EE1372" s="127"/>
      <c r="EF1372" s="127"/>
      <c r="EG1372" s="127"/>
      <c r="EH1372" s="127"/>
      <c r="EI1372" s="127"/>
      <c r="EJ1372" s="127"/>
      <c r="EK1372" s="127"/>
      <c r="EL1372" s="127"/>
      <c r="EM1372" s="127"/>
      <c r="EN1372" s="127"/>
      <c r="EO1372" s="127"/>
      <c r="EP1372" s="127"/>
      <c r="EQ1372" s="127"/>
      <c r="ER1372" s="127"/>
      <c r="ES1372" s="127"/>
      <c r="ET1372" s="127"/>
      <c r="EU1372" s="127"/>
      <c r="EV1372" s="127"/>
      <c r="EW1372" s="127"/>
      <c r="EX1372" s="127"/>
      <c r="EY1372" s="127"/>
      <c r="EZ1372" s="127"/>
      <c r="FA1372" s="127"/>
      <c r="FB1372" s="127"/>
      <c r="FC1372" s="127"/>
      <c r="FD1372" s="127"/>
      <c r="FE1372" s="127"/>
      <c r="FF1372" s="127"/>
      <c r="FG1372" s="127"/>
      <c r="FH1372" s="127"/>
      <c r="FI1372" s="127"/>
      <c r="FJ1372" s="127"/>
      <c r="FK1372" s="127"/>
      <c r="FL1372" s="127"/>
      <c r="FM1372" s="127"/>
      <c r="FN1372" s="127"/>
      <c r="FO1372" s="127"/>
      <c r="FP1372" s="127"/>
      <c r="FQ1372" s="127"/>
      <c r="FR1372" s="127"/>
      <c r="FS1372" s="127"/>
      <c r="FT1372" s="127"/>
      <c r="FU1372" s="127"/>
      <c r="FV1372" s="127"/>
      <c r="FW1372" s="127"/>
      <c r="FX1372" s="127"/>
      <c r="FY1372" s="127"/>
      <c r="FZ1372" s="127"/>
      <c r="GA1372" s="127"/>
      <c r="GB1372" s="127"/>
      <c r="GC1372" s="127"/>
      <c r="GD1372" s="127"/>
      <c r="GE1372" s="127"/>
      <c r="GF1372" s="127"/>
      <c r="GG1372" s="127"/>
      <c r="GH1372" s="127"/>
      <c r="GI1372" s="127"/>
      <c r="GJ1372" s="127"/>
      <c r="GK1372" s="127"/>
      <c r="GL1372" s="127"/>
      <c r="GM1372" s="127"/>
      <c r="GN1372" s="127"/>
      <c r="GO1372" s="127"/>
      <c r="GP1372" s="127"/>
      <c r="GQ1372" s="127"/>
      <c r="GR1372" s="127"/>
      <c r="GS1372" s="127"/>
      <c r="GT1372" s="127"/>
      <c r="GU1372" s="127"/>
      <c r="GV1372" s="127"/>
      <c r="GW1372" s="127"/>
      <c r="GX1372" s="127"/>
      <c r="GY1372" s="127"/>
    </row>
    <row r="1373" spans="1:207" ht="12.75" customHeight="1" x14ac:dyDescent="0.2">
      <c r="A1373" s="127"/>
      <c r="B1373" s="127"/>
      <c r="C1373" s="127"/>
      <c r="D1373" s="127"/>
      <c r="E1373" s="126"/>
      <c r="F1373" s="117"/>
      <c r="G1373" s="131"/>
      <c r="H1373" s="117"/>
      <c r="I1373" s="128"/>
      <c r="J1373" s="127"/>
      <c r="K1373" s="114"/>
      <c r="L1373" s="113"/>
      <c r="M1373" s="113"/>
      <c r="N1373" s="113"/>
      <c r="O1373" s="113"/>
      <c r="P1373" s="113"/>
      <c r="Q1373" s="113"/>
      <c r="R1373" s="113"/>
      <c r="S1373" s="113"/>
      <c r="T1373" s="113"/>
      <c r="U1373" s="113"/>
      <c r="V1373" s="113"/>
      <c r="W1373" s="113"/>
      <c r="X1373" s="127"/>
      <c r="Y1373" s="127"/>
      <c r="Z1373" s="127"/>
      <c r="AA1373" s="127"/>
      <c r="AB1373" s="127"/>
      <c r="AC1373" s="127"/>
      <c r="AD1373" s="127"/>
      <c r="AE1373" s="127"/>
      <c r="AF1373" s="127"/>
      <c r="AG1373" s="127"/>
      <c r="AH1373" s="127"/>
      <c r="AI1373" s="127"/>
      <c r="AJ1373" s="127"/>
      <c r="AK1373" s="127"/>
      <c r="AL1373" s="127"/>
      <c r="AM1373" s="127"/>
      <c r="AN1373" s="127"/>
      <c r="AO1373" s="127"/>
      <c r="AP1373" s="127"/>
      <c r="AQ1373" s="127"/>
      <c r="AR1373" s="127"/>
      <c r="AS1373" s="127"/>
      <c r="AT1373" s="127"/>
      <c r="AU1373" s="127"/>
      <c r="AV1373" s="127"/>
      <c r="AW1373" s="127"/>
      <c r="AX1373" s="127"/>
      <c r="AY1373" s="127"/>
      <c r="AZ1373" s="127"/>
      <c r="BA1373" s="127"/>
      <c r="BB1373" s="127"/>
      <c r="BC1373" s="127"/>
      <c r="BD1373" s="127"/>
      <c r="BE1373" s="127"/>
      <c r="BF1373" s="127"/>
      <c r="BG1373" s="127"/>
      <c r="BH1373" s="127"/>
      <c r="BI1373" s="127"/>
      <c r="BJ1373" s="127"/>
      <c r="BK1373" s="127"/>
      <c r="BL1373" s="127"/>
      <c r="BM1373" s="127"/>
      <c r="BN1373" s="127"/>
      <c r="BO1373" s="127"/>
      <c r="BP1373" s="127"/>
      <c r="BQ1373" s="127"/>
      <c r="BR1373" s="127"/>
      <c r="BS1373" s="127"/>
      <c r="BT1373" s="127"/>
      <c r="BU1373" s="127"/>
      <c r="BV1373" s="127"/>
      <c r="BW1373" s="127"/>
      <c r="BX1373" s="127"/>
      <c r="BY1373" s="127"/>
      <c r="BZ1373" s="127"/>
      <c r="CA1373" s="127"/>
      <c r="CB1373" s="127"/>
      <c r="CC1373" s="127"/>
      <c r="CD1373" s="127"/>
      <c r="CE1373" s="127"/>
      <c r="CF1373" s="127"/>
      <c r="CG1373" s="127"/>
      <c r="CH1373" s="127"/>
      <c r="CI1373" s="127"/>
      <c r="CJ1373" s="127"/>
      <c r="CK1373" s="127"/>
      <c r="CL1373" s="127"/>
      <c r="CM1373" s="127"/>
      <c r="CN1373" s="127"/>
      <c r="CO1373" s="127"/>
      <c r="CP1373" s="127"/>
      <c r="CQ1373" s="127"/>
      <c r="CR1373" s="127"/>
      <c r="CS1373" s="127"/>
      <c r="CT1373" s="127"/>
      <c r="CU1373" s="127"/>
      <c r="CV1373" s="127"/>
      <c r="CW1373" s="127"/>
      <c r="CX1373" s="127"/>
      <c r="CY1373" s="127"/>
      <c r="CZ1373" s="127"/>
      <c r="DA1373" s="127"/>
      <c r="DB1373" s="127"/>
      <c r="DC1373" s="127"/>
      <c r="DD1373" s="127"/>
      <c r="DE1373" s="127"/>
      <c r="DF1373" s="127"/>
      <c r="DG1373" s="127"/>
      <c r="DH1373" s="127"/>
      <c r="DI1373" s="127"/>
      <c r="DJ1373" s="127"/>
      <c r="DK1373" s="127"/>
      <c r="DL1373" s="127"/>
      <c r="DM1373" s="127"/>
      <c r="DN1373" s="127"/>
      <c r="DO1373" s="127"/>
      <c r="DP1373" s="127"/>
      <c r="DQ1373" s="127"/>
      <c r="DR1373" s="127"/>
      <c r="DS1373" s="127"/>
      <c r="DT1373" s="127"/>
      <c r="DU1373" s="127"/>
      <c r="DV1373" s="127"/>
      <c r="DW1373" s="127"/>
      <c r="DX1373" s="127"/>
      <c r="DY1373" s="127"/>
      <c r="DZ1373" s="127"/>
      <c r="EA1373" s="127"/>
      <c r="EB1373" s="127"/>
      <c r="EC1373" s="127"/>
      <c r="ED1373" s="127"/>
      <c r="EE1373" s="127"/>
      <c r="EF1373" s="127"/>
      <c r="EG1373" s="127"/>
      <c r="EH1373" s="127"/>
      <c r="EI1373" s="127"/>
      <c r="EJ1373" s="127"/>
      <c r="EK1373" s="127"/>
      <c r="EL1373" s="127"/>
      <c r="EM1373" s="127"/>
      <c r="EN1373" s="127"/>
      <c r="EO1373" s="127"/>
      <c r="EP1373" s="127"/>
      <c r="EQ1373" s="127"/>
      <c r="ER1373" s="127"/>
      <c r="ES1373" s="127"/>
      <c r="ET1373" s="127"/>
      <c r="EU1373" s="127"/>
      <c r="EV1373" s="127"/>
      <c r="EW1373" s="127"/>
      <c r="EX1373" s="127"/>
      <c r="EY1373" s="127"/>
      <c r="EZ1373" s="127"/>
      <c r="FA1373" s="127"/>
      <c r="FB1373" s="127"/>
      <c r="FC1373" s="127"/>
      <c r="FD1373" s="127"/>
      <c r="FE1373" s="127"/>
      <c r="FF1373" s="127"/>
      <c r="FG1373" s="127"/>
      <c r="FH1373" s="127"/>
      <c r="FI1373" s="127"/>
      <c r="FJ1373" s="127"/>
      <c r="FK1373" s="127"/>
      <c r="FL1373" s="127"/>
      <c r="FM1373" s="127"/>
      <c r="FN1373" s="127"/>
      <c r="FO1373" s="127"/>
      <c r="FP1373" s="127"/>
      <c r="FQ1373" s="127"/>
      <c r="FR1373" s="127"/>
      <c r="FS1373" s="127"/>
      <c r="FT1373" s="127"/>
      <c r="FU1373" s="127"/>
      <c r="FV1373" s="127"/>
      <c r="FW1373" s="127"/>
      <c r="FX1373" s="127"/>
      <c r="FY1373" s="127"/>
      <c r="FZ1373" s="127"/>
      <c r="GA1373" s="127"/>
      <c r="GB1373" s="127"/>
      <c r="GC1373" s="127"/>
      <c r="GD1373" s="127"/>
      <c r="GE1373" s="127"/>
      <c r="GF1373" s="127"/>
      <c r="GG1373" s="127"/>
      <c r="GH1373" s="127"/>
      <c r="GI1373" s="127"/>
      <c r="GJ1373" s="127"/>
      <c r="GK1373" s="127"/>
      <c r="GL1373" s="127"/>
      <c r="GM1373" s="127"/>
      <c r="GN1373" s="127"/>
      <c r="GO1373" s="127"/>
      <c r="GP1373" s="127"/>
      <c r="GQ1373" s="127"/>
      <c r="GR1373" s="127"/>
      <c r="GS1373" s="127"/>
      <c r="GT1373" s="127"/>
      <c r="GU1373" s="127"/>
      <c r="GV1373" s="127"/>
      <c r="GW1373" s="127"/>
      <c r="GX1373" s="127"/>
      <c r="GY1373" s="127"/>
    </row>
    <row r="1374" spans="1:207" ht="12.75" customHeight="1" x14ac:dyDescent="0.2">
      <c r="A1374" s="127"/>
      <c r="B1374" s="127"/>
      <c r="C1374" s="127"/>
      <c r="D1374" s="127"/>
      <c r="E1374" s="126"/>
      <c r="F1374" s="117"/>
      <c r="G1374" s="131"/>
      <c r="H1374" s="117"/>
      <c r="I1374" s="128"/>
      <c r="J1374" s="127"/>
      <c r="K1374" s="114"/>
      <c r="L1374" s="113"/>
      <c r="M1374" s="113"/>
      <c r="N1374" s="113"/>
      <c r="O1374" s="113"/>
      <c r="P1374" s="113"/>
      <c r="Q1374" s="113"/>
      <c r="R1374" s="113"/>
      <c r="S1374" s="113"/>
      <c r="T1374" s="113"/>
      <c r="U1374" s="113"/>
      <c r="V1374" s="113"/>
      <c r="W1374" s="113"/>
      <c r="X1374" s="127"/>
      <c r="Y1374" s="127"/>
      <c r="Z1374" s="127"/>
      <c r="AA1374" s="127"/>
      <c r="AB1374" s="127"/>
      <c r="AC1374" s="127"/>
      <c r="AD1374" s="127"/>
      <c r="AE1374" s="127"/>
      <c r="AF1374" s="127"/>
      <c r="AG1374" s="127"/>
      <c r="AH1374" s="127"/>
      <c r="AI1374" s="127"/>
      <c r="AJ1374" s="127"/>
      <c r="AK1374" s="127"/>
      <c r="AL1374" s="127"/>
      <c r="AM1374" s="127"/>
      <c r="AN1374" s="127"/>
      <c r="AO1374" s="127"/>
      <c r="AP1374" s="127"/>
      <c r="AQ1374" s="127"/>
      <c r="AR1374" s="127"/>
      <c r="AS1374" s="127"/>
      <c r="AT1374" s="127"/>
      <c r="AU1374" s="127"/>
      <c r="AV1374" s="127"/>
      <c r="AW1374" s="127"/>
      <c r="AX1374" s="127"/>
      <c r="AY1374" s="127"/>
      <c r="AZ1374" s="127"/>
      <c r="BA1374" s="127"/>
      <c r="BB1374" s="127"/>
      <c r="BC1374" s="127"/>
      <c r="BD1374" s="127"/>
      <c r="BE1374" s="127"/>
      <c r="BF1374" s="127"/>
      <c r="BG1374" s="127"/>
      <c r="BH1374" s="127"/>
      <c r="BI1374" s="127"/>
      <c r="BJ1374" s="127"/>
      <c r="BK1374" s="127"/>
      <c r="BL1374" s="127"/>
      <c r="BM1374" s="127"/>
      <c r="BN1374" s="127"/>
      <c r="BO1374" s="127"/>
      <c r="BP1374" s="127"/>
      <c r="BQ1374" s="127"/>
      <c r="BR1374" s="127"/>
      <c r="BS1374" s="127"/>
      <c r="BT1374" s="127"/>
      <c r="BU1374" s="127"/>
      <c r="BV1374" s="127"/>
      <c r="BW1374" s="127"/>
      <c r="BX1374" s="127"/>
      <c r="BY1374" s="127"/>
      <c r="BZ1374" s="127"/>
      <c r="CA1374" s="127"/>
      <c r="CB1374" s="127"/>
      <c r="CC1374" s="127"/>
      <c r="CD1374" s="127"/>
      <c r="CE1374" s="127"/>
      <c r="CF1374" s="127"/>
      <c r="CG1374" s="127"/>
      <c r="CH1374" s="127"/>
      <c r="CI1374" s="127"/>
      <c r="CJ1374" s="127"/>
      <c r="CK1374" s="127"/>
      <c r="CL1374" s="127"/>
      <c r="CM1374" s="127"/>
      <c r="CN1374" s="127"/>
      <c r="CO1374" s="127"/>
      <c r="CP1374" s="127"/>
      <c r="CQ1374" s="127"/>
      <c r="CR1374" s="127"/>
      <c r="CS1374" s="127"/>
      <c r="CT1374" s="127"/>
      <c r="CU1374" s="127"/>
      <c r="CV1374" s="127"/>
      <c r="CW1374" s="127"/>
      <c r="CX1374" s="127"/>
      <c r="CY1374" s="127"/>
      <c r="CZ1374" s="127"/>
      <c r="DA1374" s="127"/>
      <c r="DB1374" s="127"/>
      <c r="DC1374" s="127"/>
      <c r="DD1374" s="127"/>
      <c r="DE1374" s="127"/>
      <c r="DF1374" s="127"/>
      <c r="DG1374" s="127"/>
      <c r="DH1374" s="127"/>
      <c r="DI1374" s="127"/>
      <c r="DJ1374" s="127"/>
      <c r="DK1374" s="127"/>
      <c r="DL1374" s="127"/>
      <c r="DM1374" s="127"/>
      <c r="DN1374" s="127"/>
      <c r="DO1374" s="127"/>
      <c r="DP1374" s="127"/>
      <c r="DQ1374" s="127"/>
      <c r="DR1374" s="127"/>
      <c r="DS1374" s="127"/>
      <c r="DT1374" s="127"/>
      <c r="DU1374" s="127"/>
      <c r="DV1374" s="127"/>
      <c r="DW1374" s="127"/>
      <c r="DX1374" s="127"/>
      <c r="DY1374" s="127"/>
      <c r="DZ1374" s="127"/>
      <c r="EA1374" s="127"/>
      <c r="EB1374" s="127"/>
      <c r="EC1374" s="127"/>
      <c r="ED1374" s="127"/>
      <c r="EE1374" s="127"/>
      <c r="EF1374" s="127"/>
      <c r="EG1374" s="127"/>
      <c r="EH1374" s="127"/>
      <c r="EI1374" s="127"/>
      <c r="EJ1374" s="127"/>
      <c r="EK1374" s="127"/>
      <c r="EL1374" s="127"/>
      <c r="EM1374" s="127"/>
      <c r="EN1374" s="127"/>
      <c r="EO1374" s="127"/>
      <c r="EP1374" s="127"/>
      <c r="EQ1374" s="127"/>
      <c r="ER1374" s="127"/>
      <c r="ES1374" s="127"/>
      <c r="ET1374" s="127"/>
      <c r="EU1374" s="127"/>
      <c r="EV1374" s="127"/>
      <c r="EW1374" s="127"/>
      <c r="EX1374" s="127"/>
      <c r="EY1374" s="127"/>
      <c r="EZ1374" s="127"/>
      <c r="FA1374" s="127"/>
      <c r="FB1374" s="127"/>
      <c r="FC1374" s="127"/>
      <c r="FD1374" s="127"/>
      <c r="FE1374" s="127"/>
      <c r="FF1374" s="127"/>
      <c r="FG1374" s="127"/>
      <c r="FH1374" s="127"/>
      <c r="FI1374" s="127"/>
      <c r="FJ1374" s="127"/>
      <c r="FK1374" s="127"/>
      <c r="FL1374" s="127"/>
      <c r="FM1374" s="127"/>
      <c r="FN1374" s="127"/>
      <c r="FO1374" s="127"/>
      <c r="FP1374" s="127"/>
      <c r="FQ1374" s="127"/>
      <c r="FR1374" s="127"/>
      <c r="FS1374" s="127"/>
      <c r="FT1374" s="127"/>
      <c r="FU1374" s="127"/>
      <c r="FV1374" s="127"/>
      <c r="FW1374" s="127"/>
      <c r="FX1374" s="127"/>
      <c r="FY1374" s="127"/>
      <c r="FZ1374" s="127"/>
      <c r="GA1374" s="127"/>
      <c r="GB1374" s="127"/>
      <c r="GC1374" s="127"/>
      <c r="GD1374" s="127"/>
      <c r="GE1374" s="127"/>
      <c r="GF1374" s="127"/>
      <c r="GG1374" s="127"/>
      <c r="GH1374" s="127"/>
      <c r="GI1374" s="127"/>
      <c r="GJ1374" s="127"/>
      <c r="GK1374" s="127"/>
      <c r="GL1374" s="127"/>
      <c r="GM1374" s="127"/>
      <c r="GN1374" s="127"/>
      <c r="GO1374" s="127"/>
      <c r="GP1374" s="127"/>
      <c r="GQ1374" s="127"/>
      <c r="GR1374" s="127"/>
      <c r="GS1374" s="127"/>
      <c r="GT1374" s="127"/>
      <c r="GU1374" s="127"/>
      <c r="GV1374" s="127"/>
      <c r="GW1374" s="127"/>
      <c r="GX1374" s="127"/>
      <c r="GY1374" s="127"/>
    </row>
    <row r="1375" spans="1:207" ht="12.75" customHeight="1" x14ac:dyDescent="0.2">
      <c r="A1375" s="127"/>
      <c r="B1375" s="127"/>
      <c r="C1375" s="127"/>
      <c r="D1375" s="127"/>
      <c r="E1375" s="126"/>
      <c r="F1375" s="117"/>
      <c r="G1375" s="131"/>
      <c r="H1375" s="117"/>
      <c r="I1375" s="128"/>
      <c r="J1375" s="127"/>
      <c r="K1375" s="114"/>
      <c r="L1375" s="113"/>
      <c r="M1375" s="113"/>
      <c r="N1375" s="113"/>
      <c r="O1375" s="113"/>
      <c r="P1375" s="113"/>
      <c r="Q1375" s="113"/>
      <c r="R1375" s="113"/>
      <c r="S1375" s="113"/>
      <c r="T1375" s="113"/>
      <c r="U1375" s="113"/>
      <c r="V1375" s="113"/>
      <c r="W1375" s="113"/>
      <c r="X1375" s="127"/>
      <c r="Y1375" s="127"/>
      <c r="Z1375" s="127"/>
      <c r="AA1375" s="127"/>
      <c r="AB1375" s="127"/>
      <c r="AC1375" s="127"/>
      <c r="AD1375" s="127"/>
      <c r="AE1375" s="127"/>
      <c r="AF1375" s="127"/>
      <c r="AG1375" s="127"/>
      <c r="AH1375" s="127"/>
      <c r="AI1375" s="127"/>
      <c r="AJ1375" s="127"/>
      <c r="AK1375" s="127"/>
      <c r="AL1375" s="127"/>
      <c r="AM1375" s="127"/>
      <c r="AN1375" s="127"/>
      <c r="AO1375" s="127"/>
      <c r="AP1375" s="127"/>
      <c r="AQ1375" s="127"/>
      <c r="AR1375" s="127"/>
      <c r="AS1375" s="127"/>
      <c r="AT1375" s="127"/>
      <c r="AU1375" s="127"/>
      <c r="AV1375" s="127"/>
      <c r="AW1375" s="127"/>
      <c r="AX1375" s="127"/>
      <c r="AY1375" s="127"/>
      <c r="AZ1375" s="127"/>
      <c r="BA1375" s="127"/>
      <c r="BB1375" s="127"/>
      <c r="BC1375" s="127"/>
      <c r="BD1375" s="127"/>
      <c r="BE1375" s="127"/>
      <c r="BF1375" s="127"/>
      <c r="BG1375" s="127"/>
      <c r="BH1375" s="127"/>
      <c r="BI1375" s="127"/>
      <c r="BJ1375" s="127"/>
      <c r="BK1375" s="127"/>
      <c r="BL1375" s="127"/>
      <c r="BM1375" s="127"/>
      <c r="BN1375" s="127"/>
      <c r="BO1375" s="127"/>
      <c r="BP1375" s="127"/>
      <c r="BQ1375" s="127"/>
      <c r="BR1375" s="127"/>
      <c r="BS1375" s="127"/>
      <c r="BT1375" s="127"/>
      <c r="BU1375" s="127"/>
      <c r="BV1375" s="127"/>
      <c r="BW1375" s="127"/>
      <c r="BX1375" s="127"/>
      <c r="BY1375" s="127"/>
      <c r="BZ1375" s="127"/>
      <c r="CA1375" s="127"/>
      <c r="CB1375" s="127"/>
      <c r="CC1375" s="127"/>
      <c r="CD1375" s="127"/>
      <c r="CE1375" s="127"/>
      <c r="CF1375" s="127"/>
      <c r="CG1375" s="127"/>
      <c r="CH1375" s="127"/>
      <c r="CI1375" s="127"/>
      <c r="CJ1375" s="127"/>
      <c r="CK1375" s="127"/>
      <c r="CL1375" s="127"/>
      <c r="CM1375" s="127"/>
      <c r="CN1375" s="127"/>
      <c r="CO1375" s="127"/>
      <c r="CP1375" s="127"/>
      <c r="CQ1375" s="127"/>
      <c r="CR1375" s="127"/>
      <c r="CS1375" s="127"/>
      <c r="CT1375" s="127"/>
      <c r="CU1375" s="127"/>
      <c r="CV1375" s="127"/>
      <c r="CW1375" s="127"/>
      <c r="CX1375" s="127"/>
      <c r="CY1375" s="127"/>
      <c r="CZ1375" s="127"/>
      <c r="DA1375" s="127"/>
      <c r="DB1375" s="127"/>
      <c r="DC1375" s="127"/>
      <c r="DD1375" s="127"/>
      <c r="DE1375" s="127"/>
      <c r="DF1375" s="127"/>
      <c r="DG1375" s="127"/>
      <c r="DH1375" s="127"/>
      <c r="DI1375" s="127"/>
      <c r="DJ1375" s="127"/>
      <c r="DK1375" s="127"/>
      <c r="DL1375" s="127"/>
      <c r="DM1375" s="127"/>
      <c r="DN1375" s="127"/>
      <c r="DO1375" s="127"/>
      <c r="DP1375" s="127"/>
      <c r="DQ1375" s="127"/>
      <c r="DR1375" s="127"/>
      <c r="DS1375" s="127"/>
      <c r="DT1375" s="127"/>
      <c r="DU1375" s="127"/>
      <c r="DV1375" s="127"/>
      <c r="DW1375" s="127"/>
      <c r="DX1375" s="127"/>
      <c r="DY1375" s="127"/>
      <c r="DZ1375" s="127"/>
      <c r="EA1375" s="127"/>
      <c r="EB1375" s="127"/>
      <c r="EC1375" s="127"/>
      <c r="ED1375" s="127"/>
      <c r="EE1375" s="127"/>
      <c r="EF1375" s="127"/>
      <c r="EG1375" s="127"/>
      <c r="EH1375" s="127"/>
      <c r="EI1375" s="127"/>
      <c r="EJ1375" s="127"/>
      <c r="EK1375" s="127"/>
      <c r="EL1375" s="127"/>
      <c r="EM1375" s="127"/>
      <c r="EN1375" s="127"/>
      <c r="EO1375" s="127"/>
      <c r="EP1375" s="127"/>
      <c r="EQ1375" s="127"/>
      <c r="ER1375" s="127"/>
      <c r="ES1375" s="127"/>
      <c r="ET1375" s="127"/>
      <c r="EU1375" s="127"/>
      <c r="EV1375" s="127"/>
      <c r="EW1375" s="127"/>
      <c r="EX1375" s="127"/>
      <c r="EY1375" s="127"/>
      <c r="EZ1375" s="127"/>
      <c r="FA1375" s="127"/>
      <c r="FB1375" s="127"/>
      <c r="FC1375" s="127"/>
      <c r="FD1375" s="127"/>
      <c r="FE1375" s="127"/>
      <c r="FF1375" s="127"/>
      <c r="FG1375" s="127"/>
      <c r="FH1375" s="127"/>
      <c r="FI1375" s="127"/>
      <c r="FJ1375" s="127"/>
      <c r="FK1375" s="127"/>
      <c r="FL1375" s="127"/>
      <c r="FM1375" s="127"/>
      <c r="FN1375" s="127"/>
      <c r="FO1375" s="127"/>
      <c r="FP1375" s="127"/>
      <c r="FQ1375" s="127"/>
      <c r="FR1375" s="127"/>
      <c r="FS1375" s="127"/>
      <c r="FT1375" s="127"/>
      <c r="FU1375" s="127"/>
      <c r="FV1375" s="127"/>
      <c r="FW1375" s="127"/>
      <c r="FX1375" s="127"/>
      <c r="FY1375" s="127"/>
      <c r="FZ1375" s="127"/>
      <c r="GA1375" s="127"/>
      <c r="GB1375" s="127"/>
      <c r="GC1375" s="127"/>
      <c r="GD1375" s="127"/>
      <c r="GE1375" s="127"/>
      <c r="GF1375" s="127"/>
      <c r="GG1375" s="127"/>
      <c r="GH1375" s="127"/>
      <c r="GI1375" s="127"/>
      <c r="GJ1375" s="127"/>
      <c r="GK1375" s="127"/>
      <c r="GL1375" s="127"/>
      <c r="GM1375" s="127"/>
      <c r="GN1375" s="127"/>
      <c r="GO1375" s="127"/>
      <c r="GP1375" s="127"/>
      <c r="GQ1375" s="127"/>
      <c r="GR1375" s="127"/>
      <c r="GS1375" s="127"/>
      <c r="GT1375" s="127"/>
      <c r="GU1375" s="127"/>
      <c r="GV1375" s="127"/>
      <c r="GW1375" s="127"/>
      <c r="GX1375" s="127"/>
      <c r="GY1375" s="124"/>
    </row>
    <row r="1376" spans="1:207" ht="12.75" customHeight="1" x14ac:dyDescent="0.2">
      <c r="A1376" s="127"/>
      <c r="B1376" s="127"/>
      <c r="C1376" s="127"/>
      <c r="D1376" s="127"/>
      <c r="E1376" s="126"/>
      <c r="F1376" s="117"/>
      <c r="G1376" s="131"/>
      <c r="H1376" s="117"/>
      <c r="I1376" s="128"/>
      <c r="J1376" s="127"/>
      <c r="K1376" s="114"/>
      <c r="L1376" s="113"/>
      <c r="M1376" s="113"/>
      <c r="N1376" s="113"/>
      <c r="O1376" s="113"/>
      <c r="P1376" s="113"/>
      <c r="Q1376" s="113"/>
      <c r="R1376" s="113"/>
      <c r="S1376" s="113"/>
      <c r="T1376" s="113"/>
      <c r="U1376" s="113"/>
      <c r="V1376" s="113"/>
      <c r="W1376" s="113"/>
      <c r="X1376" s="127"/>
      <c r="Y1376" s="127"/>
      <c r="Z1376" s="127"/>
      <c r="AA1376" s="127"/>
      <c r="AB1376" s="127"/>
      <c r="AC1376" s="127"/>
      <c r="AD1376" s="127"/>
      <c r="AE1376" s="127"/>
      <c r="AF1376" s="127"/>
      <c r="AG1376" s="127"/>
      <c r="AH1376" s="127"/>
      <c r="AI1376" s="127"/>
      <c r="AJ1376" s="127"/>
      <c r="AK1376" s="127"/>
      <c r="AL1376" s="127"/>
      <c r="AM1376" s="127"/>
      <c r="AN1376" s="127"/>
      <c r="AO1376" s="127"/>
      <c r="AP1376" s="127"/>
      <c r="AQ1376" s="127"/>
      <c r="AR1376" s="127"/>
      <c r="AS1376" s="127"/>
      <c r="AT1376" s="127"/>
      <c r="AU1376" s="127"/>
      <c r="AV1376" s="127"/>
      <c r="AW1376" s="127"/>
      <c r="AX1376" s="127"/>
      <c r="AY1376" s="127"/>
      <c r="AZ1376" s="127"/>
      <c r="BA1376" s="127"/>
      <c r="BB1376" s="127"/>
      <c r="BC1376" s="127"/>
      <c r="BD1376" s="127"/>
      <c r="BE1376" s="127"/>
      <c r="BF1376" s="127"/>
      <c r="BG1376" s="127"/>
      <c r="BH1376" s="127"/>
      <c r="BI1376" s="127"/>
      <c r="BJ1376" s="127"/>
      <c r="BK1376" s="127"/>
      <c r="BL1376" s="127"/>
      <c r="BM1376" s="127"/>
      <c r="BN1376" s="127"/>
      <c r="BO1376" s="127"/>
      <c r="BP1376" s="127"/>
      <c r="BQ1376" s="127"/>
      <c r="BR1376" s="127"/>
      <c r="BS1376" s="127"/>
      <c r="BT1376" s="127"/>
      <c r="BU1376" s="127"/>
      <c r="BV1376" s="127"/>
      <c r="BW1376" s="127"/>
      <c r="BX1376" s="127"/>
      <c r="BY1376" s="127"/>
      <c r="BZ1376" s="127"/>
      <c r="CA1376" s="127"/>
      <c r="CB1376" s="127"/>
      <c r="CC1376" s="127"/>
      <c r="CD1376" s="127"/>
      <c r="CE1376" s="127"/>
      <c r="CF1376" s="127"/>
      <c r="CG1376" s="127"/>
      <c r="CH1376" s="127"/>
      <c r="CI1376" s="127"/>
      <c r="CJ1376" s="127"/>
      <c r="CK1376" s="127"/>
      <c r="CL1376" s="127"/>
      <c r="CM1376" s="127"/>
      <c r="CN1376" s="127"/>
      <c r="CO1376" s="127"/>
      <c r="CP1376" s="127"/>
      <c r="CQ1376" s="127"/>
      <c r="CR1376" s="127"/>
      <c r="CS1376" s="127"/>
      <c r="CT1376" s="127"/>
      <c r="CU1376" s="127"/>
      <c r="CV1376" s="127"/>
      <c r="CW1376" s="127"/>
      <c r="CX1376" s="127"/>
      <c r="CY1376" s="127"/>
      <c r="CZ1376" s="127"/>
      <c r="DA1376" s="127"/>
      <c r="DB1376" s="127"/>
      <c r="DC1376" s="127"/>
      <c r="DD1376" s="127"/>
      <c r="DE1376" s="127"/>
      <c r="DF1376" s="127"/>
      <c r="DG1376" s="127"/>
      <c r="DH1376" s="127"/>
      <c r="DI1376" s="127"/>
      <c r="DJ1376" s="127"/>
      <c r="DK1376" s="127"/>
      <c r="DL1376" s="127"/>
      <c r="DM1376" s="127"/>
      <c r="DN1376" s="127"/>
      <c r="DO1376" s="127"/>
      <c r="DP1376" s="127"/>
      <c r="DQ1376" s="127"/>
      <c r="DR1376" s="127"/>
      <c r="DS1376" s="127"/>
      <c r="DT1376" s="127"/>
      <c r="DU1376" s="127"/>
      <c r="DV1376" s="127"/>
      <c r="DW1376" s="127"/>
      <c r="DX1376" s="127"/>
      <c r="DY1376" s="127"/>
      <c r="DZ1376" s="127"/>
      <c r="EA1376" s="127"/>
      <c r="EB1376" s="127"/>
      <c r="EC1376" s="127"/>
      <c r="ED1376" s="127"/>
      <c r="EE1376" s="127"/>
      <c r="EF1376" s="127"/>
      <c r="EG1376" s="127"/>
      <c r="EH1376" s="127"/>
      <c r="EI1376" s="127"/>
      <c r="EJ1376" s="127"/>
      <c r="EK1376" s="127"/>
      <c r="EL1376" s="127"/>
      <c r="EM1376" s="127"/>
      <c r="EN1376" s="127"/>
      <c r="EO1376" s="127"/>
      <c r="EP1376" s="127"/>
      <c r="EQ1376" s="127"/>
      <c r="ER1376" s="127"/>
      <c r="ES1376" s="127"/>
      <c r="ET1376" s="127"/>
      <c r="EU1376" s="127"/>
      <c r="EV1376" s="127"/>
      <c r="EW1376" s="127"/>
      <c r="EX1376" s="127"/>
      <c r="EY1376" s="127"/>
      <c r="EZ1376" s="127"/>
      <c r="FA1376" s="127"/>
      <c r="FB1376" s="127"/>
      <c r="FC1376" s="127"/>
      <c r="FD1376" s="127"/>
      <c r="FE1376" s="127"/>
      <c r="FF1376" s="127"/>
      <c r="FG1376" s="127"/>
      <c r="FH1376" s="127"/>
      <c r="FI1376" s="127"/>
      <c r="FJ1376" s="127"/>
      <c r="FK1376" s="127"/>
      <c r="FL1376" s="127"/>
      <c r="FM1376" s="127"/>
      <c r="FN1376" s="127"/>
      <c r="FO1376" s="127"/>
      <c r="FP1376" s="127"/>
      <c r="FQ1376" s="127"/>
      <c r="FR1376" s="127"/>
      <c r="FS1376" s="127"/>
      <c r="FT1376" s="127"/>
      <c r="FU1376" s="127"/>
      <c r="FV1376" s="127"/>
      <c r="FW1376" s="127"/>
      <c r="FX1376" s="127"/>
      <c r="FY1376" s="127"/>
      <c r="FZ1376" s="127"/>
      <c r="GA1376" s="127"/>
      <c r="GB1376" s="127"/>
      <c r="GC1376" s="127"/>
      <c r="GD1376" s="127"/>
      <c r="GE1376" s="127"/>
      <c r="GF1376" s="127"/>
      <c r="GG1376" s="127"/>
      <c r="GH1376" s="127"/>
      <c r="GI1376" s="127"/>
      <c r="GJ1376" s="127"/>
      <c r="GK1376" s="127"/>
      <c r="GL1376" s="127"/>
      <c r="GM1376" s="127"/>
      <c r="GN1376" s="127"/>
      <c r="GO1376" s="127"/>
      <c r="GP1376" s="127"/>
      <c r="GQ1376" s="127"/>
      <c r="GR1376" s="127"/>
      <c r="GS1376" s="127"/>
      <c r="GT1376" s="127"/>
      <c r="GU1376" s="127"/>
      <c r="GV1376" s="127"/>
      <c r="GW1376" s="127"/>
      <c r="GX1376" s="127"/>
      <c r="GY1376" s="124"/>
    </row>
    <row r="1377" spans="1:207" ht="12.75" customHeight="1" x14ac:dyDescent="0.2">
      <c r="A1377" s="127"/>
      <c r="B1377" s="127"/>
      <c r="C1377" s="127"/>
      <c r="D1377" s="127"/>
      <c r="E1377" s="126"/>
      <c r="F1377" s="117"/>
      <c r="G1377" s="131"/>
      <c r="H1377" s="117"/>
      <c r="I1377" s="128"/>
      <c r="J1377" s="127"/>
      <c r="K1377" s="114"/>
      <c r="L1377" s="113"/>
      <c r="M1377" s="113"/>
      <c r="N1377" s="113"/>
      <c r="O1377" s="113"/>
      <c r="P1377" s="113"/>
      <c r="Q1377" s="113"/>
      <c r="R1377" s="113"/>
      <c r="S1377" s="113"/>
      <c r="T1377" s="113"/>
      <c r="U1377" s="113"/>
      <c r="V1377" s="113"/>
      <c r="W1377" s="113"/>
      <c r="X1377" s="127"/>
      <c r="Y1377" s="127"/>
      <c r="Z1377" s="127"/>
      <c r="AA1377" s="127"/>
      <c r="AB1377" s="127"/>
      <c r="AC1377" s="127"/>
      <c r="AD1377" s="127"/>
      <c r="AE1377" s="127"/>
      <c r="AF1377" s="127"/>
      <c r="AG1377" s="127"/>
      <c r="AH1377" s="127"/>
      <c r="AI1377" s="127"/>
      <c r="AJ1377" s="127"/>
      <c r="AK1377" s="127"/>
      <c r="AL1377" s="127"/>
      <c r="AM1377" s="127"/>
      <c r="AN1377" s="127"/>
      <c r="AO1377" s="127"/>
      <c r="AP1377" s="127"/>
      <c r="AQ1377" s="127"/>
      <c r="AR1377" s="127"/>
      <c r="AS1377" s="127"/>
      <c r="AT1377" s="127"/>
      <c r="AU1377" s="127"/>
      <c r="AV1377" s="127"/>
      <c r="AW1377" s="127"/>
      <c r="AX1377" s="127"/>
      <c r="AY1377" s="127"/>
      <c r="AZ1377" s="127"/>
      <c r="BA1377" s="127"/>
      <c r="BB1377" s="127"/>
      <c r="BC1377" s="127"/>
      <c r="BD1377" s="127"/>
      <c r="BE1377" s="127"/>
      <c r="BF1377" s="127"/>
      <c r="BG1377" s="127"/>
      <c r="BH1377" s="127"/>
      <c r="BI1377" s="127"/>
      <c r="BJ1377" s="127"/>
      <c r="BK1377" s="127"/>
      <c r="BL1377" s="127"/>
      <c r="BM1377" s="127"/>
      <c r="BN1377" s="127"/>
      <c r="BO1377" s="127"/>
      <c r="BP1377" s="127"/>
      <c r="BQ1377" s="127"/>
      <c r="BR1377" s="127"/>
      <c r="BS1377" s="127"/>
      <c r="BT1377" s="127"/>
      <c r="BU1377" s="127"/>
      <c r="BV1377" s="127"/>
      <c r="BW1377" s="127"/>
      <c r="BX1377" s="127"/>
      <c r="BY1377" s="127"/>
      <c r="BZ1377" s="127"/>
      <c r="CA1377" s="127"/>
      <c r="CB1377" s="127"/>
      <c r="CC1377" s="127"/>
      <c r="CD1377" s="127"/>
      <c r="CE1377" s="127"/>
      <c r="CF1377" s="127"/>
      <c r="CG1377" s="127"/>
      <c r="CH1377" s="127"/>
      <c r="CI1377" s="127"/>
      <c r="CJ1377" s="127"/>
      <c r="CK1377" s="127"/>
      <c r="CL1377" s="127"/>
      <c r="CM1377" s="127"/>
      <c r="CN1377" s="127"/>
      <c r="CO1377" s="127"/>
      <c r="CP1377" s="127"/>
      <c r="CQ1377" s="127"/>
      <c r="CR1377" s="127"/>
      <c r="CS1377" s="127"/>
      <c r="CT1377" s="127"/>
      <c r="CU1377" s="127"/>
      <c r="CV1377" s="127"/>
      <c r="CW1377" s="127"/>
      <c r="CX1377" s="127"/>
      <c r="CY1377" s="127"/>
      <c r="CZ1377" s="127"/>
      <c r="DA1377" s="127"/>
      <c r="DB1377" s="127"/>
      <c r="DC1377" s="127"/>
      <c r="DD1377" s="127"/>
      <c r="DE1377" s="127"/>
      <c r="DF1377" s="127"/>
      <c r="DG1377" s="127"/>
      <c r="DH1377" s="127"/>
      <c r="DI1377" s="127"/>
      <c r="DJ1377" s="127"/>
      <c r="DK1377" s="127"/>
      <c r="DL1377" s="127"/>
      <c r="DM1377" s="127"/>
      <c r="DN1377" s="127"/>
      <c r="DO1377" s="127"/>
      <c r="DP1377" s="127"/>
      <c r="DQ1377" s="127"/>
      <c r="DR1377" s="127"/>
      <c r="DS1377" s="127"/>
      <c r="DT1377" s="127"/>
      <c r="DU1377" s="127"/>
      <c r="DV1377" s="127"/>
      <c r="DW1377" s="127"/>
      <c r="DX1377" s="127"/>
      <c r="DY1377" s="127"/>
      <c r="DZ1377" s="127"/>
      <c r="EA1377" s="127"/>
      <c r="EB1377" s="127"/>
      <c r="EC1377" s="127"/>
      <c r="ED1377" s="127"/>
      <c r="EE1377" s="127"/>
      <c r="EF1377" s="127"/>
      <c r="EG1377" s="127"/>
      <c r="EH1377" s="127"/>
      <c r="EI1377" s="127"/>
      <c r="EJ1377" s="127"/>
      <c r="EK1377" s="127"/>
      <c r="EL1377" s="127"/>
      <c r="EM1377" s="127"/>
      <c r="EN1377" s="127"/>
      <c r="EO1377" s="127"/>
      <c r="EP1377" s="127"/>
      <c r="EQ1377" s="127"/>
      <c r="ER1377" s="127"/>
      <c r="ES1377" s="127"/>
      <c r="ET1377" s="127"/>
      <c r="EU1377" s="127"/>
      <c r="EV1377" s="127"/>
      <c r="EW1377" s="127"/>
      <c r="EX1377" s="127"/>
      <c r="EY1377" s="127"/>
      <c r="EZ1377" s="127"/>
      <c r="FA1377" s="127"/>
      <c r="FB1377" s="127"/>
      <c r="FC1377" s="127"/>
      <c r="FD1377" s="127"/>
      <c r="FE1377" s="127"/>
      <c r="FF1377" s="127"/>
      <c r="FG1377" s="127"/>
      <c r="FH1377" s="127"/>
      <c r="FI1377" s="127"/>
      <c r="FJ1377" s="127"/>
      <c r="FK1377" s="127"/>
      <c r="FL1377" s="127"/>
      <c r="FM1377" s="127"/>
      <c r="FN1377" s="127"/>
      <c r="FO1377" s="127"/>
      <c r="FP1377" s="127"/>
      <c r="FQ1377" s="127"/>
      <c r="FR1377" s="127"/>
      <c r="FS1377" s="127"/>
      <c r="FT1377" s="127"/>
      <c r="FU1377" s="127"/>
      <c r="FV1377" s="127"/>
      <c r="FW1377" s="127"/>
      <c r="FX1377" s="127"/>
      <c r="FY1377" s="127"/>
      <c r="FZ1377" s="127"/>
      <c r="GA1377" s="127"/>
      <c r="GB1377" s="127"/>
      <c r="GC1377" s="127"/>
      <c r="GD1377" s="127"/>
      <c r="GE1377" s="127"/>
      <c r="GF1377" s="127"/>
      <c r="GG1377" s="127"/>
      <c r="GH1377" s="127"/>
      <c r="GI1377" s="127"/>
      <c r="GJ1377" s="127"/>
      <c r="GK1377" s="127"/>
      <c r="GL1377" s="127"/>
      <c r="GM1377" s="127"/>
      <c r="GN1377" s="127"/>
      <c r="GO1377" s="127"/>
      <c r="GP1377" s="127"/>
      <c r="GQ1377" s="127"/>
      <c r="GR1377" s="127"/>
      <c r="GS1377" s="127"/>
      <c r="GT1377" s="127"/>
      <c r="GU1377" s="127"/>
      <c r="GV1377" s="127"/>
      <c r="GW1377" s="127"/>
      <c r="GX1377" s="127"/>
      <c r="GY1377" s="124"/>
    </row>
    <row r="1378" spans="1:207" ht="12.75" customHeight="1" x14ac:dyDescent="0.2">
      <c r="A1378" s="127"/>
      <c r="B1378" s="127"/>
      <c r="C1378" s="127"/>
      <c r="D1378" s="127"/>
      <c r="E1378" s="126"/>
      <c r="F1378" s="117"/>
      <c r="G1378" s="131"/>
      <c r="H1378" s="117"/>
      <c r="I1378" s="128"/>
      <c r="J1378" s="127"/>
      <c r="K1378" s="114"/>
      <c r="L1378" s="113"/>
      <c r="M1378" s="113"/>
      <c r="N1378" s="113"/>
      <c r="O1378" s="113"/>
      <c r="P1378" s="113"/>
      <c r="Q1378" s="113"/>
      <c r="R1378" s="113"/>
      <c r="S1378" s="113"/>
      <c r="T1378" s="113"/>
      <c r="U1378" s="113"/>
      <c r="V1378" s="113"/>
      <c r="W1378" s="113"/>
      <c r="X1378" s="127"/>
      <c r="Y1378" s="127"/>
      <c r="Z1378" s="127"/>
      <c r="AA1378" s="127"/>
      <c r="AB1378" s="127"/>
      <c r="AC1378" s="127"/>
      <c r="AD1378" s="127"/>
      <c r="AE1378" s="127"/>
      <c r="AF1378" s="127"/>
      <c r="AG1378" s="127"/>
      <c r="AH1378" s="127"/>
      <c r="AI1378" s="127"/>
      <c r="AJ1378" s="127"/>
      <c r="AK1378" s="127"/>
      <c r="AL1378" s="127"/>
      <c r="AM1378" s="127"/>
      <c r="AN1378" s="127"/>
      <c r="AO1378" s="127"/>
      <c r="AP1378" s="127"/>
      <c r="AQ1378" s="127"/>
      <c r="AR1378" s="127"/>
      <c r="AS1378" s="127"/>
      <c r="AT1378" s="127"/>
      <c r="AU1378" s="127"/>
      <c r="AV1378" s="127"/>
      <c r="AW1378" s="127"/>
      <c r="AX1378" s="127"/>
      <c r="AY1378" s="127"/>
      <c r="AZ1378" s="127"/>
      <c r="BA1378" s="127"/>
      <c r="BB1378" s="127"/>
      <c r="BC1378" s="127"/>
      <c r="BD1378" s="127"/>
      <c r="BE1378" s="127"/>
      <c r="BF1378" s="127"/>
      <c r="BG1378" s="127"/>
      <c r="BH1378" s="127"/>
      <c r="BI1378" s="127"/>
      <c r="BJ1378" s="127"/>
      <c r="BK1378" s="127"/>
      <c r="BL1378" s="127"/>
      <c r="BM1378" s="127"/>
      <c r="BN1378" s="127"/>
      <c r="BO1378" s="127"/>
      <c r="BP1378" s="127"/>
      <c r="BQ1378" s="127"/>
      <c r="BR1378" s="127"/>
      <c r="BS1378" s="127"/>
      <c r="BT1378" s="127"/>
      <c r="BU1378" s="127"/>
      <c r="BV1378" s="127"/>
      <c r="BW1378" s="127"/>
      <c r="BX1378" s="127"/>
      <c r="BY1378" s="127"/>
      <c r="BZ1378" s="127"/>
      <c r="CA1378" s="127"/>
      <c r="CB1378" s="127"/>
      <c r="CC1378" s="127"/>
      <c r="CD1378" s="127"/>
      <c r="CE1378" s="127"/>
      <c r="CF1378" s="127"/>
      <c r="CG1378" s="127"/>
      <c r="CH1378" s="127"/>
      <c r="CI1378" s="127"/>
      <c r="CJ1378" s="127"/>
      <c r="CK1378" s="127"/>
      <c r="CL1378" s="127"/>
      <c r="CM1378" s="127"/>
      <c r="CN1378" s="127"/>
      <c r="CO1378" s="127"/>
      <c r="CP1378" s="127"/>
      <c r="CQ1378" s="127"/>
      <c r="CR1378" s="127"/>
      <c r="CS1378" s="127"/>
      <c r="CT1378" s="127"/>
      <c r="CU1378" s="127"/>
      <c r="CV1378" s="127"/>
      <c r="CW1378" s="127"/>
      <c r="CX1378" s="127"/>
      <c r="CY1378" s="127"/>
      <c r="CZ1378" s="127"/>
      <c r="DA1378" s="127"/>
      <c r="DB1378" s="127"/>
      <c r="DC1378" s="127"/>
      <c r="DD1378" s="127"/>
      <c r="DE1378" s="127"/>
      <c r="DF1378" s="127"/>
      <c r="DG1378" s="127"/>
      <c r="DH1378" s="127"/>
      <c r="DI1378" s="127"/>
      <c r="DJ1378" s="127"/>
      <c r="DK1378" s="127"/>
      <c r="DL1378" s="127"/>
      <c r="DM1378" s="127"/>
      <c r="DN1378" s="127"/>
      <c r="DO1378" s="127"/>
      <c r="DP1378" s="127"/>
      <c r="DQ1378" s="127"/>
      <c r="DR1378" s="127"/>
      <c r="DS1378" s="127"/>
      <c r="DT1378" s="127"/>
      <c r="DU1378" s="127"/>
      <c r="DV1378" s="127"/>
      <c r="DW1378" s="127"/>
      <c r="DX1378" s="127"/>
      <c r="DY1378" s="127"/>
      <c r="DZ1378" s="127"/>
      <c r="EA1378" s="127"/>
      <c r="EB1378" s="127"/>
      <c r="EC1378" s="127"/>
      <c r="ED1378" s="127"/>
      <c r="EE1378" s="127"/>
      <c r="EF1378" s="127"/>
      <c r="EG1378" s="127"/>
      <c r="EH1378" s="127"/>
      <c r="EI1378" s="127"/>
      <c r="EJ1378" s="127"/>
      <c r="EK1378" s="127"/>
      <c r="EL1378" s="127"/>
      <c r="EM1378" s="127"/>
      <c r="EN1378" s="127"/>
      <c r="EO1378" s="127"/>
      <c r="EP1378" s="127"/>
      <c r="EQ1378" s="127"/>
      <c r="ER1378" s="127"/>
      <c r="ES1378" s="127"/>
      <c r="ET1378" s="127"/>
      <c r="EU1378" s="127"/>
      <c r="EV1378" s="127"/>
      <c r="EW1378" s="127"/>
      <c r="EX1378" s="127"/>
      <c r="EY1378" s="127"/>
      <c r="EZ1378" s="127"/>
      <c r="FA1378" s="127"/>
      <c r="FB1378" s="127"/>
      <c r="FC1378" s="127"/>
      <c r="FD1378" s="127"/>
      <c r="FE1378" s="127"/>
      <c r="FF1378" s="127"/>
      <c r="FG1378" s="127"/>
      <c r="FH1378" s="127"/>
      <c r="FI1378" s="127"/>
      <c r="FJ1378" s="127"/>
      <c r="FK1378" s="127"/>
      <c r="FL1378" s="127"/>
      <c r="FM1378" s="127"/>
      <c r="FN1378" s="127"/>
      <c r="FO1378" s="127"/>
      <c r="FP1378" s="127"/>
      <c r="FQ1378" s="127"/>
      <c r="FR1378" s="127"/>
      <c r="FS1378" s="127"/>
      <c r="FT1378" s="127"/>
      <c r="FU1378" s="127"/>
      <c r="FV1378" s="127"/>
      <c r="FW1378" s="127"/>
      <c r="FX1378" s="127"/>
      <c r="FY1378" s="127"/>
      <c r="FZ1378" s="127"/>
      <c r="GA1378" s="127"/>
      <c r="GB1378" s="127"/>
      <c r="GC1378" s="127"/>
      <c r="GD1378" s="127"/>
      <c r="GE1378" s="127"/>
      <c r="GF1378" s="127"/>
      <c r="GG1378" s="127"/>
      <c r="GH1378" s="127"/>
      <c r="GI1378" s="127"/>
      <c r="GJ1378" s="127"/>
      <c r="GK1378" s="127"/>
      <c r="GL1378" s="127"/>
      <c r="GM1378" s="127"/>
      <c r="GN1378" s="127"/>
      <c r="GO1378" s="127"/>
      <c r="GP1378" s="127"/>
      <c r="GQ1378" s="127"/>
      <c r="GR1378" s="127"/>
      <c r="GS1378" s="127"/>
      <c r="GT1378" s="127"/>
      <c r="GU1378" s="127"/>
      <c r="GV1378" s="127"/>
      <c r="GW1378" s="127"/>
      <c r="GX1378" s="127"/>
      <c r="GY1378" s="124"/>
    </row>
    <row r="1379" spans="1:207" ht="12.75" customHeight="1" x14ac:dyDescent="0.2">
      <c r="A1379" s="127"/>
      <c r="B1379" s="127"/>
      <c r="C1379" s="127"/>
      <c r="D1379" s="127"/>
      <c r="E1379" s="126"/>
      <c r="F1379" s="117"/>
      <c r="G1379" s="131"/>
      <c r="H1379" s="117"/>
      <c r="I1379" s="128"/>
      <c r="J1379" s="128"/>
      <c r="K1379" s="128"/>
      <c r="L1379" s="123"/>
      <c r="M1379" s="123"/>
      <c r="N1379" s="123"/>
      <c r="O1379" s="123"/>
      <c r="P1379" s="123"/>
      <c r="Q1379" s="123"/>
      <c r="R1379" s="123"/>
      <c r="S1379" s="123"/>
      <c r="T1379" s="123"/>
      <c r="U1379" s="123"/>
      <c r="V1379" s="123"/>
      <c r="W1379" s="123"/>
      <c r="X1379" s="132"/>
      <c r="Y1379" s="123"/>
      <c r="Z1379" s="123"/>
      <c r="AA1379" s="123"/>
      <c r="AB1379" s="123"/>
      <c r="AC1379" s="123"/>
      <c r="AD1379" s="123"/>
      <c r="AE1379" s="123"/>
      <c r="AF1379" s="123"/>
      <c r="AG1379" s="123"/>
      <c r="AH1379" s="123"/>
      <c r="AI1379" s="123"/>
      <c r="AJ1379" s="123"/>
      <c r="AK1379" s="123"/>
      <c r="AL1379" s="123"/>
      <c r="AM1379" s="123"/>
      <c r="AN1379" s="123"/>
      <c r="AO1379" s="123"/>
      <c r="AP1379" s="123"/>
      <c r="AQ1379" s="127"/>
      <c r="AR1379" s="127"/>
      <c r="AS1379" s="127"/>
      <c r="AT1379" s="127"/>
      <c r="AU1379" s="127"/>
      <c r="AV1379" s="127"/>
      <c r="AW1379" s="127"/>
      <c r="AX1379" s="127"/>
      <c r="AY1379" s="127"/>
      <c r="AZ1379" s="127"/>
      <c r="BA1379" s="127"/>
      <c r="BB1379" s="127"/>
      <c r="BC1379" s="127"/>
      <c r="BD1379" s="127"/>
      <c r="BE1379" s="127"/>
      <c r="BF1379" s="127"/>
      <c r="BG1379" s="127"/>
      <c r="BH1379" s="127"/>
      <c r="BI1379" s="127"/>
      <c r="BJ1379" s="127"/>
      <c r="BK1379" s="127"/>
      <c r="BL1379" s="127"/>
      <c r="BM1379" s="127"/>
      <c r="BN1379" s="127"/>
      <c r="BO1379" s="127"/>
      <c r="BP1379" s="127"/>
      <c r="BQ1379" s="127"/>
      <c r="BR1379" s="127"/>
      <c r="BS1379" s="127"/>
      <c r="BT1379" s="127"/>
      <c r="BU1379" s="127"/>
      <c r="BV1379" s="127"/>
      <c r="BW1379" s="127"/>
      <c r="BX1379" s="127"/>
      <c r="BY1379" s="127"/>
      <c r="BZ1379" s="127"/>
      <c r="CA1379" s="127"/>
      <c r="CB1379" s="127"/>
      <c r="CC1379" s="127"/>
      <c r="CD1379" s="127"/>
      <c r="CE1379" s="127"/>
      <c r="CF1379" s="127"/>
      <c r="CG1379" s="127"/>
      <c r="CH1379" s="127"/>
      <c r="CI1379" s="127"/>
      <c r="CJ1379" s="127"/>
      <c r="CK1379" s="127"/>
      <c r="CL1379" s="127"/>
      <c r="CM1379" s="127"/>
      <c r="CN1379" s="127"/>
      <c r="CO1379" s="127"/>
      <c r="CP1379" s="127"/>
      <c r="CQ1379" s="127"/>
      <c r="CR1379" s="127"/>
      <c r="CS1379" s="127"/>
      <c r="CT1379" s="127"/>
      <c r="CU1379" s="127"/>
      <c r="CV1379" s="127"/>
      <c r="CW1379" s="127"/>
      <c r="CX1379" s="127"/>
      <c r="CY1379" s="127"/>
      <c r="CZ1379" s="127"/>
      <c r="DA1379" s="127"/>
      <c r="DB1379" s="127"/>
      <c r="DC1379" s="127"/>
      <c r="DD1379" s="127"/>
      <c r="DE1379" s="127"/>
      <c r="DF1379" s="127"/>
      <c r="DG1379" s="127"/>
      <c r="DH1379" s="127"/>
      <c r="DI1379" s="127"/>
      <c r="DJ1379" s="127"/>
      <c r="DK1379" s="127"/>
      <c r="DL1379" s="127"/>
      <c r="DM1379" s="127"/>
      <c r="DN1379" s="127"/>
      <c r="DO1379" s="127"/>
      <c r="DP1379" s="127"/>
      <c r="DQ1379" s="127"/>
      <c r="DR1379" s="127"/>
      <c r="DS1379" s="127"/>
      <c r="DT1379" s="127"/>
      <c r="DU1379" s="127"/>
      <c r="DV1379" s="127"/>
      <c r="DW1379" s="127"/>
      <c r="DX1379" s="127"/>
      <c r="DY1379" s="127"/>
      <c r="DZ1379" s="127"/>
      <c r="EA1379" s="127"/>
      <c r="EB1379" s="127"/>
      <c r="EC1379" s="127"/>
      <c r="ED1379" s="127"/>
      <c r="EE1379" s="127"/>
      <c r="EF1379" s="127"/>
      <c r="EG1379" s="127"/>
      <c r="EH1379" s="127"/>
      <c r="EI1379" s="127"/>
      <c r="EJ1379" s="127"/>
      <c r="EK1379" s="127"/>
      <c r="EL1379" s="127"/>
      <c r="EM1379" s="127"/>
      <c r="EN1379" s="127"/>
      <c r="EO1379" s="127"/>
      <c r="EP1379" s="127"/>
      <c r="EQ1379" s="127"/>
      <c r="ER1379" s="127"/>
      <c r="ES1379" s="127"/>
      <c r="ET1379" s="127"/>
      <c r="EU1379" s="127"/>
      <c r="EV1379" s="127"/>
      <c r="EW1379" s="127"/>
      <c r="EX1379" s="127"/>
      <c r="EY1379" s="127"/>
      <c r="EZ1379" s="127"/>
      <c r="FA1379" s="127"/>
      <c r="FB1379" s="127"/>
      <c r="FC1379" s="127"/>
      <c r="FD1379" s="127"/>
      <c r="FE1379" s="127"/>
      <c r="FF1379" s="127"/>
      <c r="FG1379" s="127"/>
      <c r="FH1379" s="127"/>
      <c r="FI1379" s="127"/>
      <c r="FJ1379" s="127"/>
      <c r="FK1379" s="127"/>
      <c r="FL1379" s="127"/>
      <c r="FM1379" s="127"/>
      <c r="FN1379" s="127"/>
      <c r="FO1379" s="127"/>
      <c r="FP1379" s="127"/>
      <c r="FQ1379" s="127"/>
      <c r="FR1379" s="127"/>
      <c r="FS1379" s="127"/>
      <c r="FT1379" s="127"/>
      <c r="FU1379" s="127"/>
      <c r="FV1379" s="127"/>
      <c r="FW1379" s="127"/>
      <c r="FX1379" s="127"/>
      <c r="FY1379" s="127"/>
      <c r="FZ1379" s="127"/>
      <c r="GA1379" s="127"/>
      <c r="GB1379" s="127"/>
      <c r="GC1379" s="127"/>
      <c r="GD1379" s="127"/>
      <c r="GE1379" s="127"/>
      <c r="GF1379" s="127"/>
      <c r="GG1379" s="127"/>
      <c r="GH1379" s="127"/>
      <c r="GI1379" s="127"/>
      <c r="GJ1379" s="127"/>
      <c r="GK1379" s="127"/>
      <c r="GL1379" s="127"/>
      <c r="GM1379" s="127"/>
      <c r="GN1379" s="127"/>
      <c r="GO1379" s="127"/>
      <c r="GP1379" s="127"/>
      <c r="GQ1379" s="127"/>
      <c r="GR1379" s="127"/>
      <c r="GS1379" s="127"/>
      <c r="GT1379" s="127"/>
      <c r="GU1379" s="127"/>
      <c r="GV1379" s="127"/>
      <c r="GW1379" s="127"/>
      <c r="GX1379" s="127"/>
      <c r="GY1379" s="124"/>
    </row>
    <row r="1380" spans="1:207" ht="12.75" customHeight="1" x14ac:dyDescent="0.2">
      <c r="A1380" s="127"/>
      <c r="B1380" s="127"/>
      <c r="C1380" s="127"/>
      <c r="D1380" s="127"/>
      <c r="E1380" s="126"/>
      <c r="F1380" s="117"/>
      <c r="G1380" s="131"/>
      <c r="H1380" s="117"/>
      <c r="I1380" s="128"/>
      <c r="J1380" s="128"/>
      <c r="K1380" s="128"/>
      <c r="L1380" s="123"/>
      <c r="M1380" s="123"/>
      <c r="N1380" s="123"/>
      <c r="O1380" s="123"/>
      <c r="P1380" s="123"/>
      <c r="Q1380" s="123"/>
      <c r="R1380" s="123"/>
      <c r="S1380" s="123"/>
      <c r="T1380" s="123"/>
      <c r="U1380" s="123"/>
      <c r="V1380" s="123"/>
      <c r="W1380" s="123"/>
      <c r="X1380" s="132"/>
      <c r="Y1380" s="123"/>
      <c r="Z1380" s="123"/>
      <c r="AA1380" s="123"/>
      <c r="AB1380" s="123"/>
      <c r="AC1380" s="123"/>
      <c r="AD1380" s="123"/>
      <c r="AE1380" s="123"/>
      <c r="AF1380" s="123"/>
      <c r="AG1380" s="123"/>
      <c r="AH1380" s="123"/>
      <c r="AI1380" s="123"/>
      <c r="AJ1380" s="123"/>
      <c r="AK1380" s="123"/>
      <c r="AL1380" s="123"/>
      <c r="AM1380" s="123"/>
      <c r="AN1380" s="123"/>
      <c r="AO1380" s="123"/>
      <c r="AP1380" s="123"/>
      <c r="AQ1380" s="127"/>
      <c r="AR1380" s="127"/>
      <c r="AS1380" s="127"/>
      <c r="AT1380" s="127"/>
      <c r="AU1380" s="127"/>
      <c r="AV1380" s="127"/>
      <c r="AW1380" s="127"/>
      <c r="AX1380" s="127"/>
      <c r="AY1380" s="127"/>
      <c r="AZ1380" s="127"/>
      <c r="BA1380" s="127"/>
      <c r="BB1380" s="127"/>
      <c r="BC1380" s="127"/>
      <c r="BD1380" s="127"/>
      <c r="BE1380" s="127"/>
      <c r="BF1380" s="127"/>
      <c r="BG1380" s="127"/>
      <c r="BH1380" s="127"/>
      <c r="BI1380" s="127"/>
      <c r="BJ1380" s="127"/>
      <c r="BK1380" s="127"/>
      <c r="BL1380" s="127"/>
      <c r="BM1380" s="127"/>
      <c r="BN1380" s="127"/>
      <c r="BO1380" s="127"/>
      <c r="BP1380" s="127"/>
      <c r="BQ1380" s="127"/>
      <c r="BR1380" s="127"/>
      <c r="BS1380" s="127"/>
      <c r="BT1380" s="127"/>
      <c r="BU1380" s="127"/>
      <c r="BV1380" s="127"/>
      <c r="BW1380" s="127"/>
      <c r="BX1380" s="127"/>
      <c r="BY1380" s="127"/>
      <c r="BZ1380" s="127"/>
      <c r="CA1380" s="127"/>
      <c r="CB1380" s="127"/>
      <c r="CC1380" s="127"/>
      <c r="CD1380" s="127"/>
      <c r="CE1380" s="127"/>
      <c r="CF1380" s="127"/>
      <c r="CG1380" s="127"/>
      <c r="CH1380" s="127"/>
      <c r="CI1380" s="127"/>
      <c r="CJ1380" s="127"/>
      <c r="CK1380" s="127"/>
      <c r="CL1380" s="127"/>
      <c r="CM1380" s="127"/>
      <c r="CN1380" s="127"/>
      <c r="CO1380" s="127"/>
      <c r="CP1380" s="127"/>
      <c r="CQ1380" s="127"/>
      <c r="CR1380" s="127"/>
      <c r="CS1380" s="127"/>
      <c r="CT1380" s="127"/>
      <c r="CU1380" s="127"/>
      <c r="CV1380" s="127"/>
      <c r="CW1380" s="127"/>
      <c r="CX1380" s="127"/>
      <c r="CY1380" s="127"/>
      <c r="CZ1380" s="127"/>
      <c r="DA1380" s="127"/>
      <c r="DB1380" s="127"/>
      <c r="DC1380" s="127"/>
      <c r="DD1380" s="127"/>
      <c r="DE1380" s="127"/>
      <c r="DF1380" s="127"/>
      <c r="DG1380" s="127"/>
      <c r="DH1380" s="127"/>
      <c r="DI1380" s="127"/>
      <c r="DJ1380" s="127"/>
      <c r="DK1380" s="127"/>
      <c r="DL1380" s="127"/>
      <c r="DM1380" s="127"/>
      <c r="DN1380" s="127"/>
      <c r="DO1380" s="127"/>
      <c r="DP1380" s="127"/>
      <c r="DQ1380" s="127"/>
      <c r="DR1380" s="127"/>
      <c r="DS1380" s="127"/>
      <c r="DT1380" s="127"/>
      <c r="DU1380" s="127"/>
      <c r="DV1380" s="127"/>
      <c r="DW1380" s="127"/>
      <c r="DX1380" s="127"/>
      <c r="DY1380" s="127"/>
      <c r="DZ1380" s="127"/>
      <c r="EA1380" s="127"/>
      <c r="EB1380" s="127"/>
      <c r="EC1380" s="127"/>
      <c r="ED1380" s="127"/>
      <c r="EE1380" s="127"/>
      <c r="EF1380" s="127"/>
      <c r="EG1380" s="127"/>
      <c r="EH1380" s="127"/>
      <c r="EI1380" s="127"/>
      <c r="EJ1380" s="127"/>
      <c r="EK1380" s="127"/>
      <c r="EL1380" s="127"/>
      <c r="EM1380" s="127"/>
      <c r="EN1380" s="127"/>
      <c r="EO1380" s="127"/>
      <c r="EP1380" s="127"/>
      <c r="EQ1380" s="127"/>
      <c r="ER1380" s="127"/>
      <c r="ES1380" s="127"/>
      <c r="ET1380" s="127"/>
      <c r="EU1380" s="127"/>
      <c r="EV1380" s="127"/>
      <c r="EW1380" s="127"/>
      <c r="EX1380" s="127"/>
      <c r="EY1380" s="127"/>
      <c r="EZ1380" s="127"/>
      <c r="FA1380" s="127"/>
      <c r="FB1380" s="127"/>
      <c r="FC1380" s="127"/>
      <c r="FD1380" s="127"/>
      <c r="FE1380" s="127"/>
      <c r="FF1380" s="127"/>
      <c r="FG1380" s="127"/>
      <c r="FH1380" s="127"/>
      <c r="FI1380" s="127"/>
      <c r="FJ1380" s="127"/>
      <c r="FK1380" s="127"/>
      <c r="FL1380" s="127"/>
      <c r="FM1380" s="127"/>
      <c r="FN1380" s="127"/>
      <c r="FO1380" s="127"/>
      <c r="FP1380" s="127"/>
      <c r="FQ1380" s="127"/>
      <c r="FR1380" s="127"/>
      <c r="FS1380" s="127"/>
      <c r="FT1380" s="127"/>
      <c r="FU1380" s="127"/>
      <c r="FV1380" s="127"/>
      <c r="FW1380" s="127"/>
      <c r="FX1380" s="127"/>
      <c r="FY1380" s="127"/>
      <c r="FZ1380" s="127"/>
      <c r="GA1380" s="127"/>
      <c r="GB1380" s="127"/>
      <c r="GC1380" s="127"/>
      <c r="GD1380" s="127"/>
      <c r="GE1380" s="127"/>
      <c r="GF1380" s="127"/>
      <c r="GG1380" s="127"/>
      <c r="GH1380" s="127"/>
      <c r="GI1380" s="127"/>
      <c r="GJ1380" s="127"/>
      <c r="GK1380" s="127"/>
      <c r="GL1380" s="127"/>
      <c r="GM1380" s="127"/>
      <c r="GN1380" s="127"/>
      <c r="GO1380" s="127"/>
      <c r="GP1380" s="127"/>
      <c r="GQ1380" s="127"/>
      <c r="GR1380" s="127"/>
      <c r="GS1380" s="127"/>
      <c r="GT1380" s="127"/>
      <c r="GU1380" s="127"/>
      <c r="GV1380" s="127"/>
      <c r="GW1380" s="127"/>
      <c r="GX1380" s="127"/>
      <c r="GY1380" s="124"/>
    </row>
    <row r="1381" spans="1:207" ht="12.75" customHeight="1" x14ac:dyDescent="0.2">
      <c r="A1381" s="127"/>
      <c r="B1381" s="127"/>
      <c r="C1381" s="127"/>
      <c r="D1381" s="127"/>
      <c r="E1381" s="127"/>
      <c r="F1381" s="117"/>
      <c r="G1381" s="131"/>
      <c r="H1381" s="117"/>
      <c r="I1381" s="128"/>
      <c r="J1381" s="128"/>
      <c r="K1381" s="128"/>
      <c r="L1381" s="123"/>
      <c r="M1381" s="123"/>
      <c r="N1381" s="123"/>
      <c r="O1381" s="123"/>
      <c r="P1381" s="123"/>
      <c r="Q1381" s="123"/>
      <c r="R1381" s="123"/>
      <c r="S1381" s="123"/>
      <c r="T1381" s="123"/>
      <c r="U1381" s="123"/>
      <c r="V1381" s="123"/>
      <c r="W1381" s="123"/>
      <c r="X1381" s="132"/>
      <c r="Y1381" s="123"/>
      <c r="Z1381" s="123"/>
      <c r="AA1381" s="123"/>
      <c r="AB1381" s="123"/>
      <c r="AC1381" s="123"/>
      <c r="AD1381" s="123"/>
      <c r="AE1381" s="123"/>
      <c r="AF1381" s="123"/>
      <c r="AG1381" s="123"/>
      <c r="AH1381" s="123"/>
      <c r="AI1381" s="123"/>
      <c r="AJ1381" s="123"/>
      <c r="AK1381" s="123"/>
      <c r="AL1381" s="123"/>
      <c r="AM1381" s="123"/>
      <c r="AN1381" s="123"/>
      <c r="AO1381" s="123"/>
      <c r="AP1381" s="123"/>
      <c r="AQ1381" s="127"/>
      <c r="AR1381" s="127"/>
      <c r="AS1381" s="127"/>
      <c r="AT1381" s="127"/>
      <c r="AU1381" s="127"/>
      <c r="AV1381" s="127"/>
      <c r="AW1381" s="127"/>
      <c r="AX1381" s="127"/>
      <c r="AY1381" s="127"/>
      <c r="AZ1381" s="127"/>
      <c r="BA1381" s="127"/>
      <c r="BB1381" s="127"/>
      <c r="BC1381" s="127"/>
      <c r="BD1381" s="127"/>
      <c r="BE1381" s="127"/>
      <c r="BF1381" s="127"/>
      <c r="BG1381" s="127"/>
      <c r="BH1381" s="127"/>
      <c r="BI1381" s="127"/>
      <c r="BJ1381" s="127"/>
      <c r="BK1381" s="127"/>
      <c r="BL1381" s="127"/>
      <c r="BM1381" s="127"/>
      <c r="BN1381" s="127"/>
      <c r="BO1381" s="127"/>
      <c r="BP1381" s="127"/>
      <c r="BQ1381" s="127"/>
      <c r="BR1381" s="127"/>
      <c r="BS1381" s="127"/>
      <c r="BT1381" s="127"/>
      <c r="BU1381" s="127"/>
      <c r="BV1381" s="127"/>
      <c r="BW1381" s="127"/>
      <c r="BX1381" s="127"/>
      <c r="BY1381" s="127"/>
      <c r="BZ1381" s="127"/>
      <c r="CA1381" s="127"/>
      <c r="CB1381" s="127"/>
      <c r="CC1381" s="127"/>
      <c r="CD1381" s="127"/>
      <c r="CE1381" s="127"/>
      <c r="CF1381" s="127"/>
      <c r="CG1381" s="127"/>
      <c r="CH1381" s="127"/>
      <c r="CI1381" s="127"/>
      <c r="CJ1381" s="127"/>
      <c r="CK1381" s="127"/>
      <c r="CL1381" s="127"/>
      <c r="CM1381" s="127"/>
      <c r="CN1381" s="127"/>
      <c r="CO1381" s="127"/>
      <c r="CP1381" s="127"/>
      <c r="CQ1381" s="127"/>
      <c r="CR1381" s="127"/>
      <c r="CS1381" s="127"/>
      <c r="CT1381" s="127"/>
      <c r="CU1381" s="127"/>
      <c r="CV1381" s="127"/>
      <c r="CW1381" s="127"/>
      <c r="CX1381" s="127"/>
      <c r="CY1381" s="127"/>
      <c r="CZ1381" s="127"/>
      <c r="DA1381" s="127"/>
      <c r="DB1381" s="127"/>
      <c r="DC1381" s="127"/>
      <c r="DD1381" s="127"/>
      <c r="DE1381" s="127"/>
      <c r="DF1381" s="127"/>
      <c r="DG1381" s="127"/>
      <c r="DH1381" s="127"/>
      <c r="DI1381" s="127"/>
      <c r="DJ1381" s="127"/>
      <c r="DK1381" s="127"/>
      <c r="DL1381" s="127"/>
      <c r="DM1381" s="127"/>
      <c r="DN1381" s="127"/>
      <c r="DO1381" s="127"/>
      <c r="DP1381" s="127"/>
      <c r="DQ1381" s="127"/>
      <c r="DR1381" s="127"/>
      <c r="DS1381" s="127"/>
      <c r="DT1381" s="127"/>
      <c r="DU1381" s="127"/>
      <c r="DV1381" s="127"/>
      <c r="DW1381" s="127"/>
      <c r="DX1381" s="127"/>
      <c r="DY1381" s="127"/>
      <c r="DZ1381" s="127"/>
      <c r="EA1381" s="127"/>
      <c r="EB1381" s="127"/>
      <c r="EC1381" s="127"/>
      <c r="ED1381" s="127"/>
      <c r="EE1381" s="127"/>
      <c r="EF1381" s="127"/>
      <c r="EG1381" s="127"/>
      <c r="EH1381" s="127"/>
      <c r="EI1381" s="127"/>
      <c r="EJ1381" s="127"/>
      <c r="EK1381" s="127"/>
      <c r="EL1381" s="127"/>
      <c r="EM1381" s="127"/>
      <c r="EN1381" s="127"/>
      <c r="EO1381" s="127"/>
      <c r="EP1381" s="127"/>
      <c r="EQ1381" s="127"/>
      <c r="ER1381" s="127"/>
      <c r="ES1381" s="127"/>
      <c r="ET1381" s="127"/>
      <c r="EU1381" s="127"/>
      <c r="EV1381" s="127"/>
      <c r="EW1381" s="127"/>
      <c r="EX1381" s="127"/>
      <c r="EY1381" s="127"/>
      <c r="EZ1381" s="127"/>
      <c r="FA1381" s="127"/>
      <c r="FB1381" s="127"/>
      <c r="FC1381" s="127"/>
      <c r="FD1381" s="127"/>
      <c r="FE1381" s="127"/>
      <c r="FF1381" s="127"/>
      <c r="FG1381" s="127"/>
      <c r="FH1381" s="127"/>
      <c r="FI1381" s="127"/>
      <c r="FJ1381" s="127"/>
      <c r="FK1381" s="127"/>
      <c r="FL1381" s="127"/>
      <c r="FM1381" s="127"/>
      <c r="FN1381" s="127"/>
      <c r="FO1381" s="127"/>
      <c r="FP1381" s="127"/>
      <c r="FQ1381" s="127"/>
      <c r="FR1381" s="127"/>
      <c r="FS1381" s="127"/>
      <c r="FT1381" s="127"/>
      <c r="FU1381" s="127"/>
      <c r="FV1381" s="127"/>
      <c r="FW1381" s="127"/>
      <c r="FX1381" s="127"/>
      <c r="FY1381" s="127"/>
      <c r="FZ1381" s="127"/>
      <c r="GA1381" s="127"/>
      <c r="GB1381" s="127"/>
      <c r="GC1381" s="127"/>
      <c r="GD1381" s="127"/>
      <c r="GE1381" s="127"/>
      <c r="GF1381" s="127"/>
      <c r="GG1381" s="127"/>
      <c r="GH1381" s="127"/>
      <c r="GI1381" s="127"/>
      <c r="GJ1381" s="127"/>
      <c r="GK1381" s="127"/>
      <c r="GL1381" s="127"/>
      <c r="GM1381" s="127"/>
      <c r="GN1381" s="127"/>
      <c r="GO1381" s="127"/>
      <c r="GP1381" s="127"/>
      <c r="GQ1381" s="127"/>
      <c r="GR1381" s="127"/>
      <c r="GS1381" s="127"/>
      <c r="GT1381" s="127"/>
      <c r="GU1381" s="127"/>
      <c r="GV1381" s="127"/>
      <c r="GW1381" s="127"/>
      <c r="GX1381" s="127"/>
      <c r="GY1381" s="124"/>
    </row>
    <row r="1382" spans="1:207" ht="12.75" customHeight="1" x14ac:dyDescent="0.2">
      <c r="A1382" s="127"/>
      <c r="B1382" s="127"/>
      <c r="C1382" s="127"/>
      <c r="D1382" s="127"/>
      <c r="E1382" s="127"/>
      <c r="F1382" s="117"/>
      <c r="G1382" s="131"/>
      <c r="H1382" s="117"/>
      <c r="I1382" s="128"/>
      <c r="J1382" s="128"/>
      <c r="K1382" s="128"/>
      <c r="L1382" s="123"/>
      <c r="M1382" s="123"/>
      <c r="N1382" s="123"/>
      <c r="O1382" s="123"/>
      <c r="P1382" s="123"/>
      <c r="Q1382" s="123"/>
      <c r="R1382" s="123"/>
      <c r="S1382" s="123"/>
      <c r="T1382" s="123"/>
      <c r="U1382" s="123"/>
      <c r="V1382" s="123"/>
      <c r="W1382" s="123"/>
      <c r="X1382" s="132"/>
      <c r="Y1382" s="123"/>
      <c r="Z1382" s="123"/>
      <c r="AA1382" s="123"/>
      <c r="AB1382" s="123"/>
      <c r="AC1382" s="123"/>
      <c r="AD1382" s="123"/>
      <c r="AE1382" s="123"/>
      <c r="AF1382" s="123"/>
      <c r="AG1382" s="123"/>
      <c r="AH1382" s="123"/>
      <c r="AI1382" s="123"/>
      <c r="AJ1382" s="123"/>
      <c r="AK1382" s="123"/>
      <c r="AL1382" s="123"/>
      <c r="AM1382" s="123"/>
      <c r="AN1382" s="123"/>
      <c r="AO1382" s="123"/>
      <c r="AP1382" s="123"/>
      <c r="AQ1382" s="127"/>
      <c r="AR1382" s="127"/>
      <c r="AS1382" s="127"/>
      <c r="AT1382" s="127"/>
      <c r="AU1382" s="127"/>
      <c r="AV1382" s="127"/>
      <c r="AW1382" s="127"/>
      <c r="AX1382" s="127"/>
      <c r="AY1382" s="127"/>
      <c r="AZ1382" s="127"/>
      <c r="BA1382" s="127"/>
      <c r="BB1382" s="127"/>
      <c r="BC1382" s="127"/>
      <c r="BD1382" s="127"/>
      <c r="BE1382" s="127"/>
      <c r="BF1382" s="127"/>
      <c r="BG1382" s="127"/>
      <c r="BH1382" s="127"/>
      <c r="BI1382" s="127"/>
      <c r="BJ1382" s="127"/>
      <c r="BK1382" s="127"/>
      <c r="BL1382" s="127"/>
      <c r="BM1382" s="127"/>
      <c r="BN1382" s="127"/>
      <c r="BO1382" s="127"/>
      <c r="BP1382" s="127"/>
      <c r="BQ1382" s="127"/>
      <c r="BR1382" s="127"/>
      <c r="BS1382" s="127"/>
      <c r="BT1382" s="127"/>
      <c r="BU1382" s="127"/>
      <c r="BV1382" s="127"/>
      <c r="BW1382" s="127"/>
      <c r="BX1382" s="127"/>
      <c r="BY1382" s="127"/>
      <c r="BZ1382" s="127"/>
      <c r="CA1382" s="127"/>
      <c r="CB1382" s="127"/>
      <c r="CC1382" s="127"/>
      <c r="CD1382" s="127"/>
      <c r="CE1382" s="127"/>
      <c r="CF1382" s="127"/>
      <c r="CG1382" s="127"/>
      <c r="CH1382" s="127"/>
      <c r="CI1382" s="127"/>
      <c r="CJ1382" s="127"/>
      <c r="CK1382" s="127"/>
      <c r="CL1382" s="127"/>
      <c r="CM1382" s="127"/>
      <c r="CN1382" s="127"/>
      <c r="CO1382" s="127"/>
      <c r="CP1382" s="127"/>
      <c r="CQ1382" s="127"/>
      <c r="CR1382" s="127"/>
      <c r="CS1382" s="127"/>
      <c r="CT1382" s="127"/>
      <c r="CU1382" s="127"/>
      <c r="CV1382" s="127"/>
      <c r="CW1382" s="127"/>
      <c r="CX1382" s="127"/>
      <c r="CY1382" s="127"/>
      <c r="CZ1382" s="127"/>
      <c r="DA1382" s="127"/>
      <c r="DB1382" s="127"/>
      <c r="DC1382" s="127"/>
      <c r="DD1382" s="127"/>
      <c r="DE1382" s="127"/>
      <c r="DF1382" s="127"/>
      <c r="DG1382" s="127"/>
      <c r="DH1382" s="127"/>
      <c r="DI1382" s="127"/>
      <c r="DJ1382" s="127"/>
      <c r="DK1382" s="127"/>
      <c r="DL1382" s="127"/>
      <c r="DM1382" s="127"/>
      <c r="DN1382" s="127"/>
      <c r="DO1382" s="127"/>
      <c r="DP1382" s="127"/>
      <c r="DQ1382" s="127"/>
      <c r="DR1382" s="127"/>
      <c r="DS1382" s="127"/>
      <c r="DT1382" s="127"/>
      <c r="DU1382" s="127"/>
      <c r="DV1382" s="127"/>
      <c r="DW1382" s="127"/>
      <c r="DX1382" s="127"/>
      <c r="DY1382" s="127"/>
      <c r="DZ1382" s="127"/>
      <c r="EA1382" s="127"/>
      <c r="EB1382" s="127"/>
      <c r="EC1382" s="127"/>
      <c r="ED1382" s="127"/>
      <c r="EE1382" s="127"/>
      <c r="EF1382" s="127"/>
      <c r="EG1382" s="127"/>
      <c r="EH1382" s="127"/>
      <c r="EI1382" s="127"/>
      <c r="EJ1382" s="127"/>
      <c r="EK1382" s="127"/>
      <c r="EL1382" s="127"/>
      <c r="EM1382" s="127"/>
      <c r="EN1382" s="127"/>
      <c r="EO1382" s="127"/>
      <c r="EP1382" s="127"/>
      <c r="EQ1382" s="127"/>
      <c r="ER1382" s="127"/>
      <c r="ES1382" s="127"/>
      <c r="ET1382" s="127"/>
      <c r="EU1382" s="127"/>
      <c r="EV1382" s="127"/>
      <c r="EW1382" s="127"/>
      <c r="EX1382" s="127"/>
      <c r="EY1382" s="127"/>
      <c r="EZ1382" s="127"/>
      <c r="FA1382" s="127"/>
      <c r="FB1382" s="127"/>
      <c r="FC1382" s="127"/>
      <c r="FD1382" s="127"/>
      <c r="FE1382" s="127"/>
      <c r="FF1382" s="127"/>
      <c r="FG1382" s="127"/>
      <c r="FH1382" s="127"/>
      <c r="FI1382" s="127"/>
      <c r="FJ1382" s="127"/>
      <c r="FK1382" s="127"/>
      <c r="FL1382" s="127"/>
      <c r="FM1382" s="127"/>
      <c r="FN1382" s="127"/>
      <c r="FO1382" s="127"/>
      <c r="FP1382" s="127"/>
      <c r="FQ1382" s="127"/>
      <c r="FR1382" s="127"/>
      <c r="FS1382" s="127"/>
      <c r="FT1382" s="127"/>
      <c r="FU1382" s="127"/>
      <c r="FV1382" s="127"/>
      <c r="FW1382" s="127"/>
      <c r="FX1382" s="127"/>
      <c r="FY1382" s="127"/>
      <c r="FZ1382" s="127"/>
      <c r="GA1382" s="127"/>
      <c r="GB1382" s="127"/>
      <c r="GC1382" s="127"/>
      <c r="GD1382" s="127"/>
      <c r="GE1382" s="127"/>
      <c r="GF1382" s="127"/>
      <c r="GG1382" s="127"/>
      <c r="GH1382" s="127"/>
      <c r="GI1382" s="127"/>
      <c r="GJ1382" s="127"/>
      <c r="GK1382" s="127"/>
      <c r="GL1382" s="127"/>
      <c r="GM1382" s="127"/>
      <c r="GN1382" s="127"/>
      <c r="GO1382" s="127"/>
      <c r="GP1382" s="127"/>
      <c r="GQ1382" s="127"/>
      <c r="GR1382" s="127"/>
      <c r="GS1382" s="127"/>
      <c r="GT1382" s="127"/>
      <c r="GU1382" s="127"/>
      <c r="GV1382" s="127"/>
      <c r="GW1382" s="127"/>
      <c r="GX1382" s="127"/>
      <c r="GY1382" s="124"/>
    </row>
    <row r="1383" spans="1:207" ht="12.75" customHeight="1" x14ac:dyDescent="0.2">
      <c r="A1383" s="127"/>
      <c r="B1383" s="127"/>
      <c r="C1383" s="127"/>
      <c r="D1383" s="127"/>
      <c r="E1383" s="127"/>
      <c r="F1383" s="117"/>
      <c r="G1383" s="131"/>
      <c r="H1383" s="117"/>
      <c r="I1383" s="128"/>
      <c r="J1383" s="128"/>
      <c r="K1383" s="128"/>
      <c r="L1383" s="123"/>
      <c r="M1383" s="123"/>
      <c r="N1383" s="123"/>
      <c r="O1383" s="123"/>
      <c r="P1383" s="123"/>
      <c r="Q1383" s="123"/>
      <c r="R1383" s="123"/>
      <c r="S1383" s="123"/>
      <c r="T1383" s="123"/>
      <c r="U1383" s="123"/>
      <c r="V1383" s="123"/>
      <c r="W1383" s="123"/>
      <c r="X1383" s="132"/>
      <c r="Y1383" s="123"/>
      <c r="Z1383" s="123"/>
      <c r="AA1383" s="123"/>
      <c r="AB1383" s="123"/>
      <c r="AC1383" s="123"/>
      <c r="AD1383" s="123"/>
      <c r="AE1383" s="123"/>
      <c r="AF1383" s="123"/>
      <c r="AG1383" s="123"/>
      <c r="AH1383" s="123"/>
      <c r="AI1383" s="123"/>
      <c r="AJ1383" s="123"/>
      <c r="AK1383" s="123"/>
      <c r="AL1383" s="123"/>
      <c r="AM1383" s="123"/>
      <c r="AN1383" s="123"/>
      <c r="AO1383" s="123"/>
      <c r="AP1383" s="123"/>
      <c r="AQ1383" s="127"/>
      <c r="AR1383" s="127"/>
      <c r="AS1383" s="127"/>
      <c r="AT1383" s="127"/>
      <c r="AU1383" s="127"/>
      <c r="AV1383" s="127"/>
      <c r="AW1383" s="127"/>
      <c r="AX1383" s="127"/>
      <c r="AY1383" s="127"/>
      <c r="AZ1383" s="127"/>
      <c r="BA1383" s="127"/>
      <c r="BB1383" s="127"/>
      <c r="BC1383" s="127"/>
      <c r="BD1383" s="127"/>
      <c r="BE1383" s="127"/>
      <c r="BF1383" s="127"/>
      <c r="BG1383" s="127"/>
      <c r="BH1383" s="127"/>
      <c r="BI1383" s="127"/>
      <c r="BJ1383" s="127"/>
      <c r="BK1383" s="127"/>
      <c r="BL1383" s="127"/>
      <c r="BM1383" s="127"/>
      <c r="BN1383" s="127"/>
      <c r="BO1383" s="127"/>
      <c r="BP1383" s="127"/>
      <c r="BQ1383" s="127"/>
      <c r="BR1383" s="127"/>
      <c r="BS1383" s="127"/>
      <c r="BT1383" s="127"/>
      <c r="BU1383" s="127"/>
      <c r="BV1383" s="127"/>
      <c r="BW1383" s="127"/>
      <c r="BX1383" s="127"/>
      <c r="BY1383" s="127"/>
      <c r="BZ1383" s="127"/>
      <c r="CA1383" s="127"/>
      <c r="CB1383" s="127"/>
      <c r="CC1383" s="127"/>
      <c r="CD1383" s="127"/>
      <c r="CE1383" s="127"/>
      <c r="CF1383" s="127"/>
      <c r="CG1383" s="127"/>
      <c r="CH1383" s="127"/>
      <c r="CI1383" s="127"/>
      <c r="CJ1383" s="127"/>
      <c r="CK1383" s="127"/>
      <c r="CL1383" s="127"/>
      <c r="CM1383" s="127"/>
      <c r="CN1383" s="127"/>
      <c r="CO1383" s="127"/>
      <c r="CP1383" s="127"/>
      <c r="CQ1383" s="127"/>
      <c r="CR1383" s="127"/>
      <c r="CS1383" s="127"/>
      <c r="CT1383" s="127"/>
      <c r="CU1383" s="127"/>
      <c r="CV1383" s="127"/>
      <c r="CW1383" s="127"/>
      <c r="CX1383" s="127"/>
      <c r="CY1383" s="127"/>
      <c r="CZ1383" s="127"/>
      <c r="DA1383" s="127"/>
      <c r="DB1383" s="127"/>
      <c r="DC1383" s="127"/>
      <c r="DD1383" s="127"/>
      <c r="DE1383" s="127"/>
      <c r="DF1383" s="127"/>
      <c r="DG1383" s="127"/>
      <c r="DH1383" s="127"/>
      <c r="DI1383" s="127"/>
      <c r="DJ1383" s="127"/>
      <c r="DK1383" s="127"/>
      <c r="DL1383" s="127"/>
      <c r="DM1383" s="127"/>
      <c r="DN1383" s="127"/>
      <c r="DO1383" s="127"/>
      <c r="DP1383" s="127"/>
      <c r="DQ1383" s="127"/>
      <c r="DR1383" s="127"/>
      <c r="DS1383" s="127"/>
      <c r="DT1383" s="127"/>
      <c r="DU1383" s="127"/>
      <c r="DV1383" s="127"/>
      <c r="DW1383" s="127"/>
      <c r="DX1383" s="127"/>
      <c r="DY1383" s="127"/>
      <c r="DZ1383" s="127"/>
      <c r="EA1383" s="127"/>
      <c r="EB1383" s="127"/>
      <c r="EC1383" s="127"/>
      <c r="ED1383" s="127"/>
      <c r="EE1383" s="127"/>
      <c r="EF1383" s="127"/>
      <c r="EG1383" s="127"/>
      <c r="EH1383" s="127"/>
      <c r="EI1383" s="127"/>
      <c r="EJ1383" s="127"/>
      <c r="EK1383" s="127"/>
      <c r="EL1383" s="127"/>
      <c r="EM1383" s="127"/>
      <c r="EN1383" s="127"/>
      <c r="EO1383" s="127"/>
      <c r="EP1383" s="127"/>
      <c r="EQ1383" s="127"/>
      <c r="ER1383" s="127"/>
      <c r="ES1383" s="127"/>
      <c r="ET1383" s="127"/>
      <c r="EU1383" s="127"/>
      <c r="EV1383" s="127"/>
      <c r="EW1383" s="127"/>
      <c r="EX1383" s="127"/>
      <c r="EY1383" s="127"/>
      <c r="EZ1383" s="127"/>
      <c r="FA1383" s="127"/>
      <c r="FB1383" s="127"/>
      <c r="FC1383" s="127"/>
      <c r="FD1383" s="127"/>
      <c r="FE1383" s="127"/>
      <c r="FF1383" s="127"/>
      <c r="FG1383" s="127"/>
      <c r="FH1383" s="127"/>
      <c r="FI1383" s="127"/>
      <c r="FJ1383" s="127"/>
      <c r="FK1383" s="127"/>
      <c r="FL1383" s="127"/>
      <c r="FM1383" s="127"/>
      <c r="FN1383" s="127"/>
      <c r="FO1383" s="127"/>
      <c r="FP1383" s="127"/>
      <c r="FQ1383" s="127"/>
      <c r="FR1383" s="127"/>
      <c r="FS1383" s="127"/>
      <c r="FT1383" s="127"/>
      <c r="FU1383" s="127"/>
      <c r="FV1383" s="127"/>
      <c r="FW1383" s="127"/>
      <c r="FX1383" s="127"/>
      <c r="FY1383" s="127"/>
      <c r="FZ1383" s="127"/>
      <c r="GA1383" s="127"/>
      <c r="GB1383" s="127"/>
      <c r="GC1383" s="127"/>
      <c r="GD1383" s="127"/>
      <c r="GE1383" s="127"/>
      <c r="GF1383" s="127"/>
      <c r="GG1383" s="127"/>
      <c r="GH1383" s="127"/>
      <c r="GI1383" s="127"/>
      <c r="GJ1383" s="127"/>
      <c r="GK1383" s="127"/>
      <c r="GL1383" s="127"/>
      <c r="GM1383" s="127"/>
      <c r="GN1383" s="127"/>
      <c r="GO1383" s="127"/>
      <c r="GP1383" s="127"/>
      <c r="GQ1383" s="127"/>
      <c r="GR1383" s="127"/>
      <c r="GS1383" s="127"/>
      <c r="GT1383" s="127"/>
      <c r="GU1383" s="127"/>
      <c r="GV1383" s="127"/>
      <c r="GW1383" s="127"/>
      <c r="GX1383" s="127"/>
      <c r="GY1383" s="124"/>
    </row>
    <row r="1384" spans="1:207" ht="12.75" customHeight="1" x14ac:dyDescent="0.2">
      <c r="A1384" s="127"/>
      <c r="B1384" s="127"/>
      <c r="C1384" s="127"/>
      <c r="D1384" s="127"/>
      <c r="E1384" s="127"/>
      <c r="F1384" s="117"/>
      <c r="G1384" s="131"/>
      <c r="H1384" s="117"/>
      <c r="I1384" s="128"/>
      <c r="J1384" s="128"/>
      <c r="K1384" s="128"/>
      <c r="L1384" s="123"/>
      <c r="M1384" s="123"/>
      <c r="N1384" s="123"/>
      <c r="O1384" s="123"/>
      <c r="P1384" s="123"/>
      <c r="Q1384" s="123"/>
      <c r="R1384" s="123"/>
      <c r="S1384" s="123"/>
      <c r="T1384" s="123"/>
      <c r="U1384" s="123"/>
      <c r="V1384" s="123"/>
      <c r="W1384" s="123"/>
      <c r="X1384" s="132"/>
      <c r="Y1384" s="123"/>
      <c r="Z1384" s="123"/>
      <c r="AA1384" s="123"/>
      <c r="AB1384" s="123"/>
      <c r="AC1384" s="123"/>
      <c r="AD1384" s="123"/>
      <c r="AE1384" s="123"/>
      <c r="AF1384" s="123"/>
      <c r="AG1384" s="123"/>
      <c r="AH1384" s="123"/>
      <c r="AI1384" s="123"/>
      <c r="AJ1384" s="123"/>
      <c r="AK1384" s="123"/>
      <c r="AL1384" s="123"/>
      <c r="AM1384" s="123"/>
      <c r="AN1384" s="123"/>
      <c r="AO1384" s="123"/>
      <c r="AP1384" s="123"/>
      <c r="AQ1384" s="127"/>
      <c r="AR1384" s="127"/>
      <c r="AS1384" s="127"/>
      <c r="AT1384" s="127"/>
      <c r="AU1384" s="127"/>
      <c r="AV1384" s="127"/>
      <c r="AW1384" s="127"/>
      <c r="AX1384" s="127"/>
      <c r="AY1384" s="127"/>
      <c r="AZ1384" s="127"/>
      <c r="BA1384" s="127"/>
      <c r="BB1384" s="127"/>
      <c r="BC1384" s="127"/>
      <c r="BD1384" s="127"/>
      <c r="BE1384" s="127"/>
      <c r="BF1384" s="127"/>
      <c r="BG1384" s="127"/>
      <c r="BH1384" s="127"/>
      <c r="BI1384" s="127"/>
      <c r="BJ1384" s="127"/>
      <c r="BK1384" s="127"/>
      <c r="BL1384" s="127"/>
      <c r="BM1384" s="127"/>
      <c r="BN1384" s="127"/>
      <c r="BO1384" s="127"/>
      <c r="BP1384" s="127"/>
      <c r="BQ1384" s="127"/>
      <c r="BR1384" s="127"/>
      <c r="BS1384" s="127"/>
      <c r="BT1384" s="127"/>
      <c r="BU1384" s="127"/>
      <c r="BV1384" s="127"/>
      <c r="BW1384" s="127"/>
      <c r="BX1384" s="127"/>
      <c r="BY1384" s="127"/>
      <c r="BZ1384" s="127"/>
      <c r="CA1384" s="127"/>
      <c r="CB1384" s="127"/>
      <c r="CC1384" s="127"/>
      <c r="CD1384" s="127"/>
      <c r="CE1384" s="127"/>
      <c r="CF1384" s="127"/>
      <c r="CG1384" s="127"/>
      <c r="CH1384" s="127"/>
      <c r="CI1384" s="127"/>
      <c r="CJ1384" s="127"/>
      <c r="CK1384" s="127"/>
      <c r="CL1384" s="127"/>
      <c r="CM1384" s="127"/>
      <c r="CN1384" s="127"/>
      <c r="CO1384" s="127"/>
      <c r="CP1384" s="127"/>
      <c r="CQ1384" s="127"/>
      <c r="CR1384" s="127"/>
      <c r="CS1384" s="127"/>
      <c r="CT1384" s="127"/>
      <c r="CU1384" s="127"/>
      <c r="CV1384" s="127"/>
      <c r="CW1384" s="127"/>
      <c r="CX1384" s="127"/>
      <c r="CY1384" s="127"/>
      <c r="CZ1384" s="127"/>
      <c r="DA1384" s="127"/>
      <c r="DB1384" s="127"/>
      <c r="DC1384" s="127"/>
      <c r="DD1384" s="127"/>
      <c r="DE1384" s="127"/>
      <c r="DF1384" s="127"/>
      <c r="DG1384" s="127"/>
      <c r="DH1384" s="127"/>
      <c r="DI1384" s="127"/>
      <c r="DJ1384" s="127"/>
      <c r="DK1384" s="127"/>
      <c r="DL1384" s="127"/>
      <c r="DM1384" s="127"/>
      <c r="DN1384" s="127"/>
      <c r="DO1384" s="127"/>
      <c r="DP1384" s="127"/>
      <c r="DQ1384" s="127"/>
      <c r="DR1384" s="127"/>
      <c r="DS1384" s="127"/>
      <c r="DT1384" s="127"/>
      <c r="DU1384" s="127"/>
      <c r="DV1384" s="127"/>
      <c r="DW1384" s="127"/>
      <c r="DX1384" s="127"/>
      <c r="DY1384" s="127"/>
      <c r="DZ1384" s="127"/>
      <c r="EA1384" s="127"/>
      <c r="EB1384" s="127"/>
      <c r="EC1384" s="127"/>
      <c r="ED1384" s="127"/>
      <c r="EE1384" s="127"/>
      <c r="EF1384" s="127"/>
      <c r="EG1384" s="127"/>
      <c r="EH1384" s="127"/>
      <c r="EI1384" s="127"/>
      <c r="EJ1384" s="127"/>
      <c r="EK1384" s="127"/>
      <c r="EL1384" s="127"/>
      <c r="EM1384" s="127"/>
      <c r="EN1384" s="127"/>
      <c r="EO1384" s="127"/>
      <c r="EP1384" s="127"/>
      <c r="EQ1384" s="127"/>
      <c r="ER1384" s="127"/>
      <c r="ES1384" s="127"/>
      <c r="ET1384" s="127"/>
      <c r="EU1384" s="127"/>
      <c r="EV1384" s="127"/>
      <c r="EW1384" s="127"/>
      <c r="EX1384" s="127"/>
      <c r="EY1384" s="127"/>
      <c r="EZ1384" s="127"/>
      <c r="FA1384" s="127"/>
      <c r="FB1384" s="127"/>
      <c r="FC1384" s="127"/>
      <c r="FD1384" s="127"/>
      <c r="FE1384" s="127"/>
      <c r="FF1384" s="127"/>
      <c r="FG1384" s="127"/>
      <c r="FH1384" s="127"/>
      <c r="FI1384" s="127"/>
      <c r="FJ1384" s="127"/>
      <c r="FK1384" s="127"/>
      <c r="FL1384" s="127"/>
      <c r="FM1384" s="127"/>
      <c r="FN1384" s="127"/>
      <c r="FO1384" s="127"/>
      <c r="FP1384" s="127"/>
      <c r="FQ1384" s="127"/>
      <c r="FR1384" s="127"/>
      <c r="FS1384" s="127"/>
      <c r="FT1384" s="127"/>
      <c r="FU1384" s="127"/>
      <c r="FV1384" s="127"/>
      <c r="FW1384" s="127"/>
      <c r="FX1384" s="127"/>
      <c r="FY1384" s="127"/>
      <c r="FZ1384" s="127"/>
      <c r="GA1384" s="127"/>
      <c r="GB1384" s="127"/>
      <c r="GC1384" s="127"/>
      <c r="GD1384" s="127"/>
      <c r="GE1384" s="127"/>
      <c r="GF1384" s="127"/>
      <c r="GG1384" s="127"/>
      <c r="GH1384" s="127"/>
      <c r="GI1384" s="127"/>
      <c r="GJ1384" s="127"/>
      <c r="GK1384" s="127"/>
      <c r="GL1384" s="127"/>
      <c r="GM1384" s="127"/>
      <c r="GN1384" s="127"/>
      <c r="GO1384" s="127"/>
      <c r="GP1384" s="127"/>
      <c r="GQ1384" s="127"/>
      <c r="GR1384" s="127"/>
      <c r="GS1384" s="127"/>
      <c r="GT1384" s="127"/>
      <c r="GU1384" s="127"/>
      <c r="GV1384" s="127"/>
      <c r="GW1384" s="127"/>
      <c r="GX1384" s="127"/>
      <c r="GY1384" s="124"/>
    </row>
    <row r="1385" spans="1:207" ht="12.75" customHeight="1" x14ac:dyDescent="0.2">
      <c r="A1385" s="127"/>
      <c r="B1385" s="127"/>
      <c r="C1385" s="127"/>
      <c r="D1385" s="127"/>
      <c r="E1385" s="127"/>
      <c r="F1385" s="117"/>
      <c r="G1385" s="131"/>
      <c r="H1385" s="117"/>
      <c r="I1385" s="128"/>
      <c r="J1385" s="128"/>
      <c r="K1385" s="128"/>
      <c r="L1385" s="123"/>
      <c r="M1385" s="123"/>
      <c r="N1385" s="123"/>
      <c r="O1385" s="123"/>
      <c r="P1385" s="123"/>
      <c r="Q1385" s="123"/>
      <c r="R1385" s="123"/>
      <c r="S1385" s="123"/>
      <c r="T1385" s="123"/>
      <c r="U1385" s="123"/>
      <c r="V1385" s="123"/>
      <c r="W1385" s="123"/>
      <c r="X1385" s="132"/>
      <c r="Y1385" s="123"/>
      <c r="Z1385" s="123"/>
      <c r="AA1385" s="123"/>
      <c r="AB1385" s="123"/>
      <c r="AC1385" s="123"/>
      <c r="AD1385" s="123"/>
      <c r="AE1385" s="123"/>
      <c r="AF1385" s="123"/>
      <c r="AG1385" s="123"/>
      <c r="AH1385" s="123"/>
      <c r="AI1385" s="123"/>
      <c r="AJ1385" s="123"/>
      <c r="AK1385" s="123"/>
      <c r="AL1385" s="123"/>
      <c r="AM1385" s="123"/>
      <c r="AN1385" s="123"/>
      <c r="AO1385" s="123"/>
      <c r="AP1385" s="123"/>
      <c r="AQ1385" s="127"/>
      <c r="AR1385" s="127"/>
      <c r="AS1385" s="127"/>
      <c r="AT1385" s="127"/>
      <c r="AU1385" s="127"/>
      <c r="AV1385" s="127"/>
      <c r="AW1385" s="127"/>
      <c r="AX1385" s="127"/>
      <c r="AY1385" s="127"/>
      <c r="AZ1385" s="127"/>
      <c r="BA1385" s="127"/>
      <c r="BB1385" s="127"/>
      <c r="BC1385" s="127"/>
      <c r="BD1385" s="127"/>
      <c r="BE1385" s="127"/>
      <c r="BF1385" s="127"/>
      <c r="BG1385" s="127"/>
      <c r="BH1385" s="127"/>
      <c r="BI1385" s="127"/>
      <c r="BJ1385" s="127"/>
      <c r="BK1385" s="127"/>
      <c r="BL1385" s="127"/>
      <c r="BM1385" s="127"/>
      <c r="BN1385" s="127"/>
      <c r="BO1385" s="127"/>
      <c r="BP1385" s="127"/>
      <c r="BQ1385" s="127"/>
      <c r="BR1385" s="127"/>
      <c r="BS1385" s="127"/>
      <c r="BT1385" s="127"/>
      <c r="BU1385" s="127"/>
      <c r="BV1385" s="127"/>
      <c r="BW1385" s="127"/>
      <c r="BX1385" s="127"/>
      <c r="BY1385" s="127"/>
      <c r="BZ1385" s="127"/>
      <c r="CA1385" s="127"/>
      <c r="CB1385" s="127"/>
      <c r="CC1385" s="127"/>
      <c r="CD1385" s="127"/>
      <c r="CE1385" s="127"/>
      <c r="CF1385" s="127"/>
      <c r="CG1385" s="127"/>
      <c r="CH1385" s="127"/>
      <c r="CI1385" s="127"/>
      <c r="CJ1385" s="127"/>
      <c r="CK1385" s="127"/>
      <c r="CL1385" s="127"/>
      <c r="CM1385" s="127"/>
      <c r="CN1385" s="127"/>
      <c r="CO1385" s="127"/>
      <c r="CP1385" s="127"/>
      <c r="CQ1385" s="127"/>
      <c r="CR1385" s="127"/>
      <c r="CS1385" s="127"/>
      <c r="CT1385" s="127"/>
      <c r="CU1385" s="127"/>
      <c r="CV1385" s="127"/>
      <c r="CW1385" s="127"/>
      <c r="CX1385" s="127"/>
      <c r="CY1385" s="127"/>
      <c r="CZ1385" s="127"/>
      <c r="DA1385" s="127"/>
      <c r="DB1385" s="127"/>
      <c r="DC1385" s="127"/>
      <c r="DD1385" s="127"/>
      <c r="DE1385" s="127"/>
      <c r="DF1385" s="127"/>
      <c r="DG1385" s="127"/>
      <c r="DH1385" s="127"/>
      <c r="DI1385" s="127"/>
      <c r="DJ1385" s="127"/>
      <c r="DK1385" s="127"/>
      <c r="DL1385" s="127"/>
      <c r="DM1385" s="127"/>
      <c r="DN1385" s="127"/>
      <c r="DO1385" s="127"/>
      <c r="DP1385" s="127"/>
      <c r="DQ1385" s="127"/>
      <c r="DR1385" s="127"/>
      <c r="DS1385" s="127"/>
      <c r="DT1385" s="127"/>
      <c r="DU1385" s="127"/>
      <c r="DV1385" s="127"/>
      <c r="DW1385" s="127"/>
      <c r="DX1385" s="127"/>
      <c r="DY1385" s="127"/>
      <c r="DZ1385" s="127"/>
      <c r="EA1385" s="127"/>
      <c r="EB1385" s="127"/>
      <c r="EC1385" s="127"/>
      <c r="ED1385" s="127"/>
      <c r="EE1385" s="127"/>
      <c r="EF1385" s="127"/>
      <c r="EG1385" s="127"/>
      <c r="EH1385" s="127"/>
      <c r="EI1385" s="127"/>
      <c r="EJ1385" s="127"/>
      <c r="EK1385" s="127"/>
      <c r="EL1385" s="127"/>
      <c r="EM1385" s="127"/>
      <c r="EN1385" s="127"/>
      <c r="EO1385" s="127"/>
      <c r="EP1385" s="127"/>
      <c r="EQ1385" s="127"/>
      <c r="ER1385" s="127"/>
      <c r="ES1385" s="127"/>
      <c r="ET1385" s="127"/>
      <c r="EU1385" s="127"/>
      <c r="EV1385" s="127"/>
      <c r="EW1385" s="127"/>
      <c r="EX1385" s="127"/>
      <c r="EY1385" s="127"/>
      <c r="EZ1385" s="127"/>
      <c r="FA1385" s="127"/>
      <c r="FB1385" s="127"/>
      <c r="FC1385" s="127"/>
      <c r="FD1385" s="127"/>
      <c r="FE1385" s="127"/>
      <c r="FF1385" s="127"/>
      <c r="FG1385" s="127"/>
      <c r="FH1385" s="127"/>
      <c r="FI1385" s="127"/>
      <c r="FJ1385" s="127"/>
      <c r="FK1385" s="127"/>
      <c r="FL1385" s="127"/>
      <c r="FM1385" s="127"/>
      <c r="FN1385" s="127"/>
      <c r="FO1385" s="127"/>
      <c r="FP1385" s="127"/>
      <c r="FQ1385" s="127"/>
      <c r="FR1385" s="127"/>
      <c r="FS1385" s="127"/>
      <c r="FT1385" s="127"/>
      <c r="FU1385" s="127"/>
      <c r="FV1385" s="127"/>
      <c r="FW1385" s="127"/>
      <c r="FX1385" s="127"/>
      <c r="FY1385" s="127"/>
      <c r="FZ1385" s="127"/>
      <c r="GA1385" s="127"/>
      <c r="GB1385" s="127"/>
      <c r="GC1385" s="127"/>
      <c r="GD1385" s="127"/>
      <c r="GE1385" s="127"/>
      <c r="GF1385" s="127"/>
      <c r="GG1385" s="127"/>
      <c r="GH1385" s="127"/>
      <c r="GI1385" s="127"/>
      <c r="GJ1385" s="127"/>
      <c r="GK1385" s="127"/>
      <c r="GL1385" s="127"/>
      <c r="GM1385" s="127"/>
      <c r="GN1385" s="127"/>
      <c r="GO1385" s="127"/>
      <c r="GP1385" s="127"/>
      <c r="GQ1385" s="127"/>
      <c r="GR1385" s="127"/>
      <c r="GS1385" s="127"/>
      <c r="GT1385" s="127"/>
      <c r="GU1385" s="127"/>
      <c r="GV1385" s="127"/>
      <c r="GW1385" s="127"/>
      <c r="GX1385" s="127"/>
      <c r="GY1385" s="124"/>
    </row>
    <row r="1386" spans="1:207" ht="12.75" customHeight="1" x14ac:dyDescent="0.2">
      <c r="A1386" s="127"/>
      <c r="B1386" s="127"/>
      <c r="C1386" s="127"/>
      <c r="D1386" s="127"/>
      <c r="E1386" s="127"/>
      <c r="F1386" s="117"/>
      <c r="G1386" s="131"/>
      <c r="H1386" s="117"/>
      <c r="I1386" s="128"/>
      <c r="J1386" s="128"/>
      <c r="K1386" s="128"/>
      <c r="L1386" s="123"/>
      <c r="M1386" s="123"/>
      <c r="N1386" s="123"/>
      <c r="O1386" s="123"/>
      <c r="P1386" s="123"/>
      <c r="Q1386" s="123"/>
      <c r="R1386" s="123"/>
      <c r="S1386" s="123"/>
      <c r="T1386" s="123"/>
      <c r="U1386" s="123"/>
      <c r="V1386" s="123"/>
      <c r="W1386" s="123"/>
      <c r="X1386" s="132"/>
      <c r="Y1386" s="123"/>
      <c r="Z1386" s="123"/>
      <c r="AA1386" s="123"/>
      <c r="AB1386" s="123"/>
      <c r="AC1386" s="123"/>
      <c r="AD1386" s="123"/>
      <c r="AE1386" s="123"/>
      <c r="AF1386" s="123"/>
      <c r="AG1386" s="123"/>
      <c r="AH1386" s="123"/>
      <c r="AI1386" s="123"/>
      <c r="AJ1386" s="123"/>
      <c r="AK1386" s="123"/>
      <c r="AL1386" s="123"/>
      <c r="AM1386" s="123"/>
      <c r="AN1386" s="123"/>
      <c r="AO1386" s="123"/>
      <c r="AP1386" s="123"/>
      <c r="AQ1386" s="127"/>
      <c r="AR1386" s="127"/>
      <c r="AS1386" s="127"/>
      <c r="AT1386" s="127"/>
      <c r="AU1386" s="127"/>
      <c r="AV1386" s="127"/>
      <c r="AW1386" s="127"/>
      <c r="AX1386" s="127"/>
      <c r="AY1386" s="127"/>
      <c r="AZ1386" s="127"/>
      <c r="BA1386" s="127"/>
      <c r="BB1386" s="127"/>
      <c r="BC1386" s="127"/>
      <c r="BD1386" s="127"/>
      <c r="BE1386" s="127"/>
      <c r="BF1386" s="127"/>
      <c r="BG1386" s="127"/>
      <c r="BH1386" s="127"/>
      <c r="BI1386" s="127"/>
      <c r="BJ1386" s="127"/>
      <c r="BK1386" s="127"/>
      <c r="BL1386" s="127"/>
      <c r="BM1386" s="127"/>
      <c r="BN1386" s="127"/>
      <c r="BO1386" s="127"/>
      <c r="BP1386" s="127"/>
      <c r="BQ1386" s="127"/>
      <c r="BR1386" s="127"/>
      <c r="BS1386" s="127"/>
      <c r="BT1386" s="127"/>
      <c r="BU1386" s="127"/>
      <c r="BV1386" s="127"/>
      <c r="BW1386" s="127"/>
      <c r="BX1386" s="127"/>
      <c r="BY1386" s="127"/>
      <c r="BZ1386" s="127"/>
      <c r="CA1386" s="127"/>
      <c r="CB1386" s="127"/>
      <c r="CC1386" s="127"/>
      <c r="CD1386" s="127"/>
      <c r="CE1386" s="127"/>
      <c r="CF1386" s="127"/>
      <c r="CG1386" s="127"/>
      <c r="CH1386" s="127"/>
      <c r="CI1386" s="127"/>
      <c r="CJ1386" s="127"/>
      <c r="CK1386" s="127"/>
      <c r="CL1386" s="127"/>
      <c r="CM1386" s="127"/>
      <c r="CN1386" s="127"/>
      <c r="CO1386" s="127"/>
      <c r="CP1386" s="127"/>
      <c r="CQ1386" s="127"/>
      <c r="CR1386" s="127"/>
      <c r="CS1386" s="127"/>
      <c r="CT1386" s="127"/>
      <c r="CU1386" s="127"/>
      <c r="CV1386" s="127"/>
      <c r="CW1386" s="127"/>
      <c r="CX1386" s="127"/>
      <c r="CY1386" s="127"/>
      <c r="CZ1386" s="127"/>
      <c r="DA1386" s="127"/>
      <c r="DB1386" s="127"/>
      <c r="DC1386" s="127"/>
      <c r="DD1386" s="127"/>
      <c r="DE1386" s="127"/>
      <c r="DF1386" s="127"/>
      <c r="DG1386" s="127"/>
      <c r="DH1386" s="127"/>
      <c r="DI1386" s="127"/>
      <c r="DJ1386" s="127"/>
      <c r="DK1386" s="127"/>
      <c r="DL1386" s="127"/>
      <c r="DM1386" s="127"/>
      <c r="DN1386" s="127"/>
      <c r="DO1386" s="127"/>
      <c r="DP1386" s="127"/>
      <c r="DQ1386" s="127"/>
      <c r="DR1386" s="127"/>
      <c r="DS1386" s="127"/>
      <c r="DT1386" s="127"/>
      <c r="DU1386" s="127"/>
      <c r="DV1386" s="127"/>
      <c r="DW1386" s="127"/>
      <c r="DX1386" s="127"/>
      <c r="DY1386" s="127"/>
      <c r="DZ1386" s="127"/>
      <c r="EA1386" s="127"/>
      <c r="EB1386" s="127"/>
      <c r="EC1386" s="127"/>
      <c r="ED1386" s="127"/>
      <c r="EE1386" s="127"/>
      <c r="EF1386" s="127"/>
      <c r="EG1386" s="127"/>
      <c r="EH1386" s="127"/>
      <c r="EI1386" s="127"/>
      <c r="EJ1386" s="127"/>
      <c r="EK1386" s="127"/>
      <c r="EL1386" s="127"/>
      <c r="EM1386" s="127"/>
      <c r="EN1386" s="127"/>
      <c r="EO1386" s="127"/>
      <c r="EP1386" s="127"/>
      <c r="EQ1386" s="127"/>
      <c r="ER1386" s="127"/>
      <c r="ES1386" s="127"/>
      <c r="ET1386" s="127"/>
      <c r="EU1386" s="127"/>
      <c r="EV1386" s="127"/>
      <c r="EW1386" s="127"/>
      <c r="EX1386" s="127"/>
      <c r="EY1386" s="127"/>
      <c r="EZ1386" s="127"/>
      <c r="FA1386" s="127"/>
      <c r="FB1386" s="127"/>
      <c r="FC1386" s="127"/>
      <c r="FD1386" s="127"/>
      <c r="FE1386" s="127"/>
      <c r="FF1386" s="127"/>
      <c r="FG1386" s="127"/>
      <c r="FH1386" s="127"/>
      <c r="FI1386" s="127"/>
      <c r="FJ1386" s="127"/>
      <c r="FK1386" s="127"/>
      <c r="FL1386" s="127"/>
      <c r="FM1386" s="127"/>
      <c r="FN1386" s="127"/>
      <c r="FO1386" s="127"/>
      <c r="FP1386" s="127"/>
      <c r="FQ1386" s="127"/>
      <c r="FR1386" s="127"/>
      <c r="FS1386" s="127"/>
      <c r="FT1386" s="127"/>
      <c r="FU1386" s="127"/>
      <c r="FV1386" s="127"/>
      <c r="FW1386" s="127"/>
      <c r="FX1386" s="127"/>
      <c r="FY1386" s="127"/>
      <c r="FZ1386" s="127"/>
      <c r="GA1386" s="127"/>
      <c r="GB1386" s="127"/>
      <c r="GC1386" s="127"/>
      <c r="GD1386" s="127"/>
      <c r="GE1386" s="127"/>
      <c r="GF1386" s="127"/>
      <c r="GG1386" s="127"/>
      <c r="GH1386" s="127"/>
      <c r="GI1386" s="127"/>
      <c r="GJ1386" s="127"/>
      <c r="GK1386" s="127"/>
      <c r="GL1386" s="127"/>
      <c r="GM1386" s="127"/>
      <c r="GN1386" s="127"/>
      <c r="GO1386" s="127"/>
      <c r="GP1386" s="127"/>
      <c r="GQ1386" s="127"/>
      <c r="GR1386" s="127"/>
      <c r="GS1386" s="127"/>
      <c r="GT1386" s="127"/>
      <c r="GU1386" s="127"/>
      <c r="GV1386" s="127"/>
      <c r="GW1386" s="127"/>
      <c r="GX1386" s="127"/>
      <c r="GY1386" s="124"/>
    </row>
    <row r="1387" spans="1:207" ht="12.75" customHeight="1" x14ac:dyDescent="0.2">
      <c r="A1387" s="127"/>
      <c r="B1387" s="127"/>
      <c r="C1387" s="127"/>
      <c r="D1387" s="127"/>
      <c r="E1387" s="127"/>
      <c r="F1387" s="127"/>
      <c r="G1387" s="131"/>
      <c r="H1387" s="127"/>
      <c r="I1387" s="127"/>
      <c r="J1387" s="127"/>
      <c r="K1387" s="127"/>
      <c r="L1387" s="127"/>
      <c r="M1387" s="127"/>
      <c r="N1387" s="127"/>
      <c r="O1387" s="127"/>
      <c r="P1387" s="127"/>
      <c r="Q1387" s="127"/>
      <c r="R1387" s="127"/>
      <c r="S1387" s="127"/>
      <c r="T1387" s="127"/>
      <c r="U1387" s="127"/>
      <c r="V1387" s="127"/>
      <c r="W1387" s="127"/>
      <c r="X1387" s="133"/>
      <c r="Y1387" s="127"/>
      <c r="Z1387" s="127"/>
      <c r="AA1387" s="127"/>
      <c r="AB1387" s="127"/>
      <c r="AC1387" s="127"/>
      <c r="AD1387" s="127"/>
      <c r="AE1387" s="127"/>
      <c r="AF1387" s="127"/>
      <c r="AG1387" s="127"/>
      <c r="AH1387" s="127"/>
      <c r="AI1387" s="127"/>
      <c r="AJ1387" s="127"/>
      <c r="AK1387" s="127"/>
      <c r="AL1387" s="127"/>
      <c r="AM1387" s="127"/>
      <c r="AN1387" s="127"/>
      <c r="AO1387" s="127"/>
      <c r="AP1387" s="127"/>
      <c r="AQ1387" s="127"/>
      <c r="AR1387" s="127"/>
      <c r="AS1387" s="127"/>
      <c r="AT1387" s="127"/>
      <c r="AU1387" s="127"/>
      <c r="AV1387" s="127"/>
      <c r="AW1387" s="127"/>
      <c r="AX1387" s="127"/>
      <c r="AY1387" s="127"/>
      <c r="AZ1387" s="127"/>
      <c r="BA1387" s="127"/>
      <c r="BB1387" s="127"/>
      <c r="BC1387" s="127"/>
      <c r="BD1387" s="127"/>
      <c r="BE1387" s="127"/>
      <c r="BF1387" s="127"/>
      <c r="BG1387" s="127"/>
      <c r="BH1387" s="127"/>
      <c r="BI1387" s="127"/>
      <c r="BJ1387" s="127"/>
      <c r="BK1387" s="127"/>
      <c r="BL1387" s="127"/>
      <c r="BM1387" s="127"/>
      <c r="BN1387" s="127"/>
      <c r="BO1387" s="127"/>
      <c r="BP1387" s="127"/>
      <c r="BQ1387" s="127"/>
      <c r="BR1387" s="127"/>
      <c r="BS1387" s="127"/>
      <c r="BT1387" s="127"/>
      <c r="BU1387" s="127"/>
      <c r="BV1387" s="127"/>
      <c r="BW1387" s="127"/>
      <c r="BX1387" s="127"/>
      <c r="BY1387" s="127"/>
      <c r="BZ1387" s="127"/>
      <c r="CA1387" s="127"/>
      <c r="CB1387" s="127"/>
      <c r="CC1387" s="127"/>
      <c r="CD1387" s="127"/>
      <c r="CE1387" s="127"/>
      <c r="CF1387" s="127"/>
      <c r="CG1387" s="127"/>
      <c r="CH1387" s="127"/>
      <c r="CI1387" s="127"/>
      <c r="CJ1387" s="127"/>
      <c r="CK1387" s="127"/>
      <c r="CL1387" s="127"/>
      <c r="CM1387" s="127"/>
      <c r="CN1387" s="127"/>
      <c r="CO1387" s="127"/>
      <c r="CP1387" s="127"/>
      <c r="CQ1387" s="127"/>
      <c r="CR1387" s="127"/>
      <c r="CS1387" s="127"/>
      <c r="CT1387" s="127"/>
      <c r="CU1387" s="127"/>
      <c r="CV1387" s="127"/>
      <c r="CW1387" s="127"/>
      <c r="CX1387" s="127"/>
      <c r="CY1387" s="127"/>
      <c r="CZ1387" s="127"/>
      <c r="DA1387" s="127"/>
      <c r="DB1387" s="127"/>
      <c r="DC1387" s="127"/>
      <c r="DD1387" s="127"/>
      <c r="DE1387" s="127"/>
      <c r="DF1387" s="127"/>
      <c r="DG1387" s="127"/>
      <c r="DH1387" s="127"/>
      <c r="DI1387" s="127"/>
      <c r="DJ1387" s="127"/>
      <c r="DK1387" s="127"/>
      <c r="DL1387" s="127"/>
      <c r="DM1387" s="127"/>
      <c r="DN1387" s="127"/>
      <c r="DO1387" s="127"/>
      <c r="DP1387" s="127"/>
      <c r="DQ1387" s="127"/>
      <c r="DR1387" s="127"/>
      <c r="DS1387" s="127"/>
      <c r="DT1387" s="127"/>
      <c r="DU1387" s="127"/>
      <c r="DV1387" s="127"/>
      <c r="DW1387" s="127"/>
      <c r="DX1387" s="127"/>
      <c r="DY1387" s="127"/>
      <c r="DZ1387" s="127"/>
      <c r="EA1387" s="127"/>
      <c r="EB1387" s="127"/>
      <c r="EC1387" s="127"/>
      <c r="ED1387" s="127"/>
      <c r="EE1387" s="127"/>
      <c r="EF1387" s="127"/>
      <c r="EG1387" s="127"/>
      <c r="EH1387" s="127"/>
      <c r="EI1387" s="127"/>
      <c r="EJ1387" s="127"/>
      <c r="EK1387" s="127"/>
      <c r="EL1387" s="127"/>
      <c r="EM1387" s="127"/>
      <c r="EN1387" s="127"/>
      <c r="EO1387" s="127"/>
      <c r="EP1387" s="127"/>
      <c r="EQ1387" s="127"/>
      <c r="ER1387" s="127"/>
      <c r="ES1387" s="127"/>
      <c r="ET1387" s="127"/>
      <c r="EU1387" s="127"/>
      <c r="EV1387" s="127"/>
      <c r="EW1387" s="127"/>
      <c r="EX1387" s="127"/>
      <c r="EY1387" s="127"/>
      <c r="EZ1387" s="127"/>
      <c r="FA1387" s="127"/>
      <c r="FB1387" s="127"/>
      <c r="FC1387" s="127"/>
      <c r="FD1387" s="127"/>
      <c r="FE1387" s="127"/>
      <c r="FF1387" s="127"/>
      <c r="FG1387" s="127"/>
      <c r="FH1387" s="127"/>
      <c r="FI1387" s="127"/>
      <c r="FJ1387" s="127"/>
      <c r="FK1387" s="127"/>
      <c r="FL1387" s="127"/>
      <c r="FM1387" s="127"/>
      <c r="FN1387" s="127"/>
      <c r="FO1387" s="127"/>
      <c r="FP1387" s="127"/>
      <c r="FQ1387" s="127"/>
      <c r="FR1387" s="127"/>
      <c r="FS1387" s="127"/>
      <c r="FT1387" s="127"/>
      <c r="FU1387" s="127"/>
      <c r="FV1387" s="127"/>
      <c r="FW1387" s="127"/>
      <c r="FX1387" s="127"/>
      <c r="FY1387" s="127"/>
      <c r="FZ1387" s="127"/>
      <c r="GA1387" s="127"/>
      <c r="GB1387" s="127"/>
      <c r="GC1387" s="127"/>
      <c r="GD1387" s="127"/>
      <c r="GE1387" s="127"/>
      <c r="GF1387" s="127"/>
      <c r="GG1387" s="127"/>
      <c r="GH1387" s="127"/>
      <c r="GI1387" s="127"/>
      <c r="GJ1387" s="127"/>
      <c r="GK1387" s="127"/>
      <c r="GL1387" s="127"/>
      <c r="GM1387" s="127"/>
      <c r="GN1387" s="127"/>
      <c r="GO1387" s="127"/>
      <c r="GP1387" s="127"/>
      <c r="GQ1387" s="127"/>
      <c r="GR1387" s="127"/>
      <c r="GS1387" s="127"/>
      <c r="GT1387" s="127"/>
      <c r="GU1387" s="127"/>
      <c r="GV1387" s="127"/>
      <c r="GW1387" s="127"/>
      <c r="GX1387" s="127"/>
      <c r="GY1387" s="124"/>
    </row>
    <row r="1388" spans="1:207" ht="12.75" customHeight="1" x14ac:dyDescent="0.2">
      <c r="A1388" s="127"/>
      <c r="B1388" s="127"/>
      <c r="C1388" s="127"/>
      <c r="D1388" s="134"/>
      <c r="E1388" s="135"/>
      <c r="F1388" s="136"/>
      <c r="G1388" s="137"/>
      <c r="H1388" s="138"/>
      <c r="I1388" s="139"/>
      <c r="J1388" s="140"/>
      <c r="K1388" s="141"/>
      <c r="L1388" s="127"/>
      <c r="M1388" s="127"/>
      <c r="N1388" s="127"/>
      <c r="O1388" s="127"/>
      <c r="P1388" s="127"/>
      <c r="Q1388" s="127"/>
      <c r="R1388" s="127"/>
      <c r="S1388" s="127"/>
      <c r="T1388" s="127"/>
      <c r="U1388" s="127"/>
      <c r="V1388" s="127"/>
      <c r="W1388" s="127"/>
      <c r="X1388" s="133"/>
      <c r="Y1388" s="127"/>
      <c r="Z1388" s="127"/>
      <c r="AA1388" s="127"/>
      <c r="AB1388" s="127"/>
      <c r="AC1388" s="127"/>
      <c r="AD1388" s="127"/>
      <c r="AE1388" s="127"/>
      <c r="AF1388" s="127"/>
      <c r="AG1388" s="127"/>
      <c r="AH1388" s="127"/>
      <c r="AI1388" s="127"/>
      <c r="AJ1388" s="127"/>
      <c r="AK1388" s="127"/>
      <c r="AL1388" s="127"/>
      <c r="AM1388" s="127"/>
      <c r="AN1388" s="127"/>
      <c r="AO1388" s="127"/>
      <c r="AP1388" s="127"/>
      <c r="AQ1388" s="127"/>
      <c r="AR1388" s="127"/>
      <c r="AS1388" s="127"/>
      <c r="AT1388" s="127"/>
      <c r="AU1388" s="127"/>
      <c r="AV1388" s="127"/>
      <c r="AW1388" s="127"/>
      <c r="AX1388" s="127"/>
      <c r="AY1388" s="127"/>
      <c r="AZ1388" s="127"/>
      <c r="BA1388" s="127"/>
      <c r="BB1388" s="127"/>
      <c r="BC1388" s="127"/>
      <c r="BD1388" s="127"/>
      <c r="BE1388" s="127"/>
      <c r="BF1388" s="127"/>
      <c r="BG1388" s="127"/>
      <c r="BH1388" s="127"/>
      <c r="BI1388" s="127"/>
      <c r="BJ1388" s="127"/>
      <c r="BK1388" s="127"/>
      <c r="BL1388" s="127"/>
      <c r="BM1388" s="127"/>
      <c r="BN1388" s="127"/>
      <c r="BO1388" s="127"/>
      <c r="BP1388" s="127"/>
      <c r="BQ1388" s="127"/>
      <c r="BR1388" s="127"/>
      <c r="BS1388" s="127"/>
      <c r="BT1388" s="127"/>
      <c r="BU1388" s="127"/>
      <c r="BV1388" s="127"/>
      <c r="BW1388" s="127"/>
      <c r="BX1388" s="127"/>
      <c r="BY1388" s="127"/>
      <c r="BZ1388" s="127"/>
      <c r="CA1388" s="127"/>
      <c r="CB1388" s="127"/>
      <c r="CC1388" s="127"/>
      <c r="CD1388" s="127"/>
      <c r="CE1388" s="127"/>
      <c r="CF1388" s="127"/>
      <c r="CG1388" s="127"/>
      <c r="CH1388" s="127"/>
      <c r="CI1388" s="127"/>
      <c r="CJ1388" s="127"/>
      <c r="CK1388" s="127"/>
      <c r="CL1388" s="127"/>
      <c r="CM1388" s="127"/>
      <c r="CN1388" s="127"/>
      <c r="CO1388" s="127"/>
      <c r="CP1388" s="127"/>
      <c r="CQ1388" s="127"/>
      <c r="CR1388" s="127"/>
      <c r="CS1388" s="127"/>
      <c r="CT1388" s="127"/>
      <c r="CU1388" s="127"/>
      <c r="CV1388" s="127"/>
      <c r="CW1388" s="127"/>
      <c r="CX1388" s="127"/>
      <c r="CY1388" s="127"/>
      <c r="CZ1388" s="127"/>
      <c r="DA1388" s="127"/>
      <c r="DB1388" s="127"/>
      <c r="DC1388" s="127"/>
      <c r="DD1388" s="127"/>
      <c r="DE1388" s="127"/>
      <c r="DF1388" s="127"/>
      <c r="DG1388" s="127"/>
      <c r="DH1388" s="127"/>
      <c r="DI1388" s="127"/>
      <c r="DJ1388" s="127"/>
      <c r="DK1388" s="127"/>
      <c r="DL1388" s="127"/>
      <c r="DM1388" s="127"/>
      <c r="DN1388" s="127"/>
      <c r="DO1388" s="127"/>
      <c r="DP1388" s="127"/>
      <c r="DQ1388" s="127"/>
      <c r="DR1388" s="127"/>
      <c r="DS1388" s="127"/>
      <c r="DT1388" s="127"/>
      <c r="DU1388" s="127"/>
      <c r="DV1388" s="127"/>
      <c r="DW1388" s="127"/>
      <c r="DX1388" s="127"/>
      <c r="DY1388" s="127"/>
      <c r="DZ1388" s="127"/>
      <c r="EA1388" s="127"/>
      <c r="EB1388" s="127"/>
      <c r="EC1388" s="127"/>
      <c r="ED1388" s="127"/>
      <c r="EE1388" s="127"/>
      <c r="EF1388" s="127"/>
      <c r="EG1388" s="127"/>
      <c r="EH1388" s="127"/>
      <c r="EI1388" s="127"/>
      <c r="EJ1388" s="127"/>
      <c r="EK1388" s="127"/>
      <c r="EL1388" s="127"/>
      <c r="EM1388" s="127"/>
      <c r="EN1388" s="127"/>
      <c r="EO1388" s="127"/>
      <c r="EP1388" s="127"/>
      <c r="EQ1388" s="127"/>
      <c r="ER1388" s="127"/>
      <c r="ES1388" s="127"/>
      <c r="ET1388" s="127"/>
      <c r="EU1388" s="127"/>
      <c r="EV1388" s="127"/>
      <c r="EW1388" s="127"/>
      <c r="EX1388" s="127"/>
      <c r="EY1388" s="127"/>
      <c r="EZ1388" s="127"/>
      <c r="FA1388" s="127"/>
      <c r="FB1388" s="127"/>
      <c r="FC1388" s="127"/>
      <c r="FD1388" s="127"/>
      <c r="FE1388" s="127"/>
      <c r="FF1388" s="127"/>
      <c r="FG1388" s="127"/>
      <c r="FH1388" s="127"/>
      <c r="FI1388" s="127"/>
      <c r="FJ1388" s="127"/>
      <c r="FK1388" s="127"/>
      <c r="FL1388" s="127"/>
      <c r="FM1388" s="127"/>
      <c r="FN1388" s="127"/>
      <c r="FO1388" s="127"/>
      <c r="FP1388" s="127"/>
      <c r="FQ1388" s="127"/>
      <c r="FR1388" s="127"/>
      <c r="FS1388" s="127"/>
      <c r="FT1388" s="127"/>
      <c r="FU1388" s="127"/>
      <c r="FV1388" s="127"/>
      <c r="FW1388" s="127"/>
      <c r="FX1388" s="127"/>
      <c r="FY1388" s="127"/>
      <c r="FZ1388" s="127"/>
      <c r="GA1388" s="127"/>
      <c r="GB1388" s="127"/>
      <c r="GC1388" s="127"/>
      <c r="GD1388" s="127"/>
      <c r="GE1388" s="127"/>
      <c r="GF1388" s="127"/>
      <c r="GG1388" s="127"/>
      <c r="GH1388" s="127"/>
      <c r="GI1388" s="127"/>
      <c r="GJ1388" s="127"/>
      <c r="GK1388" s="127"/>
      <c r="GL1388" s="127"/>
      <c r="GM1388" s="127"/>
      <c r="GN1388" s="127"/>
      <c r="GO1388" s="127"/>
      <c r="GP1388" s="127"/>
      <c r="GQ1388" s="127"/>
      <c r="GR1388" s="127"/>
      <c r="GS1388" s="127"/>
      <c r="GT1388" s="127"/>
      <c r="GU1388" s="127"/>
      <c r="GV1388" s="127"/>
      <c r="GW1388" s="127"/>
      <c r="GX1388" s="127"/>
      <c r="GY1388" s="124"/>
    </row>
    <row r="1389" spans="1:207" ht="12.75" customHeight="1" x14ac:dyDescent="0.2">
      <c r="A1389" s="127"/>
      <c r="B1389" s="127"/>
      <c r="C1389" s="127"/>
      <c r="D1389" s="134"/>
      <c r="E1389" s="135"/>
      <c r="F1389" s="136"/>
      <c r="G1389" s="137"/>
      <c r="H1389" s="138"/>
      <c r="I1389" s="139"/>
      <c r="J1389" s="140"/>
      <c r="K1389" s="141"/>
      <c r="L1389" s="127"/>
      <c r="M1389" s="127"/>
      <c r="N1389" s="127"/>
      <c r="O1389" s="127"/>
      <c r="P1389" s="127"/>
      <c r="Q1389" s="127"/>
      <c r="R1389" s="127"/>
      <c r="S1389" s="127"/>
      <c r="T1389" s="127"/>
      <c r="U1389" s="127"/>
      <c r="V1389" s="127"/>
      <c r="W1389" s="127"/>
      <c r="X1389" s="133"/>
      <c r="Y1389" s="127"/>
      <c r="Z1389" s="127"/>
      <c r="AA1389" s="127"/>
      <c r="AB1389" s="127"/>
      <c r="AC1389" s="127"/>
      <c r="AD1389" s="127"/>
      <c r="AE1389" s="127"/>
      <c r="AF1389" s="127"/>
      <c r="AG1389" s="127"/>
      <c r="AH1389" s="127"/>
      <c r="AI1389" s="127"/>
      <c r="AJ1389" s="127"/>
      <c r="AK1389" s="127"/>
      <c r="AL1389" s="127"/>
      <c r="AM1389" s="127"/>
      <c r="AN1389" s="127"/>
      <c r="AO1389" s="127"/>
      <c r="AP1389" s="127"/>
      <c r="AQ1389" s="127"/>
      <c r="AR1389" s="127"/>
      <c r="AS1389" s="127"/>
      <c r="AT1389" s="127"/>
      <c r="AU1389" s="127"/>
      <c r="AV1389" s="127"/>
      <c r="AW1389" s="127"/>
      <c r="AX1389" s="127"/>
      <c r="AY1389" s="127"/>
      <c r="AZ1389" s="127"/>
      <c r="BA1389" s="127"/>
      <c r="BB1389" s="127"/>
      <c r="BC1389" s="127"/>
      <c r="BD1389" s="127"/>
      <c r="BE1389" s="127"/>
      <c r="BF1389" s="127"/>
      <c r="BG1389" s="127"/>
      <c r="BH1389" s="127"/>
      <c r="BI1389" s="127"/>
      <c r="BJ1389" s="127"/>
      <c r="BK1389" s="127"/>
      <c r="BL1389" s="127"/>
      <c r="BM1389" s="127"/>
      <c r="BN1389" s="127"/>
      <c r="BO1389" s="127"/>
      <c r="BP1389" s="127"/>
      <c r="BQ1389" s="127"/>
      <c r="BR1389" s="127"/>
      <c r="BS1389" s="127"/>
      <c r="BT1389" s="127"/>
      <c r="BU1389" s="127"/>
      <c r="BV1389" s="127"/>
      <c r="BW1389" s="127"/>
      <c r="BX1389" s="127"/>
      <c r="BY1389" s="127"/>
      <c r="BZ1389" s="127"/>
      <c r="CA1389" s="127"/>
      <c r="CB1389" s="127"/>
      <c r="CC1389" s="127"/>
      <c r="CD1389" s="127"/>
      <c r="CE1389" s="127"/>
      <c r="CF1389" s="127"/>
      <c r="CG1389" s="127"/>
      <c r="CH1389" s="127"/>
      <c r="CI1389" s="127"/>
      <c r="CJ1389" s="127"/>
      <c r="CK1389" s="127"/>
      <c r="CL1389" s="127"/>
      <c r="CM1389" s="127"/>
      <c r="CN1389" s="127"/>
      <c r="CO1389" s="127"/>
      <c r="CP1389" s="127"/>
      <c r="CQ1389" s="127"/>
      <c r="CR1389" s="127"/>
      <c r="CS1389" s="127"/>
      <c r="CT1389" s="127"/>
      <c r="CU1389" s="127"/>
      <c r="CV1389" s="127"/>
      <c r="CW1389" s="127"/>
      <c r="CX1389" s="127"/>
      <c r="CY1389" s="127"/>
      <c r="CZ1389" s="127"/>
      <c r="DA1389" s="127"/>
      <c r="DB1389" s="127"/>
      <c r="DC1389" s="127"/>
      <c r="DD1389" s="127"/>
      <c r="DE1389" s="127"/>
      <c r="DF1389" s="127"/>
      <c r="DG1389" s="127"/>
      <c r="DH1389" s="127"/>
      <c r="DI1389" s="127"/>
      <c r="DJ1389" s="127"/>
      <c r="DK1389" s="127"/>
      <c r="DL1389" s="127"/>
      <c r="DM1389" s="127"/>
      <c r="DN1389" s="127"/>
      <c r="DO1389" s="127"/>
      <c r="DP1389" s="127"/>
      <c r="DQ1389" s="127"/>
      <c r="DR1389" s="127"/>
      <c r="DS1389" s="127"/>
      <c r="DT1389" s="127"/>
      <c r="DU1389" s="127"/>
      <c r="DV1389" s="127"/>
      <c r="DW1389" s="127"/>
      <c r="DX1389" s="127"/>
      <c r="DY1389" s="127"/>
      <c r="DZ1389" s="127"/>
      <c r="EA1389" s="127"/>
      <c r="EB1389" s="127"/>
      <c r="EC1389" s="127"/>
      <c r="ED1389" s="127"/>
      <c r="EE1389" s="127"/>
      <c r="EF1389" s="127"/>
      <c r="EG1389" s="127"/>
      <c r="EH1389" s="127"/>
      <c r="EI1389" s="127"/>
      <c r="EJ1389" s="127"/>
      <c r="EK1389" s="127"/>
      <c r="EL1389" s="127"/>
      <c r="EM1389" s="127"/>
      <c r="EN1389" s="127"/>
      <c r="EO1389" s="127"/>
      <c r="EP1389" s="127"/>
      <c r="EQ1389" s="127"/>
      <c r="ER1389" s="127"/>
      <c r="ES1389" s="127"/>
      <c r="ET1389" s="127"/>
      <c r="EU1389" s="127"/>
      <c r="EV1389" s="127"/>
      <c r="EW1389" s="127"/>
      <c r="EX1389" s="127"/>
      <c r="EY1389" s="127"/>
      <c r="EZ1389" s="127"/>
      <c r="FA1389" s="127"/>
      <c r="FB1389" s="127"/>
      <c r="FC1389" s="127"/>
      <c r="FD1389" s="127"/>
      <c r="FE1389" s="127"/>
      <c r="FF1389" s="127"/>
      <c r="FG1389" s="127"/>
      <c r="FH1389" s="127"/>
      <c r="FI1389" s="127"/>
      <c r="FJ1389" s="127"/>
      <c r="FK1389" s="127"/>
      <c r="FL1389" s="127"/>
      <c r="FM1389" s="127"/>
      <c r="FN1389" s="127"/>
      <c r="FO1389" s="127"/>
      <c r="FP1389" s="127"/>
      <c r="FQ1389" s="127"/>
      <c r="FR1389" s="127"/>
      <c r="FS1389" s="127"/>
      <c r="FT1389" s="127"/>
      <c r="FU1389" s="127"/>
      <c r="FV1389" s="127"/>
      <c r="FW1389" s="127"/>
      <c r="FX1389" s="127"/>
      <c r="FY1389" s="127"/>
      <c r="FZ1389" s="127"/>
      <c r="GA1389" s="127"/>
      <c r="GB1389" s="127"/>
      <c r="GC1389" s="127"/>
      <c r="GD1389" s="127"/>
      <c r="GE1389" s="127"/>
      <c r="GF1389" s="127"/>
      <c r="GG1389" s="127"/>
      <c r="GH1389" s="127"/>
      <c r="GI1389" s="127"/>
      <c r="GJ1389" s="127"/>
      <c r="GK1389" s="127"/>
      <c r="GL1389" s="127"/>
      <c r="GM1389" s="127"/>
      <c r="GN1389" s="127"/>
      <c r="GO1389" s="127"/>
      <c r="GP1389" s="127"/>
      <c r="GQ1389" s="127"/>
      <c r="GR1389" s="127"/>
      <c r="GS1389" s="127"/>
      <c r="GT1389" s="127"/>
      <c r="GU1389" s="127"/>
      <c r="GV1389" s="127"/>
      <c r="GW1389" s="127"/>
      <c r="GX1389" s="127"/>
      <c r="GY1389" s="124"/>
    </row>
    <row r="1390" spans="1:207" ht="12.75" customHeight="1" x14ac:dyDescent="0.2">
      <c r="A1390" s="127"/>
      <c r="B1390" s="127"/>
      <c r="C1390" s="127"/>
      <c r="D1390" s="142"/>
      <c r="E1390" s="135"/>
      <c r="F1390" s="136"/>
      <c r="G1390" s="137"/>
      <c r="H1390" s="143"/>
      <c r="I1390" s="144"/>
      <c r="J1390" s="140"/>
      <c r="K1390" s="145"/>
      <c r="L1390" s="127"/>
      <c r="M1390" s="127"/>
      <c r="N1390" s="127"/>
      <c r="O1390" s="127"/>
      <c r="P1390" s="127"/>
      <c r="Q1390" s="127"/>
      <c r="R1390" s="127"/>
      <c r="S1390" s="127"/>
      <c r="T1390" s="127"/>
      <c r="U1390" s="127"/>
      <c r="V1390" s="127"/>
      <c r="W1390" s="127"/>
      <c r="X1390" s="133"/>
      <c r="Y1390" s="127"/>
      <c r="Z1390" s="127"/>
      <c r="AA1390" s="127"/>
      <c r="AB1390" s="127"/>
      <c r="AC1390" s="127"/>
      <c r="AD1390" s="127"/>
      <c r="AE1390" s="127"/>
      <c r="AF1390" s="127"/>
      <c r="AG1390" s="127"/>
      <c r="AH1390" s="127"/>
      <c r="AI1390" s="127"/>
      <c r="AJ1390" s="127"/>
      <c r="AK1390" s="127"/>
      <c r="AL1390" s="127"/>
      <c r="AM1390" s="127"/>
      <c r="AN1390" s="127"/>
      <c r="AO1390" s="127"/>
      <c r="AP1390" s="127"/>
      <c r="AQ1390" s="127"/>
      <c r="AR1390" s="127"/>
      <c r="AS1390" s="127"/>
      <c r="AT1390" s="127"/>
      <c r="AU1390" s="127"/>
      <c r="AV1390" s="127"/>
      <c r="AW1390" s="127"/>
      <c r="AX1390" s="127"/>
      <c r="AY1390" s="127"/>
      <c r="AZ1390" s="127"/>
      <c r="BA1390" s="127"/>
      <c r="BB1390" s="127"/>
      <c r="BC1390" s="127"/>
      <c r="BD1390" s="127"/>
      <c r="BE1390" s="127"/>
      <c r="BF1390" s="127"/>
      <c r="BG1390" s="127"/>
      <c r="BH1390" s="127"/>
      <c r="BI1390" s="127"/>
      <c r="BJ1390" s="127"/>
      <c r="BK1390" s="127"/>
      <c r="BL1390" s="127"/>
      <c r="BM1390" s="127"/>
      <c r="BN1390" s="127"/>
      <c r="BO1390" s="127"/>
      <c r="BP1390" s="127"/>
      <c r="BQ1390" s="127"/>
      <c r="BR1390" s="127"/>
      <c r="BS1390" s="127"/>
      <c r="BT1390" s="127"/>
      <c r="BU1390" s="127"/>
      <c r="BV1390" s="127"/>
      <c r="BW1390" s="127"/>
      <c r="BX1390" s="127"/>
      <c r="BY1390" s="127"/>
      <c r="BZ1390" s="127"/>
      <c r="CA1390" s="127"/>
      <c r="CB1390" s="127"/>
      <c r="CC1390" s="127"/>
      <c r="CD1390" s="127"/>
      <c r="CE1390" s="127"/>
      <c r="CF1390" s="127"/>
      <c r="CG1390" s="127"/>
      <c r="CH1390" s="127"/>
      <c r="CI1390" s="127"/>
      <c r="CJ1390" s="127"/>
      <c r="CK1390" s="127"/>
      <c r="CL1390" s="127"/>
      <c r="CM1390" s="127"/>
      <c r="CN1390" s="127"/>
      <c r="CO1390" s="127"/>
      <c r="CP1390" s="127"/>
      <c r="CQ1390" s="127"/>
      <c r="CR1390" s="127"/>
      <c r="CS1390" s="127"/>
      <c r="CT1390" s="127"/>
      <c r="CU1390" s="127"/>
      <c r="CV1390" s="127"/>
      <c r="CW1390" s="127"/>
      <c r="CX1390" s="127"/>
      <c r="CY1390" s="127"/>
      <c r="CZ1390" s="127"/>
      <c r="DA1390" s="127"/>
      <c r="DB1390" s="127"/>
      <c r="DC1390" s="127"/>
      <c r="DD1390" s="127"/>
      <c r="DE1390" s="127"/>
      <c r="DF1390" s="127"/>
      <c r="DG1390" s="127"/>
      <c r="DH1390" s="127"/>
      <c r="DI1390" s="127"/>
      <c r="DJ1390" s="127"/>
      <c r="DK1390" s="127"/>
      <c r="DL1390" s="127"/>
      <c r="DM1390" s="127"/>
      <c r="DN1390" s="127"/>
      <c r="DO1390" s="127"/>
      <c r="DP1390" s="127"/>
      <c r="DQ1390" s="127"/>
      <c r="DR1390" s="127"/>
      <c r="DS1390" s="127"/>
      <c r="DT1390" s="127"/>
      <c r="DU1390" s="127"/>
      <c r="DV1390" s="127"/>
      <c r="DW1390" s="127"/>
      <c r="DX1390" s="127"/>
      <c r="DY1390" s="127"/>
      <c r="DZ1390" s="127"/>
      <c r="EA1390" s="127"/>
      <c r="EB1390" s="127"/>
      <c r="EC1390" s="127"/>
      <c r="ED1390" s="127"/>
      <c r="EE1390" s="127"/>
      <c r="EF1390" s="127"/>
      <c r="EG1390" s="127"/>
      <c r="EH1390" s="127"/>
      <c r="EI1390" s="127"/>
      <c r="EJ1390" s="127"/>
      <c r="EK1390" s="127"/>
      <c r="EL1390" s="127"/>
      <c r="EM1390" s="127"/>
      <c r="EN1390" s="127"/>
      <c r="EO1390" s="127"/>
      <c r="EP1390" s="127"/>
      <c r="EQ1390" s="127"/>
      <c r="ER1390" s="127"/>
      <c r="ES1390" s="127"/>
      <c r="ET1390" s="127"/>
      <c r="EU1390" s="127"/>
      <c r="EV1390" s="127"/>
      <c r="EW1390" s="127"/>
      <c r="EX1390" s="127"/>
      <c r="EY1390" s="127"/>
      <c r="EZ1390" s="127"/>
      <c r="FA1390" s="127"/>
      <c r="FB1390" s="127"/>
      <c r="FC1390" s="127"/>
      <c r="FD1390" s="127"/>
      <c r="FE1390" s="127"/>
      <c r="FF1390" s="127"/>
      <c r="FG1390" s="127"/>
      <c r="FH1390" s="127"/>
      <c r="FI1390" s="127"/>
      <c r="FJ1390" s="127"/>
      <c r="FK1390" s="127"/>
      <c r="FL1390" s="127"/>
      <c r="FM1390" s="127"/>
      <c r="FN1390" s="127"/>
      <c r="FO1390" s="127"/>
      <c r="FP1390" s="127"/>
      <c r="FQ1390" s="127"/>
      <c r="FR1390" s="127"/>
      <c r="FS1390" s="127"/>
      <c r="FT1390" s="127"/>
      <c r="FU1390" s="127"/>
      <c r="FV1390" s="127"/>
      <c r="FW1390" s="127"/>
      <c r="FX1390" s="127"/>
      <c r="FY1390" s="127"/>
      <c r="FZ1390" s="127"/>
      <c r="GA1390" s="127"/>
      <c r="GB1390" s="127"/>
      <c r="GC1390" s="127"/>
      <c r="GD1390" s="127"/>
      <c r="GE1390" s="127"/>
      <c r="GF1390" s="127"/>
      <c r="GG1390" s="127"/>
      <c r="GH1390" s="127"/>
      <c r="GI1390" s="127"/>
      <c r="GJ1390" s="127"/>
      <c r="GK1390" s="127"/>
      <c r="GL1390" s="127"/>
      <c r="GM1390" s="127"/>
      <c r="GN1390" s="127"/>
      <c r="GO1390" s="127"/>
      <c r="GP1390" s="127"/>
      <c r="GQ1390" s="127"/>
      <c r="GR1390" s="127"/>
      <c r="GS1390" s="127"/>
      <c r="GT1390" s="127"/>
      <c r="GU1390" s="127"/>
      <c r="GV1390" s="127"/>
      <c r="GW1390" s="127"/>
      <c r="GX1390" s="127"/>
      <c r="GY1390" s="124"/>
    </row>
    <row r="1391" spans="1:207" ht="12.75" customHeight="1" x14ac:dyDescent="0.2">
      <c r="A1391" s="127"/>
      <c r="B1391" s="127"/>
      <c r="C1391" s="127"/>
      <c r="D1391" s="142"/>
      <c r="E1391" s="135"/>
      <c r="F1391" s="136"/>
      <c r="G1391" s="137"/>
      <c r="H1391" s="143"/>
      <c r="I1391" s="144"/>
      <c r="J1391" s="140"/>
      <c r="K1391" s="145"/>
      <c r="L1391" s="127"/>
      <c r="M1391" s="127"/>
      <c r="N1391" s="127"/>
      <c r="O1391" s="127"/>
      <c r="P1391" s="127"/>
      <c r="Q1391" s="127"/>
      <c r="R1391" s="127"/>
      <c r="S1391" s="127"/>
      <c r="T1391" s="127"/>
      <c r="U1391" s="127"/>
      <c r="V1391" s="127"/>
      <c r="W1391" s="127"/>
      <c r="X1391" s="133"/>
      <c r="Y1391" s="127"/>
      <c r="Z1391" s="127"/>
      <c r="AA1391" s="127"/>
      <c r="AB1391" s="127"/>
      <c r="AC1391" s="127"/>
      <c r="AD1391" s="127"/>
      <c r="AE1391" s="127"/>
      <c r="AF1391" s="127"/>
      <c r="AG1391" s="127"/>
      <c r="AH1391" s="127"/>
      <c r="AI1391" s="127"/>
      <c r="AJ1391" s="127"/>
      <c r="AK1391" s="127"/>
      <c r="AL1391" s="127"/>
      <c r="AM1391" s="127"/>
      <c r="AN1391" s="127"/>
      <c r="AO1391" s="127"/>
      <c r="AP1391" s="127"/>
      <c r="AQ1391" s="127"/>
      <c r="AR1391" s="127"/>
      <c r="AS1391" s="127"/>
      <c r="AT1391" s="127"/>
      <c r="AU1391" s="127"/>
      <c r="AV1391" s="127"/>
      <c r="AW1391" s="127"/>
      <c r="AX1391" s="127"/>
      <c r="AY1391" s="127"/>
      <c r="AZ1391" s="127"/>
      <c r="BA1391" s="127"/>
      <c r="BB1391" s="127"/>
      <c r="BC1391" s="127"/>
      <c r="BD1391" s="127"/>
      <c r="BE1391" s="127"/>
      <c r="BF1391" s="127"/>
      <c r="BG1391" s="127"/>
      <c r="BH1391" s="127"/>
      <c r="BI1391" s="127"/>
      <c r="BJ1391" s="127"/>
      <c r="BK1391" s="127"/>
      <c r="BL1391" s="127"/>
      <c r="BM1391" s="127"/>
      <c r="BN1391" s="127"/>
      <c r="BO1391" s="127"/>
      <c r="BP1391" s="127"/>
      <c r="BQ1391" s="127"/>
      <c r="BR1391" s="127"/>
      <c r="BS1391" s="127"/>
      <c r="BT1391" s="127"/>
      <c r="BU1391" s="127"/>
      <c r="BV1391" s="127"/>
      <c r="BW1391" s="127"/>
      <c r="BX1391" s="127"/>
      <c r="BY1391" s="127"/>
      <c r="BZ1391" s="127"/>
      <c r="CA1391" s="127"/>
      <c r="CB1391" s="127"/>
      <c r="CC1391" s="127"/>
      <c r="CD1391" s="127"/>
      <c r="CE1391" s="127"/>
      <c r="CF1391" s="127"/>
      <c r="CG1391" s="127"/>
      <c r="CH1391" s="127"/>
      <c r="CI1391" s="127"/>
      <c r="CJ1391" s="127"/>
      <c r="CK1391" s="127"/>
      <c r="CL1391" s="127"/>
      <c r="CM1391" s="127"/>
      <c r="CN1391" s="127"/>
      <c r="CO1391" s="127"/>
      <c r="CP1391" s="127"/>
      <c r="CQ1391" s="127"/>
      <c r="CR1391" s="127"/>
      <c r="CS1391" s="127"/>
      <c r="CT1391" s="127"/>
      <c r="CU1391" s="127"/>
      <c r="CV1391" s="127"/>
      <c r="CW1391" s="127"/>
      <c r="CX1391" s="127"/>
      <c r="CY1391" s="127"/>
      <c r="CZ1391" s="127"/>
      <c r="DA1391" s="127"/>
      <c r="DB1391" s="127"/>
      <c r="DC1391" s="127"/>
      <c r="DD1391" s="127"/>
      <c r="DE1391" s="127"/>
      <c r="DF1391" s="127"/>
      <c r="DG1391" s="127"/>
      <c r="DH1391" s="127"/>
      <c r="DI1391" s="127"/>
      <c r="DJ1391" s="127"/>
      <c r="DK1391" s="127"/>
      <c r="DL1391" s="127"/>
      <c r="DM1391" s="127"/>
      <c r="DN1391" s="127"/>
      <c r="DO1391" s="127"/>
      <c r="DP1391" s="127"/>
      <c r="DQ1391" s="127"/>
      <c r="DR1391" s="127"/>
      <c r="DS1391" s="127"/>
      <c r="DT1391" s="127"/>
      <c r="DU1391" s="127"/>
      <c r="DV1391" s="127"/>
      <c r="DW1391" s="127"/>
      <c r="DX1391" s="127"/>
      <c r="DY1391" s="127"/>
      <c r="DZ1391" s="127"/>
      <c r="EA1391" s="127"/>
      <c r="EB1391" s="127"/>
      <c r="EC1391" s="127"/>
      <c r="ED1391" s="127"/>
      <c r="EE1391" s="127"/>
      <c r="EF1391" s="127"/>
      <c r="EG1391" s="127"/>
      <c r="EH1391" s="127"/>
      <c r="EI1391" s="127"/>
      <c r="EJ1391" s="127"/>
      <c r="EK1391" s="127"/>
      <c r="EL1391" s="127"/>
      <c r="EM1391" s="127"/>
      <c r="EN1391" s="127"/>
      <c r="EO1391" s="127"/>
      <c r="EP1391" s="127"/>
      <c r="EQ1391" s="127"/>
      <c r="ER1391" s="127"/>
      <c r="ES1391" s="127"/>
      <c r="ET1391" s="127"/>
      <c r="EU1391" s="127"/>
      <c r="EV1391" s="127"/>
      <c r="EW1391" s="127"/>
      <c r="EX1391" s="127"/>
      <c r="EY1391" s="127"/>
      <c r="EZ1391" s="127"/>
      <c r="FA1391" s="127"/>
      <c r="FB1391" s="127"/>
      <c r="FC1391" s="127"/>
      <c r="FD1391" s="127"/>
      <c r="FE1391" s="127"/>
      <c r="FF1391" s="127"/>
      <c r="FG1391" s="127"/>
      <c r="FH1391" s="127"/>
      <c r="FI1391" s="127"/>
      <c r="FJ1391" s="127"/>
      <c r="FK1391" s="127"/>
      <c r="FL1391" s="127"/>
      <c r="FM1391" s="127"/>
      <c r="FN1391" s="127"/>
      <c r="FO1391" s="127"/>
      <c r="FP1391" s="127"/>
      <c r="FQ1391" s="127"/>
      <c r="FR1391" s="127"/>
      <c r="FS1391" s="127"/>
      <c r="FT1391" s="127"/>
      <c r="FU1391" s="127"/>
      <c r="FV1391" s="127"/>
      <c r="FW1391" s="127"/>
      <c r="FX1391" s="127"/>
      <c r="FY1391" s="127"/>
      <c r="FZ1391" s="127"/>
      <c r="GA1391" s="127"/>
      <c r="GB1391" s="127"/>
      <c r="GC1391" s="127"/>
      <c r="GD1391" s="127"/>
      <c r="GE1391" s="127"/>
      <c r="GF1391" s="127"/>
      <c r="GG1391" s="127"/>
      <c r="GH1391" s="127"/>
      <c r="GI1391" s="127"/>
      <c r="GJ1391" s="127"/>
      <c r="GK1391" s="127"/>
      <c r="GL1391" s="127"/>
      <c r="GM1391" s="127"/>
      <c r="GN1391" s="127"/>
      <c r="GO1391" s="127"/>
      <c r="GP1391" s="127"/>
      <c r="GQ1391" s="127"/>
      <c r="GR1391" s="127"/>
      <c r="GS1391" s="127"/>
      <c r="GT1391" s="127"/>
      <c r="GU1391" s="127"/>
      <c r="GV1391" s="127"/>
      <c r="GW1391" s="127"/>
      <c r="GX1391" s="127"/>
      <c r="GY1391" s="124"/>
    </row>
    <row r="1392" spans="1:207" ht="12.75" customHeight="1" x14ac:dyDescent="0.2">
      <c r="A1392" s="127"/>
      <c r="B1392" s="127"/>
      <c r="C1392" s="127"/>
      <c r="D1392" s="142"/>
      <c r="E1392" s="135"/>
      <c r="F1392" s="136"/>
      <c r="G1392" s="137"/>
      <c r="H1392" s="138"/>
      <c r="I1392" s="144"/>
      <c r="J1392" s="140"/>
      <c r="K1392" s="145"/>
      <c r="L1392" s="127"/>
      <c r="M1392" s="127"/>
      <c r="N1392" s="127"/>
      <c r="O1392" s="127"/>
      <c r="P1392" s="127"/>
      <c r="Q1392" s="127"/>
      <c r="R1392" s="127"/>
      <c r="S1392" s="127"/>
      <c r="T1392" s="127"/>
      <c r="U1392" s="127"/>
      <c r="V1392" s="127"/>
      <c r="W1392" s="127"/>
      <c r="X1392" s="133"/>
      <c r="Y1392" s="127"/>
      <c r="Z1392" s="127"/>
      <c r="AA1392" s="127"/>
      <c r="AB1392" s="127"/>
      <c r="AC1392" s="127"/>
      <c r="AD1392" s="127"/>
      <c r="AE1392" s="127"/>
      <c r="AF1392" s="127"/>
      <c r="AG1392" s="127"/>
      <c r="AH1392" s="127"/>
      <c r="AI1392" s="127"/>
      <c r="AJ1392" s="127"/>
      <c r="AK1392" s="127"/>
      <c r="AL1392" s="127"/>
      <c r="AM1392" s="127"/>
      <c r="AN1392" s="127"/>
      <c r="AO1392" s="127"/>
      <c r="AP1392" s="127"/>
      <c r="AQ1392" s="127"/>
      <c r="AR1392" s="127"/>
      <c r="AS1392" s="127"/>
      <c r="AT1392" s="127"/>
      <c r="AU1392" s="127"/>
      <c r="AV1392" s="127"/>
      <c r="AW1392" s="127"/>
      <c r="AX1392" s="127"/>
      <c r="AY1392" s="127"/>
      <c r="AZ1392" s="127"/>
      <c r="BA1392" s="127"/>
      <c r="BB1392" s="127"/>
      <c r="BC1392" s="127"/>
      <c r="BD1392" s="127"/>
      <c r="BE1392" s="127"/>
      <c r="BF1392" s="127"/>
      <c r="BG1392" s="127"/>
      <c r="BH1392" s="127"/>
      <c r="BI1392" s="127"/>
      <c r="BJ1392" s="127"/>
      <c r="BK1392" s="127"/>
      <c r="BL1392" s="127"/>
      <c r="BM1392" s="127"/>
      <c r="BN1392" s="127"/>
      <c r="BO1392" s="127"/>
      <c r="BP1392" s="127"/>
      <c r="BQ1392" s="127"/>
      <c r="BR1392" s="127"/>
      <c r="BS1392" s="127"/>
      <c r="BT1392" s="127"/>
      <c r="BU1392" s="127"/>
      <c r="BV1392" s="127"/>
      <c r="BW1392" s="127"/>
      <c r="BX1392" s="127"/>
      <c r="BY1392" s="127"/>
      <c r="BZ1392" s="127"/>
      <c r="CA1392" s="127"/>
      <c r="CB1392" s="127"/>
      <c r="CC1392" s="127"/>
      <c r="CD1392" s="127"/>
      <c r="CE1392" s="127"/>
      <c r="CF1392" s="127"/>
      <c r="CG1392" s="127"/>
      <c r="CH1392" s="127"/>
      <c r="CI1392" s="127"/>
      <c r="CJ1392" s="127"/>
      <c r="CK1392" s="127"/>
      <c r="CL1392" s="127"/>
      <c r="CM1392" s="127"/>
      <c r="CN1392" s="127"/>
      <c r="CO1392" s="127"/>
      <c r="CP1392" s="127"/>
      <c r="CQ1392" s="127"/>
      <c r="CR1392" s="127"/>
      <c r="CS1392" s="127"/>
      <c r="CT1392" s="127"/>
      <c r="CU1392" s="127"/>
      <c r="CV1392" s="127"/>
      <c r="CW1392" s="127"/>
      <c r="CX1392" s="127"/>
      <c r="CY1392" s="127"/>
      <c r="CZ1392" s="127"/>
      <c r="DA1392" s="127"/>
      <c r="DB1392" s="127"/>
      <c r="DC1392" s="127"/>
      <c r="DD1392" s="127"/>
      <c r="DE1392" s="127"/>
      <c r="DF1392" s="127"/>
      <c r="DG1392" s="127"/>
      <c r="DH1392" s="127"/>
      <c r="DI1392" s="127"/>
      <c r="DJ1392" s="127"/>
      <c r="DK1392" s="127"/>
      <c r="DL1392" s="127"/>
      <c r="DM1392" s="127"/>
      <c r="DN1392" s="127"/>
      <c r="DO1392" s="127"/>
      <c r="DP1392" s="127"/>
      <c r="DQ1392" s="127"/>
      <c r="DR1392" s="127"/>
      <c r="DS1392" s="127"/>
      <c r="DT1392" s="127"/>
      <c r="DU1392" s="127"/>
      <c r="DV1392" s="127"/>
      <c r="DW1392" s="127"/>
      <c r="DX1392" s="127"/>
      <c r="DY1392" s="127"/>
      <c r="DZ1392" s="127"/>
      <c r="EA1392" s="127"/>
      <c r="EB1392" s="127"/>
      <c r="EC1392" s="127"/>
      <c r="ED1392" s="127"/>
      <c r="EE1392" s="127"/>
      <c r="EF1392" s="127"/>
      <c r="EG1392" s="127"/>
      <c r="EH1392" s="127"/>
      <c r="EI1392" s="127"/>
      <c r="EJ1392" s="127"/>
      <c r="EK1392" s="127"/>
      <c r="EL1392" s="127"/>
      <c r="EM1392" s="127"/>
      <c r="EN1392" s="127"/>
      <c r="EO1392" s="127"/>
      <c r="EP1392" s="127"/>
      <c r="EQ1392" s="127"/>
      <c r="ER1392" s="127"/>
      <c r="ES1392" s="127"/>
      <c r="ET1392" s="127"/>
      <c r="EU1392" s="127"/>
      <c r="EV1392" s="127"/>
      <c r="EW1392" s="127"/>
      <c r="EX1392" s="127"/>
      <c r="EY1392" s="127"/>
      <c r="EZ1392" s="127"/>
      <c r="FA1392" s="127"/>
      <c r="FB1392" s="127"/>
      <c r="FC1392" s="127"/>
      <c r="FD1392" s="127"/>
      <c r="FE1392" s="127"/>
      <c r="FF1392" s="127"/>
      <c r="FG1392" s="127"/>
      <c r="FH1392" s="127"/>
      <c r="FI1392" s="127"/>
      <c r="FJ1392" s="127"/>
      <c r="FK1392" s="127"/>
      <c r="FL1392" s="127"/>
      <c r="FM1392" s="127"/>
      <c r="FN1392" s="127"/>
      <c r="FO1392" s="127"/>
      <c r="FP1392" s="127"/>
      <c r="FQ1392" s="127"/>
      <c r="FR1392" s="127"/>
      <c r="FS1392" s="127"/>
      <c r="FT1392" s="127"/>
      <c r="FU1392" s="127"/>
      <c r="FV1392" s="127"/>
      <c r="FW1392" s="127"/>
      <c r="FX1392" s="127"/>
      <c r="FY1392" s="127"/>
      <c r="FZ1392" s="127"/>
      <c r="GA1392" s="127"/>
      <c r="GB1392" s="127"/>
      <c r="GC1392" s="127"/>
      <c r="GD1392" s="127"/>
      <c r="GE1392" s="127"/>
      <c r="GF1392" s="127"/>
      <c r="GG1392" s="127"/>
      <c r="GH1392" s="127"/>
      <c r="GI1392" s="127"/>
      <c r="GJ1392" s="127"/>
      <c r="GK1392" s="127"/>
      <c r="GL1392" s="127"/>
      <c r="GM1392" s="127"/>
      <c r="GN1392" s="127"/>
      <c r="GO1392" s="127"/>
      <c r="GP1392" s="127"/>
      <c r="GQ1392" s="127"/>
      <c r="GR1392" s="127"/>
      <c r="GS1392" s="127"/>
      <c r="GT1392" s="127"/>
      <c r="GU1392" s="127"/>
      <c r="GV1392" s="127"/>
      <c r="GW1392" s="127"/>
      <c r="GX1392" s="127"/>
      <c r="GY1392" s="124"/>
    </row>
    <row r="1393" spans="1:207" ht="12.75" customHeight="1" x14ac:dyDescent="0.2">
      <c r="A1393" s="127"/>
      <c r="B1393" s="127"/>
      <c r="C1393" s="127"/>
      <c r="D1393" s="142"/>
      <c r="E1393" s="135"/>
      <c r="F1393" s="136"/>
      <c r="G1393" s="137"/>
      <c r="H1393" s="138"/>
      <c r="I1393" s="144"/>
      <c r="J1393" s="140"/>
      <c r="K1393" s="145"/>
      <c r="L1393" s="127"/>
      <c r="M1393" s="127"/>
      <c r="N1393" s="127"/>
      <c r="O1393" s="127"/>
      <c r="P1393" s="127"/>
      <c r="Q1393" s="127"/>
      <c r="R1393" s="127"/>
      <c r="S1393" s="127"/>
      <c r="T1393" s="127"/>
      <c r="U1393" s="127"/>
      <c r="V1393" s="127"/>
      <c r="W1393" s="127"/>
      <c r="X1393" s="133"/>
      <c r="Y1393" s="127"/>
      <c r="Z1393" s="127"/>
      <c r="AA1393" s="127"/>
      <c r="AB1393" s="127"/>
      <c r="AC1393" s="127"/>
      <c r="AD1393" s="127"/>
      <c r="AE1393" s="127"/>
      <c r="AF1393" s="127"/>
      <c r="AG1393" s="127"/>
      <c r="AH1393" s="127"/>
      <c r="AI1393" s="127"/>
      <c r="AJ1393" s="127"/>
      <c r="AK1393" s="127"/>
      <c r="AL1393" s="127"/>
      <c r="AM1393" s="127"/>
      <c r="AN1393" s="127"/>
      <c r="AO1393" s="127"/>
      <c r="AP1393" s="127"/>
      <c r="AQ1393" s="127"/>
      <c r="AR1393" s="127"/>
      <c r="AS1393" s="127"/>
      <c r="AT1393" s="127"/>
      <c r="AU1393" s="127"/>
      <c r="AV1393" s="127"/>
      <c r="AW1393" s="127"/>
      <c r="AX1393" s="127"/>
      <c r="AY1393" s="127"/>
      <c r="AZ1393" s="127"/>
      <c r="BA1393" s="127"/>
      <c r="BB1393" s="127"/>
      <c r="BC1393" s="127"/>
      <c r="BD1393" s="127"/>
      <c r="BE1393" s="127"/>
      <c r="BF1393" s="127"/>
      <c r="BG1393" s="127"/>
      <c r="BH1393" s="127"/>
      <c r="BI1393" s="127"/>
      <c r="BJ1393" s="127"/>
      <c r="BK1393" s="127"/>
      <c r="BL1393" s="127"/>
      <c r="BM1393" s="127"/>
      <c r="BN1393" s="127"/>
      <c r="BO1393" s="127"/>
      <c r="BP1393" s="127"/>
      <c r="BQ1393" s="127"/>
      <c r="BR1393" s="127"/>
      <c r="BS1393" s="127"/>
      <c r="BT1393" s="127"/>
      <c r="BU1393" s="127"/>
      <c r="BV1393" s="127"/>
      <c r="BW1393" s="127"/>
      <c r="BX1393" s="127"/>
      <c r="BY1393" s="127"/>
      <c r="BZ1393" s="127"/>
      <c r="CA1393" s="127"/>
      <c r="CB1393" s="127"/>
      <c r="CC1393" s="127"/>
      <c r="CD1393" s="127"/>
      <c r="CE1393" s="127"/>
      <c r="CF1393" s="127"/>
      <c r="CG1393" s="127"/>
      <c r="CH1393" s="127"/>
      <c r="CI1393" s="127"/>
      <c r="CJ1393" s="127"/>
      <c r="CK1393" s="127"/>
      <c r="CL1393" s="127"/>
      <c r="CM1393" s="127"/>
      <c r="CN1393" s="127"/>
      <c r="CO1393" s="127"/>
      <c r="CP1393" s="127"/>
      <c r="CQ1393" s="127"/>
      <c r="CR1393" s="127"/>
      <c r="CS1393" s="127"/>
      <c r="CT1393" s="127"/>
      <c r="CU1393" s="127"/>
      <c r="CV1393" s="127"/>
      <c r="CW1393" s="127"/>
      <c r="CX1393" s="127"/>
      <c r="CY1393" s="127"/>
      <c r="CZ1393" s="127"/>
      <c r="DA1393" s="127"/>
      <c r="DB1393" s="127"/>
      <c r="DC1393" s="127"/>
      <c r="DD1393" s="127"/>
      <c r="DE1393" s="127"/>
      <c r="DF1393" s="127"/>
      <c r="DG1393" s="127"/>
      <c r="DH1393" s="127"/>
      <c r="DI1393" s="127"/>
      <c r="DJ1393" s="127"/>
      <c r="DK1393" s="127"/>
      <c r="DL1393" s="127"/>
      <c r="DM1393" s="127"/>
      <c r="DN1393" s="127"/>
      <c r="DO1393" s="127"/>
      <c r="DP1393" s="127"/>
      <c r="DQ1393" s="127"/>
      <c r="DR1393" s="127"/>
      <c r="DS1393" s="127"/>
      <c r="DT1393" s="127"/>
      <c r="DU1393" s="127"/>
      <c r="DV1393" s="127"/>
      <c r="DW1393" s="127"/>
      <c r="DX1393" s="127"/>
      <c r="DY1393" s="127"/>
      <c r="DZ1393" s="127"/>
      <c r="EA1393" s="127"/>
      <c r="EB1393" s="127"/>
      <c r="EC1393" s="127"/>
      <c r="ED1393" s="127"/>
      <c r="EE1393" s="127"/>
      <c r="EF1393" s="127"/>
      <c r="EG1393" s="127"/>
      <c r="EH1393" s="127"/>
      <c r="EI1393" s="127"/>
      <c r="EJ1393" s="127"/>
      <c r="EK1393" s="127"/>
      <c r="EL1393" s="127"/>
      <c r="EM1393" s="127"/>
      <c r="EN1393" s="127"/>
      <c r="EO1393" s="127"/>
      <c r="EP1393" s="127"/>
      <c r="EQ1393" s="127"/>
      <c r="ER1393" s="127"/>
      <c r="ES1393" s="127"/>
      <c r="ET1393" s="127"/>
      <c r="EU1393" s="127"/>
      <c r="EV1393" s="127"/>
      <c r="EW1393" s="127"/>
      <c r="EX1393" s="127"/>
      <c r="EY1393" s="127"/>
      <c r="EZ1393" s="127"/>
      <c r="FA1393" s="127"/>
      <c r="FB1393" s="127"/>
      <c r="FC1393" s="127"/>
      <c r="FD1393" s="127"/>
      <c r="FE1393" s="127"/>
      <c r="FF1393" s="127"/>
      <c r="FG1393" s="127"/>
      <c r="FH1393" s="127"/>
      <c r="FI1393" s="127"/>
      <c r="FJ1393" s="127"/>
      <c r="FK1393" s="127"/>
      <c r="FL1393" s="127"/>
      <c r="FM1393" s="127"/>
      <c r="FN1393" s="127"/>
      <c r="FO1393" s="127"/>
      <c r="FP1393" s="127"/>
      <c r="FQ1393" s="127"/>
      <c r="FR1393" s="127"/>
      <c r="FS1393" s="127"/>
      <c r="FT1393" s="127"/>
      <c r="FU1393" s="127"/>
      <c r="FV1393" s="127"/>
      <c r="FW1393" s="127"/>
      <c r="FX1393" s="127"/>
      <c r="FY1393" s="127"/>
      <c r="FZ1393" s="127"/>
      <c r="GA1393" s="127"/>
      <c r="GB1393" s="127"/>
      <c r="GC1393" s="127"/>
      <c r="GD1393" s="127"/>
      <c r="GE1393" s="127"/>
      <c r="GF1393" s="127"/>
      <c r="GG1393" s="127"/>
      <c r="GH1393" s="127"/>
      <c r="GI1393" s="127"/>
      <c r="GJ1393" s="127"/>
      <c r="GK1393" s="127"/>
      <c r="GL1393" s="127"/>
      <c r="GM1393" s="127"/>
      <c r="GN1393" s="127"/>
      <c r="GO1393" s="127"/>
      <c r="GP1393" s="127"/>
      <c r="GQ1393" s="127"/>
      <c r="GR1393" s="127"/>
      <c r="GS1393" s="127"/>
      <c r="GT1393" s="127"/>
      <c r="GU1393" s="127"/>
      <c r="GV1393" s="127"/>
      <c r="GW1393" s="127"/>
      <c r="GX1393" s="127"/>
      <c r="GY1393" s="124"/>
    </row>
    <row r="1394" spans="1:207" ht="12.75" customHeight="1" x14ac:dyDescent="0.2">
      <c r="A1394" s="127"/>
      <c r="B1394" s="127"/>
      <c r="C1394" s="127"/>
      <c r="D1394" s="142"/>
      <c r="E1394" s="135"/>
      <c r="F1394" s="136"/>
      <c r="G1394" s="137"/>
      <c r="H1394" s="138"/>
      <c r="I1394" s="144"/>
      <c r="J1394" s="140"/>
      <c r="K1394" s="145"/>
      <c r="L1394" s="127"/>
      <c r="M1394" s="127"/>
      <c r="N1394" s="127"/>
      <c r="O1394" s="127"/>
      <c r="P1394" s="127"/>
      <c r="Q1394" s="127"/>
      <c r="R1394" s="127"/>
      <c r="S1394" s="127"/>
      <c r="T1394" s="127"/>
      <c r="U1394" s="127"/>
      <c r="V1394" s="127"/>
      <c r="W1394" s="127"/>
      <c r="X1394" s="133"/>
      <c r="Y1394" s="127"/>
      <c r="Z1394" s="127"/>
      <c r="AA1394" s="127"/>
      <c r="AB1394" s="127"/>
      <c r="AC1394" s="127"/>
      <c r="AD1394" s="127"/>
      <c r="AE1394" s="127"/>
      <c r="AF1394" s="127"/>
      <c r="AG1394" s="127"/>
      <c r="AH1394" s="127"/>
      <c r="AI1394" s="127"/>
      <c r="AJ1394" s="127"/>
      <c r="AK1394" s="127"/>
      <c r="AL1394" s="127"/>
      <c r="AM1394" s="127"/>
      <c r="AN1394" s="127"/>
      <c r="AO1394" s="127"/>
      <c r="AP1394" s="127"/>
      <c r="AQ1394" s="127"/>
      <c r="AR1394" s="127"/>
      <c r="AS1394" s="127"/>
      <c r="AT1394" s="127"/>
      <c r="AU1394" s="127"/>
      <c r="AV1394" s="127"/>
      <c r="AW1394" s="127"/>
      <c r="AX1394" s="127"/>
      <c r="AY1394" s="127"/>
      <c r="AZ1394" s="127"/>
      <c r="BA1394" s="127"/>
      <c r="BB1394" s="127"/>
      <c r="BC1394" s="127"/>
      <c r="BD1394" s="127"/>
      <c r="BE1394" s="127"/>
      <c r="BF1394" s="127"/>
      <c r="BG1394" s="127"/>
      <c r="BH1394" s="127"/>
      <c r="BI1394" s="127"/>
      <c r="BJ1394" s="127"/>
      <c r="BK1394" s="127"/>
      <c r="BL1394" s="127"/>
      <c r="BM1394" s="127"/>
      <c r="BN1394" s="127"/>
      <c r="BO1394" s="127"/>
      <c r="BP1394" s="127"/>
      <c r="BQ1394" s="127"/>
      <c r="BR1394" s="127"/>
      <c r="BS1394" s="127"/>
      <c r="BT1394" s="127"/>
      <c r="BU1394" s="127"/>
      <c r="BV1394" s="127"/>
      <c r="BW1394" s="127"/>
      <c r="BX1394" s="127"/>
      <c r="BY1394" s="127"/>
      <c r="BZ1394" s="127"/>
      <c r="CA1394" s="127"/>
      <c r="CB1394" s="127"/>
      <c r="CC1394" s="127"/>
      <c r="CD1394" s="127"/>
      <c r="CE1394" s="127"/>
      <c r="CF1394" s="127"/>
      <c r="CG1394" s="127"/>
      <c r="CH1394" s="127"/>
      <c r="CI1394" s="127"/>
      <c r="CJ1394" s="127"/>
      <c r="CK1394" s="127"/>
      <c r="CL1394" s="127"/>
      <c r="CM1394" s="127"/>
      <c r="CN1394" s="127"/>
      <c r="CO1394" s="127"/>
      <c r="CP1394" s="127"/>
      <c r="CQ1394" s="127"/>
      <c r="CR1394" s="127"/>
      <c r="CS1394" s="127"/>
      <c r="CT1394" s="127"/>
      <c r="CU1394" s="127"/>
      <c r="CV1394" s="127"/>
      <c r="CW1394" s="127"/>
      <c r="CX1394" s="127"/>
      <c r="CY1394" s="127"/>
      <c r="CZ1394" s="127"/>
      <c r="DA1394" s="127"/>
      <c r="DB1394" s="127"/>
      <c r="DC1394" s="127"/>
      <c r="DD1394" s="127"/>
      <c r="DE1394" s="127"/>
      <c r="DF1394" s="127"/>
      <c r="DG1394" s="127"/>
      <c r="DH1394" s="127"/>
      <c r="DI1394" s="127"/>
      <c r="DJ1394" s="127"/>
      <c r="DK1394" s="127"/>
      <c r="DL1394" s="127"/>
      <c r="DM1394" s="127"/>
      <c r="DN1394" s="127"/>
      <c r="DO1394" s="127"/>
      <c r="DP1394" s="127"/>
      <c r="DQ1394" s="127"/>
      <c r="DR1394" s="127"/>
      <c r="DS1394" s="127"/>
      <c r="DT1394" s="127"/>
      <c r="DU1394" s="127"/>
      <c r="DV1394" s="127"/>
      <c r="DW1394" s="127"/>
      <c r="DX1394" s="127"/>
      <c r="DY1394" s="127"/>
      <c r="DZ1394" s="127"/>
      <c r="EA1394" s="127"/>
      <c r="EB1394" s="127"/>
      <c r="EC1394" s="127"/>
      <c r="ED1394" s="127"/>
      <c r="EE1394" s="127"/>
      <c r="EF1394" s="127"/>
      <c r="EG1394" s="127"/>
      <c r="EH1394" s="127"/>
      <c r="EI1394" s="127"/>
      <c r="EJ1394" s="127"/>
      <c r="EK1394" s="127"/>
      <c r="EL1394" s="127"/>
      <c r="EM1394" s="127"/>
      <c r="EN1394" s="127"/>
      <c r="EO1394" s="127"/>
      <c r="EP1394" s="127"/>
      <c r="EQ1394" s="127"/>
      <c r="ER1394" s="127"/>
      <c r="ES1394" s="127"/>
      <c r="ET1394" s="127"/>
      <c r="EU1394" s="127"/>
      <c r="EV1394" s="127"/>
      <c r="EW1394" s="127"/>
      <c r="EX1394" s="127"/>
      <c r="EY1394" s="127"/>
      <c r="EZ1394" s="127"/>
      <c r="FA1394" s="127"/>
      <c r="FB1394" s="127"/>
      <c r="FC1394" s="127"/>
      <c r="FD1394" s="127"/>
      <c r="FE1394" s="127"/>
      <c r="FF1394" s="127"/>
      <c r="FG1394" s="127"/>
      <c r="FH1394" s="127"/>
      <c r="FI1394" s="127"/>
      <c r="FJ1394" s="127"/>
      <c r="FK1394" s="127"/>
      <c r="FL1394" s="127"/>
      <c r="FM1394" s="127"/>
      <c r="FN1394" s="127"/>
      <c r="FO1394" s="127"/>
      <c r="FP1394" s="127"/>
      <c r="FQ1394" s="127"/>
      <c r="FR1394" s="127"/>
      <c r="FS1394" s="127"/>
      <c r="FT1394" s="127"/>
      <c r="FU1394" s="127"/>
      <c r="FV1394" s="127"/>
      <c r="FW1394" s="127"/>
      <c r="FX1394" s="127"/>
      <c r="FY1394" s="127"/>
      <c r="FZ1394" s="127"/>
      <c r="GA1394" s="127"/>
      <c r="GB1394" s="127"/>
      <c r="GC1394" s="127"/>
      <c r="GD1394" s="127"/>
      <c r="GE1394" s="127"/>
      <c r="GF1394" s="127"/>
      <c r="GG1394" s="127"/>
      <c r="GH1394" s="127"/>
      <c r="GI1394" s="127"/>
      <c r="GJ1394" s="127"/>
      <c r="GK1394" s="127"/>
      <c r="GL1394" s="127"/>
      <c r="GM1394" s="127"/>
      <c r="GN1394" s="127"/>
      <c r="GO1394" s="127"/>
      <c r="GP1394" s="127"/>
      <c r="GQ1394" s="127"/>
      <c r="GR1394" s="127"/>
      <c r="GS1394" s="127"/>
      <c r="GT1394" s="127"/>
      <c r="GU1394" s="127"/>
      <c r="GV1394" s="127"/>
      <c r="GW1394" s="127"/>
      <c r="GX1394" s="127"/>
      <c r="GY1394" s="124"/>
    </row>
    <row r="1395" spans="1:207" ht="12.75" customHeight="1" x14ac:dyDescent="0.2">
      <c r="A1395" s="127"/>
      <c r="B1395" s="127"/>
      <c r="C1395" s="127"/>
      <c r="D1395" s="142"/>
      <c r="E1395" s="135"/>
      <c r="F1395" s="136"/>
      <c r="G1395" s="137"/>
      <c r="H1395" s="138"/>
      <c r="I1395" s="144"/>
      <c r="J1395" s="140"/>
      <c r="K1395" s="145"/>
      <c r="L1395" s="127"/>
      <c r="M1395" s="127"/>
      <c r="N1395" s="127"/>
      <c r="O1395" s="127"/>
      <c r="P1395" s="127"/>
      <c r="Q1395" s="127"/>
      <c r="R1395" s="127"/>
      <c r="S1395" s="127"/>
      <c r="T1395" s="127"/>
      <c r="U1395" s="127"/>
      <c r="V1395" s="127"/>
      <c r="W1395" s="127"/>
      <c r="X1395" s="133"/>
      <c r="Y1395" s="127"/>
      <c r="Z1395" s="127"/>
      <c r="AA1395" s="127"/>
      <c r="AB1395" s="127"/>
      <c r="AC1395" s="127"/>
      <c r="AD1395" s="127"/>
      <c r="AE1395" s="127"/>
      <c r="AF1395" s="127"/>
      <c r="AG1395" s="127"/>
      <c r="AH1395" s="127"/>
      <c r="AI1395" s="127"/>
      <c r="AJ1395" s="127"/>
      <c r="AK1395" s="127"/>
      <c r="AL1395" s="127"/>
      <c r="AM1395" s="127"/>
      <c r="AN1395" s="127"/>
      <c r="AO1395" s="127"/>
      <c r="AP1395" s="127"/>
      <c r="AQ1395" s="127"/>
      <c r="AR1395" s="127"/>
      <c r="AS1395" s="127"/>
      <c r="AT1395" s="127"/>
      <c r="AU1395" s="127"/>
      <c r="AV1395" s="127"/>
      <c r="AW1395" s="127"/>
      <c r="AX1395" s="127"/>
      <c r="AY1395" s="127"/>
      <c r="AZ1395" s="127"/>
      <c r="BA1395" s="127"/>
      <c r="BB1395" s="127"/>
      <c r="BC1395" s="127"/>
      <c r="BD1395" s="127"/>
      <c r="BE1395" s="127"/>
      <c r="BF1395" s="127"/>
      <c r="BG1395" s="127"/>
      <c r="BH1395" s="127"/>
      <c r="BI1395" s="127"/>
      <c r="BJ1395" s="127"/>
      <c r="BK1395" s="127"/>
      <c r="BL1395" s="127"/>
      <c r="BM1395" s="127"/>
      <c r="BN1395" s="127"/>
      <c r="BO1395" s="127"/>
      <c r="BP1395" s="127"/>
      <c r="BQ1395" s="127"/>
      <c r="BR1395" s="127"/>
      <c r="BS1395" s="127"/>
      <c r="BT1395" s="127"/>
      <c r="BU1395" s="127"/>
      <c r="BV1395" s="127"/>
      <c r="BW1395" s="127"/>
      <c r="BX1395" s="127"/>
      <c r="BY1395" s="127"/>
      <c r="BZ1395" s="127"/>
      <c r="CA1395" s="127"/>
      <c r="CB1395" s="127"/>
      <c r="CC1395" s="127"/>
      <c r="CD1395" s="127"/>
      <c r="CE1395" s="127"/>
      <c r="CF1395" s="127"/>
      <c r="CG1395" s="127"/>
      <c r="CH1395" s="127"/>
      <c r="CI1395" s="127"/>
      <c r="CJ1395" s="127"/>
      <c r="CK1395" s="127"/>
      <c r="CL1395" s="127"/>
      <c r="CM1395" s="127"/>
      <c r="CN1395" s="127"/>
      <c r="CO1395" s="127"/>
      <c r="CP1395" s="127"/>
      <c r="CQ1395" s="127"/>
      <c r="CR1395" s="127"/>
      <c r="CS1395" s="127"/>
      <c r="CT1395" s="127"/>
      <c r="CU1395" s="127"/>
      <c r="CV1395" s="127"/>
      <c r="CW1395" s="127"/>
      <c r="CX1395" s="127"/>
      <c r="CY1395" s="127"/>
      <c r="CZ1395" s="127"/>
      <c r="DA1395" s="127"/>
      <c r="DB1395" s="127"/>
      <c r="DC1395" s="127"/>
      <c r="DD1395" s="127"/>
      <c r="DE1395" s="127"/>
      <c r="DF1395" s="127"/>
      <c r="DG1395" s="127"/>
      <c r="DH1395" s="127"/>
      <c r="DI1395" s="127"/>
      <c r="DJ1395" s="127"/>
      <c r="DK1395" s="127"/>
      <c r="DL1395" s="127"/>
      <c r="DM1395" s="127"/>
      <c r="DN1395" s="127"/>
      <c r="DO1395" s="127"/>
      <c r="DP1395" s="127"/>
      <c r="DQ1395" s="127"/>
      <c r="DR1395" s="127"/>
      <c r="DS1395" s="127"/>
      <c r="DT1395" s="127"/>
      <c r="DU1395" s="127"/>
      <c r="DV1395" s="127"/>
      <c r="DW1395" s="127"/>
      <c r="DX1395" s="127"/>
      <c r="DY1395" s="127"/>
      <c r="DZ1395" s="127"/>
      <c r="EA1395" s="127"/>
      <c r="EB1395" s="127"/>
      <c r="EC1395" s="127"/>
      <c r="ED1395" s="127"/>
      <c r="EE1395" s="127"/>
      <c r="EF1395" s="127"/>
      <c r="EG1395" s="127"/>
      <c r="EH1395" s="127"/>
      <c r="EI1395" s="127"/>
      <c r="EJ1395" s="127"/>
      <c r="EK1395" s="127"/>
      <c r="EL1395" s="127"/>
      <c r="EM1395" s="127"/>
      <c r="EN1395" s="127"/>
      <c r="EO1395" s="127"/>
      <c r="EP1395" s="127"/>
      <c r="EQ1395" s="127"/>
      <c r="ER1395" s="127"/>
      <c r="ES1395" s="127"/>
      <c r="ET1395" s="127"/>
      <c r="EU1395" s="127"/>
      <c r="EV1395" s="127"/>
      <c r="EW1395" s="127"/>
      <c r="EX1395" s="127"/>
      <c r="EY1395" s="127"/>
      <c r="EZ1395" s="127"/>
      <c r="FA1395" s="127"/>
      <c r="FB1395" s="127"/>
      <c r="FC1395" s="127"/>
      <c r="FD1395" s="127"/>
      <c r="FE1395" s="127"/>
      <c r="FF1395" s="127"/>
      <c r="FG1395" s="127"/>
      <c r="FH1395" s="127"/>
      <c r="FI1395" s="127"/>
      <c r="FJ1395" s="127"/>
      <c r="FK1395" s="127"/>
      <c r="FL1395" s="127"/>
      <c r="FM1395" s="127"/>
      <c r="FN1395" s="127"/>
      <c r="FO1395" s="127"/>
      <c r="FP1395" s="127"/>
      <c r="FQ1395" s="127"/>
      <c r="FR1395" s="127"/>
      <c r="FS1395" s="127"/>
      <c r="FT1395" s="127"/>
      <c r="FU1395" s="127"/>
      <c r="FV1395" s="127"/>
      <c r="FW1395" s="127"/>
      <c r="FX1395" s="127"/>
      <c r="FY1395" s="127"/>
      <c r="FZ1395" s="127"/>
      <c r="GA1395" s="127"/>
      <c r="GB1395" s="127"/>
      <c r="GC1395" s="127"/>
      <c r="GD1395" s="127"/>
      <c r="GE1395" s="127"/>
      <c r="GF1395" s="127"/>
      <c r="GG1395" s="127"/>
      <c r="GH1395" s="127"/>
      <c r="GI1395" s="127"/>
      <c r="GJ1395" s="127"/>
      <c r="GK1395" s="127"/>
      <c r="GL1395" s="127"/>
      <c r="GM1395" s="127"/>
      <c r="GN1395" s="127"/>
      <c r="GO1395" s="127"/>
      <c r="GP1395" s="127"/>
      <c r="GQ1395" s="127"/>
      <c r="GR1395" s="127"/>
      <c r="GS1395" s="127"/>
      <c r="GT1395" s="127"/>
      <c r="GU1395" s="127"/>
      <c r="GV1395" s="127"/>
      <c r="GW1395" s="127"/>
      <c r="GX1395" s="127"/>
      <c r="GY1395" s="124"/>
    </row>
    <row r="1396" spans="1:207" ht="12.75" customHeight="1" x14ac:dyDescent="0.2">
      <c r="A1396" s="127"/>
      <c r="B1396" s="127"/>
      <c r="C1396" s="127"/>
      <c r="D1396" s="142"/>
      <c r="E1396" s="135"/>
      <c r="F1396" s="136"/>
      <c r="G1396" s="137"/>
      <c r="H1396" s="138"/>
      <c r="I1396" s="144"/>
      <c r="J1396" s="140"/>
      <c r="K1396" s="145"/>
      <c r="L1396" s="127"/>
      <c r="M1396" s="127"/>
      <c r="N1396" s="127"/>
      <c r="O1396" s="127"/>
      <c r="P1396" s="127"/>
      <c r="Q1396" s="127"/>
      <c r="R1396" s="127"/>
      <c r="S1396" s="127"/>
      <c r="T1396" s="127"/>
      <c r="U1396" s="127"/>
      <c r="V1396" s="127"/>
      <c r="W1396" s="127"/>
      <c r="X1396" s="133"/>
      <c r="Y1396" s="127"/>
      <c r="Z1396" s="127"/>
      <c r="AA1396" s="127"/>
      <c r="AB1396" s="127"/>
      <c r="AC1396" s="127"/>
      <c r="AD1396" s="127"/>
      <c r="AE1396" s="127"/>
      <c r="AF1396" s="127"/>
      <c r="AG1396" s="127"/>
      <c r="AH1396" s="127"/>
      <c r="AI1396" s="127"/>
      <c r="AJ1396" s="127"/>
      <c r="AK1396" s="127"/>
      <c r="AL1396" s="127"/>
      <c r="AM1396" s="127"/>
      <c r="AN1396" s="127"/>
      <c r="AO1396" s="127"/>
      <c r="AP1396" s="127"/>
      <c r="AQ1396" s="127"/>
      <c r="AR1396" s="127"/>
      <c r="AS1396" s="127"/>
      <c r="AT1396" s="127"/>
      <c r="AU1396" s="127"/>
      <c r="AV1396" s="127"/>
      <c r="AW1396" s="127"/>
      <c r="AX1396" s="127"/>
      <c r="AY1396" s="127"/>
      <c r="AZ1396" s="127"/>
      <c r="BA1396" s="127"/>
      <c r="BB1396" s="127"/>
      <c r="BC1396" s="127"/>
      <c r="BD1396" s="127"/>
      <c r="BE1396" s="127"/>
      <c r="BF1396" s="127"/>
      <c r="BG1396" s="127"/>
      <c r="BH1396" s="127"/>
      <c r="BI1396" s="127"/>
      <c r="BJ1396" s="127"/>
      <c r="BK1396" s="127"/>
      <c r="BL1396" s="127"/>
      <c r="BM1396" s="127"/>
      <c r="BN1396" s="127"/>
      <c r="BO1396" s="127"/>
      <c r="BP1396" s="127"/>
      <c r="BQ1396" s="127"/>
      <c r="BR1396" s="127"/>
      <c r="BS1396" s="127"/>
      <c r="BT1396" s="127"/>
      <c r="BU1396" s="127"/>
      <c r="BV1396" s="127"/>
      <c r="BW1396" s="127"/>
      <c r="BX1396" s="127"/>
      <c r="BY1396" s="127"/>
      <c r="BZ1396" s="127"/>
      <c r="CA1396" s="127"/>
      <c r="CB1396" s="127"/>
      <c r="CC1396" s="127"/>
      <c r="CD1396" s="127"/>
      <c r="CE1396" s="127"/>
      <c r="CF1396" s="127"/>
      <c r="CG1396" s="127"/>
      <c r="CH1396" s="127"/>
      <c r="CI1396" s="127"/>
      <c r="CJ1396" s="127"/>
      <c r="CK1396" s="127"/>
      <c r="CL1396" s="127"/>
      <c r="CM1396" s="127"/>
      <c r="CN1396" s="127"/>
      <c r="CO1396" s="127"/>
      <c r="CP1396" s="127"/>
      <c r="CQ1396" s="127"/>
      <c r="CR1396" s="127"/>
      <c r="CS1396" s="127"/>
      <c r="CT1396" s="127"/>
      <c r="CU1396" s="127"/>
      <c r="CV1396" s="127"/>
      <c r="CW1396" s="127"/>
      <c r="CX1396" s="127"/>
      <c r="CY1396" s="127"/>
      <c r="CZ1396" s="127"/>
      <c r="DA1396" s="127"/>
      <c r="DB1396" s="127"/>
      <c r="DC1396" s="127"/>
      <c r="DD1396" s="127"/>
      <c r="DE1396" s="127"/>
      <c r="DF1396" s="127"/>
      <c r="DG1396" s="127"/>
      <c r="DH1396" s="127"/>
      <c r="DI1396" s="127"/>
      <c r="DJ1396" s="127"/>
      <c r="DK1396" s="127"/>
      <c r="DL1396" s="127"/>
      <c r="DM1396" s="127"/>
      <c r="DN1396" s="127"/>
      <c r="DO1396" s="127"/>
      <c r="DP1396" s="127"/>
      <c r="DQ1396" s="127"/>
      <c r="DR1396" s="127"/>
      <c r="DS1396" s="127"/>
      <c r="DT1396" s="127"/>
      <c r="DU1396" s="127"/>
      <c r="DV1396" s="127"/>
      <c r="DW1396" s="127"/>
      <c r="DX1396" s="127"/>
      <c r="DY1396" s="127"/>
      <c r="DZ1396" s="127"/>
      <c r="EA1396" s="127"/>
      <c r="EB1396" s="127"/>
      <c r="EC1396" s="127"/>
      <c r="ED1396" s="127"/>
      <c r="EE1396" s="127"/>
      <c r="EF1396" s="127"/>
      <c r="EG1396" s="127"/>
      <c r="EH1396" s="127"/>
      <c r="EI1396" s="127"/>
      <c r="EJ1396" s="127"/>
      <c r="EK1396" s="127"/>
      <c r="EL1396" s="127"/>
      <c r="EM1396" s="127"/>
      <c r="EN1396" s="127"/>
      <c r="EO1396" s="127"/>
      <c r="EP1396" s="127"/>
      <c r="EQ1396" s="127"/>
      <c r="ER1396" s="127"/>
      <c r="ES1396" s="127"/>
      <c r="ET1396" s="127"/>
      <c r="EU1396" s="127"/>
      <c r="EV1396" s="127"/>
      <c r="EW1396" s="127"/>
      <c r="EX1396" s="127"/>
      <c r="EY1396" s="127"/>
      <c r="EZ1396" s="127"/>
      <c r="FA1396" s="127"/>
      <c r="FB1396" s="127"/>
      <c r="FC1396" s="127"/>
      <c r="FD1396" s="127"/>
      <c r="FE1396" s="127"/>
      <c r="FF1396" s="127"/>
      <c r="FG1396" s="127"/>
      <c r="FH1396" s="127"/>
      <c r="FI1396" s="127"/>
      <c r="FJ1396" s="127"/>
      <c r="FK1396" s="127"/>
      <c r="FL1396" s="127"/>
      <c r="FM1396" s="127"/>
      <c r="FN1396" s="127"/>
      <c r="FO1396" s="127"/>
      <c r="FP1396" s="127"/>
      <c r="FQ1396" s="127"/>
      <c r="FR1396" s="127"/>
      <c r="FS1396" s="127"/>
      <c r="FT1396" s="127"/>
      <c r="FU1396" s="127"/>
      <c r="FV1396" s="127"/>
      <c r="FW1396" s="127"/>
      <c r="FX1396" s="127"/>
      <c r="FY1396" s="127"/>
      <c r="FZ1396" s="127"/>
      <c r="GA1396" s="127"/>
      <c r="GB1396" s="127"/>
      <c r="GC1396" s="127"/>
      <c r="GD1396" s="127"/>
      <c r="GE1396" s="127"/>
      <c r="GF1396" s="127"/>
      <c r="GG1396" s="127"/>
      <c r="GH1396" s="127"/>
      <c r="GI1396" s="127"/>
      <c r="GJ1396" s="127"/>
      <c r="GK1396" s="127"/>
      <c r="GL1396" s="127"/>
      <c r="GM1396" s="127"/>
      <c r="GN1396" s="127"/>
      <c r="GO1396" s="127"/>
      <c r="GP1396" s="127"/>
      <c r="GQ1396" s="127"/>
      <c r="GR1396" s="127"/>
      <c r="GS1396" s="127"/>
      <c r="GT1396" s="127"/>
      <c r="GU1396" s="127"/>
      <c r="GV1396" s="127"/>
      <c r="GW1396" s="127"/>
      <c r="GX1396" s="127"/>
      <c r="GY1396" s="124"/>
    </row>
    <row r="1397" spans="1:207" ht="12.75" customHeight="1" x14ac:dyDescent="0.2">
      <c r="A1397" s="127"/>
      <c r="B1397" s="127"/>
      <c r="C1397" s="127"/>
      <c r="D1397" s="142"/>
      <c r="E1397" s="135"/>
      <c r="F1397" s="136"/>
      <c r="G1397" s="137"/>
      <c r="H1397" s="138"/>
      <c r="I1397" s="144"/>
      <c r="J1397" s="140"/>
      <c r="K1397" s="145"/>
      <c r="L1397" s="127"/>
      <c r="M1397" s="127"/>
      <c r="N1397" s="127"/>
      <c r="O1397" s="127"/>
      <c r="P1397" s="127"/>
      <c r="Q1397" s="127"/>
      <c r="R1397" s="127"/>
      <c r="S1397" s="127"/>
      <c r="T1397" s="127"/>
      <c r="U1397" s="127"/>
      <c r="V1397" s="127"/>
      <c r="W1397" s="127"/>
      <c r="X1397" s="133"/>
      <c r="Y1397" s="127"/>
      <c r="Z1397" s="127"/>
      <c r="AA1397" s="127"/>
      <c r="AB1397" s="127"/>
      <c r="AC1397" s="127"/>
      <c r="AD1397" s="127"/>
      <c r="AE1397" s="127"/>
      <c r="AF1397" s="127"/>
      <c r="AG1397" s="127"/>
      <c r="AH1397" s="127"/>
      <c r="AI1397" s="127"/>
      <c r="AJ1397" s="127"/>
      <c r="AK1397" s="127"/>
      <c r="AL1397" s="127"/>
      <c r="AM1397" s="127"/>
      <c r="AN1397" s="127"/>
      <c r="AO1397" s="127"/>
      <c r="AP1397" s="127"/>
      <c r="AQ1397" s="127"/>
      <c r="AR1397" s="127"/>
      <c r="AS1397" s="127"/>
      <c r="AT1397" s="127"/>
      <c r="AU1397" s="127"/>
      <c r="AV1397" s="127"/>
      <c r="AW1397" s="127"/>
      <c r="AX1397" s="127"/>
      <c r="AY1397" s="127"/>
      <c r="AZ1397" s="127"/>
      <c r="BA1397" s="127"/>
      <c r="BB1397" s="127"/>
      <c r="BC1397" s="127"/>
      <c r="BD1397" s="127"/>
      <c r="BE1397" s="127"/>
      <c r="BF1397" s="127"/>
      <c r="BG1397" s="127"/>
      <c r="BH1397" s="127"/>
      <c r="BI1397" s="127"/>
      <c r="BJ1397" s="127"/>
      <c r="BK1397" s="127"/>
      <c r="BL1397" s="127"/>
      <c r="BM1397" s="127"/>
      <c r="BN1397" s="127"/>
      <c r="BO1397" s="127"/>
      <c r="BP1397" s="127"/>
      <c r="BQ1397" s="127"/>
      <c r="BR1397" s="127"/>
      <c r="BS1397" s="127"/>
      <c r="BT1397" s="127"/>
      <c r="BU1397" s="127"/>
      <c r="BV1397" s="127"/>
      <c r="BW1397" s="127"/>
      <c r="BX1397" s="127"/>
      <c r="BY1397" s="127"/>
      <c r="BZ1397" s="127"/>
      <c r="CA1397" s="127"/>
      <c r="CB1397" s="127"/>
      <c r="CC1397" s="127"/>
      <c r="CD1397" s="127"/>
      <c r="CE1397" s="127"/>
      <c r="CF1397" s="127"/>
      <c r="CG1397" s="127"/>
      <c r="CH1397" s="127"/>
      <c r="CI1397" s="127"/>
      <c r="CJ1397" s="127"/>
      <c r="CK1397" s="127"/>
      <c r="CL1397" s="127"/>
      <c r="CM1397" s="127"/>
      <c r="CN1397" s="127"/>
      <c r="CO1397" s="127"/>
      <c r="CP1397" s="127"/>
      <c r="CQ1397" s="127"/>
      <c r="CR1397" s="127"/>
      <c r="CS1397" s="127"/>
      <c r="CT1397" s="127"/>
      <c r="CU1397" s="127"/>
      <c r="CV1397" s="127"/>
      <c r="CW1397" s="127"/>
      <c r="CX1397" s="127"/>
      <c r="CY1397" s="127"/>
      <c r="CZ1397" s="127"/>
      <c r="DA1397" s="127"/>
      <c r="DB1397" s="127"/>
      <c r="DC1397" s="127"/>
      <c r="DD1397" s="127"/>
      <c r="DE1397" s="127"/>
      <c r="DF1397" s="127"/>
      <c r="DG1397" s="127"/>
      <c r="DH1397" s="127"/>
      <c r="DI1397" s="127"/>
      <c r="DJ1397" s="127"/>
      <c r="DK1397" s="127"/>
      <c r="DL1397" s="127"/>
      <c r="DM1397" s="127"/>
      <c r="DN1397" s="127"/>
      <c r="DO1397" s="127"/>
      <c r="DP1397" s="127"/>
      <c r="DQ1397" s="127"/>
      <c r="DR1397" s="127"/>
      <c r="DS1397" s="127"/>
      <c r="DT1397" s="127"/>
      <c r="DU1397" s="127"/>
      <c r="DV1397" s="127"/>
      <c r="DW1397" s="127"/>
      <c r="DX1397" s="127"/>
      <c r="DY1397" s="127"/>
      <c r="DZ1397" s="127"/>
      <c r="EA1397" s="127"/>
      <c r="EB1397" s="127"/>
      <c r="EC1397" s="127"/>
      <c r="ED1397" s="127"/>
      <c r="EE1397" s="127"/>
      <c r="EF1397" s="127"/>
      <c r="EG1397" s="127"/>
      <c r="EH1397" s="127"/>
      <c r="EI1397" s="127"/>
      <c r="EJ1397" s="127"/>
      <c r="EK1397" s="127"/>
      <c r="EL1397" s="127"/>
      <c r="EM1397" s="127"/>
      <c r="EN1397" s="127"/>
      <c r="EO1397" s="127"/>
      <c r="EP1397" s="127"/>
      <c r="EQ1397" s="127"/>
      <c r="ER1397" s="127"/>
      <c r="ES1397" s="127"/>
      <c r="ET1397" s="127"/>
      <c r="EU1397" s="127"/>
      <c r="EV1397" s="127"/>
      <c r="EW1397" s="127"/>
      <c r="EX1397" s="127"/>
      <c r="EY1397" s="127"/>
      <c r="EZ1397" s="127"/>
      <c r="FA1397" s="127"/>
      <c r="FB1397" s="127"/>
      <c r="FC1397" s="127"/>
      <c r="FD1397" s="127"/>
      <c r="FE1397" s="127"/>
      <c r="FF1397" s="127"/>
      <c r="FG1397" s="127"/>
      <c r="FH1397" s="127"/>
      <c r="FI1397" s="127"/>
      <c r="FJ1397" s="127"/>
      <c r="FK1397" s="127"/>
      <c r="FL1397" s="127"/>
      <c r="FM1397" s="127"/>
      <c r="FN1397" s="127"/>
      <c r="FO1397" s="127"/>
      <c r="FP1397" s="127"/>
      <c r="FQ1397" s="127"/>
      <c r="FR1397" s="127"/>
      <c r="FS1397" s="127"/>
      <c r="FT1397" s="127"/>
      <c r="FU1397" s="127"/>
      <c r="FV1397" s="127"/>
      <c r="FW1397" s="127"/>
      <c r="FX1397" s="127"/>
      <c r="FY1397" s="127"/>
      <c r="FZ1397" s="127"/>
      <c r="GA1397" s="127"/>
      <c r="GB1397" s="127"/>
      <c r="GC1397" s="127"/>
      <c r="GD1397" s="127"/>
      <c r="GE1397" s="127"/>
      <c r="GF1397" s="127"/>
      <c r="GG1397" s="127"/>
      <c r="GH1397" s="127"/>
      <c r="GI1397" s="127"/>
      <c r="GJ1397" s="127"/>
      <c r="GK1397" s="127"/>
      <c r="GL1397" s="127"/>
      <c r="GM1397" s="127"/>
      <c r="GN1397" s="127"/>
      <c r="GO1397" s="127"/>
      <c r="GP1397" s="127"/>
      <c r="GQ1397" s="127"/>
      <c r="GR1397" s="127"/>
      <c r="GS1397" s="127"/>
      <c r="GT1397" s="127"/>
      <c r="GU1397" s="127"/>
      <c r="GV1397" s="127"/>
      <c r="GW1397" s="127"/>
      <c r="GX1397" s="127"/>
      <c r="GY1397" s="124"/>
    </row>
    <row r="1398" spans="1:207" ht="12.75" customHeight="1" x14ac:dyDescent="0.2">
      <c r="A1398" s="127"/>
      <c r="B1398" s="127"/>
      <c r="C1398" s="127"/>
      <c r="D1398" s="142"/>
      <c r="E1398" s="135"/>
      <c r="F1398" s="136"/>
      <c r="G1398" s="137"/>
      <c r="H1398" s="138"/>
      <c r="I1398" s="144"/>
      <c r="J1398" s="140"/>
      <c r="K1398" s="145"/>
      <c r="L1398" s="127"/>
      <c r="M1398" s="127"/>
      <c r="N1398" s="127"/>
      <c r="O1398" s="127"/>
      <c r="P1398" s="127"/>
      <c r="Q1398" s="127"/>
      <c r="R1398" s="127"/>
      <c r="S1398" s="127"/>
      <c r="T1398" s="127"/>
      <c r="U1398" s="127"/>
      <c r="V1398" s="127"/>
      <c r="W1398" s="127"/>
      <c r="X1398" s="133"/>
      <c r="Y1398" s="127"/>
      <c r="Z1398" s="127"/>
      <c r="AA1398" s="127"/>
      <c r="AB1398" s="127"/>
      <c r="AC1398" s="127"/>
      <c r="AD1398" s="127"/>
      <c r="AE1398" s="127"/>
      <c r="AF1398" s="127"/>
      <c r="AG1398" s="127"/>
      <c r="AH1398" s="127"/>
      <c r="AI1398" s="127"/>
      <c r="AJ1398" s="127"/>
      <c r="AK1398" s="127"/>
      <c r="AL1398" s="127"/>
      <c r="AM1398" s="127"/>
      <c r="AN1398" s="127"/>
      <c r="AO1398" s="127"/>
      <c r="AP1398" s="127"/>
      <c r="AQ1398" s="127"/>
      <c r="AR1398" s="127"/>
      <c r="AS1398" s="127"/>
      <c r="AT1398" s="127"/>
      <c r="AU1398" s="127"/>
      <c r="AV1398" s="127"/>
      <c r="AW1398" s="127"/>
      <c r="AX1398" s="127"/>
      <c r="AY1398" s="127"/>
      <c r="AZ1398" s="127"/>
      <c r="BA1398" s="127"/>
      <c r="BB1398" s="127"/>
      <c r="BC1398" s="127"/>
      <c r="BD1398" s="127"/>
      <c r="BE1398" s="127"/>
      <c r="BF1398" s="127"/>
      <c r="BG1398" s="127"/>
      <c r="BH1398" s="127"/>
      <c r="BI1398" s="127"/>
      <c r="BJ1398" s="127"/>
      <c r="BK1398" s="127"/>
      <c r="BL1398" s="127"/>
      <c r="BM1398" s="127"/>
      <c r="BN1398" s="127"/>
      <c r="BO1398" s="127"/>
      <c r="BP1398" s="127"/>
      <c r="BQ1398" s="127"/>
      <c r="BR1398" s="127"/>
      <c r="BS1398" s="127"/>
      <c r="BT1398" s="127"/>
      <c r="BU1398" s="127"/>
      <c r="BV1398" s="127"/>
      <c r="BW1398" s="127"/>
      <c r="BX1398" s="127"/>
      <c r="BY1398" s="127"/>
      <c r="BZ1398" s="127"/>
      <c r="CA1398" s="127"/>
      <c r="CB1398" s="127"/>
      <c r="CC1398" s="127"/>
      <c r="CD1398" s="127"/>
      <c r="CE1398" s="127"/>
      <c r="CF1398" s="127"/>
      <c r="CG1398" s="127"/>
      <c r="CH1398" s="127"/>
      <c r="CI1398" s="127"/>
      <c r="CJ1398" s="127"/>
      <c r="CK1398" s="127"/>
      <c r="CL1398" s="127"/>
      <c r="CM1398" s="127"/>
      <c r="CN1398" s="127"/>
      <c r="CO1398" s="127"/>
      <c r="CP1398" s="127"/>
      <c r="CQ1398" s="127"/>
      <c r="CR1398" s="127"/>
      <c r="CS1398" s="127"/>
      <c r="CT1398" s="127"/>
      <c r="CU1398" s="127"/>
      <c r="CV1398" s="127"/>
      <c r="CW1398" s="127"/>
      <c r="CX1398" s="127"/>
      <c r="CY1398" s="127"/>
      <c r="CZ1398" s="127"/>
      <c r="DA1398" s="127"/>
      <c r="DB1398" s="127"/>
      <c r="DC1398" s="127"/>
      <c r="DD1398" s="127"/>
      <c r="DE1398" s="127"/>
      <c r="DF1398" s="127"/>
      <c r="DG1398" s="127"/>
      <c r="DH1398" s="127"/>
      <c r="DI1398" s="127"/>
      <c r="DJ1398" s="127"/>
      <c r="DK1398" s="127"/>
      <c r="DL1398" s="127"/>
      <c r="DM1398" s="127"/>
      <c r="DN1398" s="127"/>
      <c r="DO1398" s="127"/>
      <c r="DP1398" s="127"/>
      <c r="DQ1398" s="127"/>
      <c r="DR1398" s="127"/>
      <c r="DS1398" s="127"/>
      <c r="DT1398" s="127"/>
      <c r="DU1398" s="127"/>
      <c r="DV1398" s="127"/>
      <c r="DW1398" s="127"/>
      <c r="DX1398" s="127"/>
      <c r="DY1398" s="127"/>
      <c r="DZ1398" s="127"/>
      <c r="EA1398" s="127"/>
      <c r="EB1398" s="127"/>
      <c r="EC1398" s="127"/>
      <c r="ED1398" s="127"/>
      <c r="EE1398" s="127"/>
      <c r="EF1398" s="127"/>
      <c r="EG1398" s="127"/>
      <c r="EH1398" s="127"/>
      <c r="EI1398" s="127"/>
      <c r="EJ1398" s="127"/>
      <c r="EK1398" s="127"/>
      <c r="EL1398" s="127"/>
      <c r="EM1398" s="127"/>
      <c r="EN1398" s="127"/>
      <c r="EO1398" s="127"/>
      <c r="EP1398" s="127"/>
      <c r="EQ1398" s="127"/>
      <c r="ER1398" s="127"/>
      <c r="ES1398" s="127"/>
      <c r="ET1398" s="127"/>
      <c r="EU1398" s="127"/>
      <c r="EV1398" s="127"/>
      <c r="EW1398" s="127"/>
      <c r="EX1398" s="127"/>
      <c r="EY1398" s="127"/>
      <c r="EZ1398" s="127"/>
      <c r="FA1398" s="127"/>
      <c r="FB1398" s="127"/>
      <c r="FC1398" s="127"/>
      <c r="FD1398" s="127"/>
      <c r="FE1398" s="127"/>
      <c r="FF1398" s="127"/>
      <c r="FG1398" s="127"/>
      <c r="FH1398" s="127"/>
      <c r="FI1398" s="127"/>
      <c r="FJ1398" s="127"/>
      <c r="FK1398" s="127"/>
      <c r="FL1398" s="127"/>
      <c r="FM1398" s="127"/>
      <c r="FN1398" s="127"/>
      <c r="FO1398" s="127"/>
      <c r="FP1398" s="127"/>
      <c r="FQ1398" s="127"/>
      <c r="FR1398" s="127"/>
      <c r="FS1398" s="127"/>
      <c r="FT1398" s="127"/>
      <c r="FU1398" s="127"/>
      <c r="FV1398" s="127"/>
      <c r="FW1398" s="127"/>
      <c r="FX1398" s="127"/>
      <c r="FY1398" s="127"/>
      <c r="FZ1398" s="127"/>
      <c r="GA1398" s="127"/>
      <c r="GB1398" s="127"/>
      <c r="GC1398" s="127"/>
      <c r="GD1398" s="127"/>
      <c r="GE1398" s="127"/>
      <c r="GF1398" s="127"/>
      <c r="GG1398" s="127"/>
      <c r="GH1398" s="127"/>
      <c r="GI1398" s="127"/>
      <c r="GJ1398" s="127"/>
      <c r="GK1398" s="127"/>
      <c r="GL1398" s="127"/>
      <c r="GM1398" s="127"/>
      <c r="GN1398" s="127"/>
      <c r="GO1398" s="127"/>
      <c r="GP1398" s="127"/>
      <c r="GQ1398" s="127"/>
      <c r="GR1398" s="127"/>
      <c r="GS1398" s="127"/>
      <c r="GT1398" s="127"/>
      <c r="GU1398" s="127"/>
      <c r="GV1398" s="127"/>
      <c r="GW1398" s="127"/>
      <c r="GX1398" s="127"/>
      <c r="GY1398" s="124"/>
    </row>
    <row r="1399" spans="1:207" ht="12.75" customHeight="1" x14ac:dyDescent="0.2">
      <c r="A1399" s="127"/>
      <c r="B1399" s="127"/>
      <c r="C1399" s="127"/>
      <c r="D1399" s="142"/>
      <c r="E1399" s="135"/>
      <c r="F1399" s="136"/>
      <c r="G1399" s="137"/>
      <c r="H1399" s="138"/>
      <c r="I1399" s="144"/>
      <c r="J1399" s="140"/>
      <c r="K1399" s="145"/>
      <c r="L1399" s="127"/>
      <c r="M1399" s="127"/>
      <c r="N1399" s="127"/>
      <c r="O1399" s="127"/>
      <c r="P1399" s="127"/>
      <c r="Q1399" s="127"/>
      <c r="R1399" s="127"/>
      <c r="S1399" s="127"/>
      <c r="T1399" s="127"/>
      <c r="U1399" s="127"/>
      <c r="V1399" s="127"/>
      <c r="W1399" s="127"/>
      <c r="X1399" s="133"/>
      <c r="Y1399" s="127"/>
      <c r="Z1399" s="127"/>
      <c r="AA1399" s="127"/>
      <c r="AB1399" s="127"/>
      <c r="AC1399" s="127"/>
      <c r="AD1399" s="127"/>
      <c r="AE1399" s="127"/>
      <c r="AF1399" s="127"/>
      <c r="AG1399" s="127"/>
      <c r="AH1399" s="127"/>
      <c r="AI1399" s="127"/>
      <c r="AJ1399" s="127"/>
      <c r="AK1399" s="127"/>
      <c r="AL1399" s="127"/>
      <c r="AM1399" s="127"/>
      <c r="AN1399" s="127"/>
      <c r="AO1399" s="127"/>
      <c r="AP1399" s="127"/>
      <c r="AQ1399" s="127"/>
      <c r="AR1399" s="127"/>
      <c r="AS1399" s="127"/>
      <c r="AT1399" s="127"/>
      <c r="AU1399" s="127"/>
      <c r="AV1399" s="127"/>
      <c r="AW1399" s="127"/>
      <c r="AX1399" s="127"/>
      <c r="AY1399" s="127"/>
      <c r="AZ1399" s="127"/>
      <c r="BA1399" s="127"/>
      <c r="BB1399" s="127"/>
      <c r="BC1399" s="127"/>
      <c r="BD1399" s="127"/>
      <c r="BE1399" s="127"/>
      <c r="BF1399" s="127"/>
      <c r="BG1399" s="127"/>
      <c r="BH1399" s="127"/>
      <c r="BI1399" s="127"/>
      <c r="BJ1399" s="127"/>
      <c r="BK1399" s="127"/>
      <c r="BL1399" s="127"/>
      <c r="BM1399" s="127"/>
      <c r="BN1399" s="127"/>
      <c r="BO1399" s="127"/>
      <c r="BP1399" s="127"/>
      <c r="BQ1399" s="127"/>
      <c r="BR1399" s="127"/>
      <c r="BS1399" s="127"/>
      <c r="BT1399" s="127"/>
      <c r="BU1399" s="127"/>
      <c r="BV1399" s="127"/>
      <c r="BW1399" s="127"/>
      <c r="BX1399" s="127"/>
      <c r="BY1399" s="127"/>
      <c r="BZ1399" s="127"/>
      <c r="CA1399" s="127"/>
      <c r="CB1399" s="127"/>
      <c r="CC1399" s="127"/>
      <c r="CD1399" s="127"/>
      <c r="CE1399" s="127"/>
      <c r="CF1399" s="127"/>
      <c r="CG1399" s="127"/>
      <c r="CH1399" s="127"/>
      <c r="CI1399" s="127"/>
      <c r="CJ1399" s="127"/>
      <c r="CK1399" s="127"/>
      <c r="CL1399" s="127"/>
      <c r="CM1399" s="127"/>
      <c r="CN1399" s="127"/>
      <c r="CO1399" s="127"/>
      <c r="CP1399" s="127"/>
      <c r="CQ1399" s="127"/>
      <c r="CR1399" s="127"/>
      <c r="CS1399" s="127"/>
      <c r="CT1399" s="127"/>
      <c r="CU1399" s="127"/>
      <c r="CV1399" s="127"/>
      <c r="CW1399" s="127"/>
      <c r="CX1399" s="127"/>
      <c r="CY1399" s="127"/>
      <c r="CZ1399" s="127"/>
      <c r="DA1399" s="127"/>
      <c r="DB1399" s="127"/>
      <c r="DC1399" s="127"/>
      <c r="DD1399" s="127"/>
      <c r="DE1399" s="127"/>
      <c r="DF1399" s="127"/>
      <c r="DG1399" s="127"/>
      <c r="DH1399" s="127"/>
      <c r="DI1399" s="127"/>
      <c r="DJ1399" s="127"/>
      <c r="DK1399" s="127"/>
      <c r="DL1399" s="127"/>
      <c r="DM1399" s="127"/>
      <c r="DN1399" s="127"/>
      <c r="DO1399" s="127"/>
      <c r="DP1399" s="127"/>
      <c r="DQ1399" s="127"/>
      <c r="DR1399" s="127"/>
      <c r="DS1399" s="127"/>
      <c r="DT1399" s="127"/>
      <c r="DU1399" s="127"/>
      <c r="DV1399" s="127"/>
      <c r="DW1399" s="127"/>
      <c r="DX1399" s="127"/>
      <c r="DY1399" s="127"/>
      <c r="DZ1399" s="127"/>
      <c r="EA1399" s="127"/>
      <c r="EB1399" s="127"/>
      <c r="EC1399" s="127"/>
      <c r="ED1399" s="127"/>
      <c r="EE1399" s="127"/>
      <c r="EF1399" s="127"/>
      <c r="EG1399" s="127"/>
      <c r="EH1399" s="127"/>
      <c r="EI1399" s="127"/>
      <c r="EJ1399" s="127"/>
      <c r="EK1399" s="127"/>
      <c r="EL1399" s="127"/>
      <c r="EM1399" s="127"/>
      <c r="EN1399" s="127"/>
      <c r="EO1399" s="127"/>
      <c r="EP1399" s="127"/>
      <c r="EQ1399" s="127"/>
      <c r="ER1399" s="127"/>
      <c r="ES1399" s="127"/>
      <c r="ET1399" s="127"/>
      <c r="EU1399" s="127"/>
      <c r="EV1399" s="127"/>
      <c r="EW1399" s="127"/>
      <c r="EX1399" s="127"/>
      <c r="EY1399" s="127"/>
      <c r="EZ1399" s="127"/>
      <c r="FA1399" s="127"/>
      <c r="FB1399" s="127"/>
      <c r="FC1399" s="127"/>
      <c r="FD1399" s="127"/>
      <c r="FE1399" s="127"/>
      <c r="FF1399" s="127"/>
      <c r="FG1399" s="127"/>
      <c r="FH1399" s="127"/>
      <c r="FI1399" s="127"/>
      <c r="FJ1399" s="127"/>
      <c r="FK1399" s="127"/>
      <c r="FL1399" s="127"/>
      <c r="FM1399" s="127"/>
      <c r="FN1399" s="127"/>
      <c r="FO1399" s="127"/>
      <c r="FP1399" s="127"/>
      <c r="FQ1399" s="127"/>
      <c r="FR1399" s="127"/>
      <c r="FS1399" s="127"/>
      <c r="FT1399" s="127"/>
      <c r="FU1399" s="127"/>
      <c r="FV1399" s="127"/>
      <c r="FW1399" s="127"/>
      <c r="FX1399" s="127"/>
      <c r="FY1399" s="127"/>
      <c r="FZ1399" s="127"/>
      <c r="GA1399" s="127"/>
      <c r="GB1399" s="127"/>
      <c r="GC1399" s="127"/>
      <c r="GD1399" s="127"/>
      <c r="GE1399" s="127"/>
      <c r="GF1399" s="127"/>
      <c r="GG1399" s="127"/>
      <c r="GH1399" s="127"/>
      <c r="GI1399" s="127"/>
      <c r="GJ1399" s="127"/>
      <c r="GK1399" s="127"/>
      <c r="GL1399" s="127"/>
      <c r="GM1399" s="127"/>
      <c r="GN1399" s="127"/>
      <c r="GO1399" s="127"/>
      <c r="GP1399" s="127"/>
      <c r="GQ1399" s="127"/>
      <c r="GR1399" s="127"/>
      <c r="GS1399" s="127"/>
      <c r="GT1399" s="127"/>
      <c r="GU1399" s="127"/>
      <c r="GV1399" s="127"/>
      <c r="GW1399" s="127"/>
      <c r="GX1399" s="127"/>
      <c r="GY1399" s="124"/>
    </row>
    <row r="1400" spans="1:207" ht="12.75" customHeight="1" x14ac:dyDescent="0.2">
      <c r="A1400" s="127"/>
      <c r="B1400" s="127"/>
      <c r="C1400" s="127"/>
      <c r="D1400" s="142"/>
      <c r="E1400" s="135"/>
      <c r="F1400" s="136"/>
      <c r="G1400" s="137"/>
      <c r="H1400" s="138"/>
      <c r="I1400" s="144"/>
      <c r="J1400" s="140"/>
      <c r="K1400" s="145"/>
      <c r="L1400" s="127"/>
      <c r="M1400" s="127"/>
      <c r="N1400" s="127"/>
      <c r="O1400" s="127"/>
      <c r="P1400" s="127"/>
      <c r="Q1400" s="127"/>
      <c r="R1400" s="127"/>
      <c r="S1400" s="127"/>
      <c r="T1400" s="127"/>
      <c r="U1400" s="127"/>
      <c r="V1400" s="127"/>
      <c r="W1400" s="127"/>
      <c r="X1400" s="133"/>
      <c r="Y1400" s="127"/>
      <c r="Z1400" s="127"/>
      <c r="AA1400" s="127"/>
      <c r="AB1400" s="127"/>
      <c r="AC1400" s="127"/>
      <c r="AD1400" s="127"/>
      <c r="AE1400" s="127"/>
      <c r="AF1400" s="127"/>
      <c r="AG1400" s="127"/>
      <c r="AH1400" s="127"/>
      <c r="AI1400" s="127"/>
      <c r="AJ1400" s="127"/>
      <c r="AK1400" s="127"/>
      <c r="AL1400" s="127"/>
      <c r="AM1400" s="127"/>
      <c r="AN1400" s="127"/>
      <c r="AO1400" s="127"/>
      <c r="AP1400" s="127"/>
      <c r="AQ1400" s="127"/>
      <c r="AR1400" s="127"/>
      <c r="AS1400" s="127"/>
      <c r="AT1400" s="127"/>
      <c r="AU1400" s="127"/>
      <c r="AV1400" s="127"/>
      <c r="AW1400" s="127"/>
      <c r="AX1400" s="127"/>
      <c r="AY1400" s="127"/>
      <c r="AZ1400" s="127"/>
      <c r="BA1400" s="127"/>
      <c r="BB1400" s="127"/>
      <c r="BC1400" s="127"/>
      <c r="BD1400" s="127"/>
      <c r="BE1400" s="127"/>
      <c r="BF1400" s="127"/>
      <c r="BG1400" s="127"/>
      <c r="BH1400" s="127"/>
      <c r="BI1400" s="127"/>
      <c r="BJ1400" s="127"/>
      <c r="BK1400" s="127"/>
      <c r="BL1400" s="127"/>
      <c r="BM1400" s="127"/>
      <c r="BN1400" s="127"/>
      <c r="BO1400" s="127"/>
      <c r="BP1400" s="127"/>
      <c r="BQ1400" s="127"/>
      <c r="BR1400" s="127"/>
      <c r="BS1400" s="127"/>
      <c r="BT1400" s="127"/>
      <c r="BU1400" s="127"/>
      <c r="BV1400" s="127"/>
      <c r="BW1400" s="127"/>
      <c r="BX1400" s="127"/>
      <c r="BY1400" s="127"/>
      <c r="BZ1400" s="127"/>
      <c r="CA1400" s="127"/>
      <c r="CB1400" s="127"/>
      <c r="CC1400" s="127"/>
      <c r="CD1400" s="127"/>
      <c r="CE1400" s="127"/>
      <c r="CF1400" s="127"/>
      <c r="CG1400" s="127"/>
      <c r="CH1400" s="127"/>
      <c r="CI1400" s="127"/>
      <c r="CJ1400" s="127"/>
      <c r="CK1400" s="127"/>
      <c r="CL1400" s="127"/>
      <c r="CM1400" s="127"/>
      <c r="CN1400" s="127"/>
      <c r="CO1400" s="127"/>
      <c r="CP1400" s="127"/>
      <c r="CQ1400" s="127"/>
      <c r="CR1400" s="127"/>
      <c r="CS1400" s="127"/>
      <c r="CT1400" s="127"/>
      <c r="CU1400" s="127"/>
      <c r="CV1400" s="127"/>
      <c r="CW1400" s="127"/>
      <c r="CX1400" s="127"/>
      <c r="CY1400" s="127"/>
      <c r="CZ1400" s="127"/>
      <c r="DA1400" s="127"/>
      <c r="DB1400" s="127"/>
      <c r="DC1400" s="127"/>
      <c r="DD1400" s="127"/>
      <c r="DE1400" s="127"/>
      <c r="DF1400" s="127"/>
      <c r="DG1400" s="127"/>
      <c r="DH1400" s="127"/>
      <c r="DI1400" s="127"/>
      <c r="DJ1400" s="127"/>
      <c r="DK1400" s="127"/>
      <c r="DL1400" s="127"/>
      <c r="DM1400" s="127"/>
      <c r="DN1400" s="127"/>
      <c r="DO1400" s="127"/>
      <c r="DP1400" s="127"/>
      <c r="DQ1400" s="127"/>
      <c r="DR1400" s="127"/>
      <c r="DS1400" s="127"/>
      <c r="DT1400" s="127"/>
      <c r="DU1400" s="127"/>
      <c r="DV1400" s="127"/>
      <c r="DW1400" s="127"/>
      <c r="DX1400" s="127"/>
      <c r="DY1400" s="127"/>
      <c r="DZ1400" s="127"/>
      <c r="EA1400" s="127"/>
      <c r="EB1400" s="127"/>
      <c r="EC1400" s="127"/>
      <c r="ED1400" s="127"/>
      <c r="EE1400" s="127"/>
      <c r="EF1400" s="127"/>
      <c r="EG1400" s="127"/>
      <c r="EH1400" s="127"/>
      <c r="EI1400" s="127"/>
      <c r="EJ1400" s="127"/>
      <c r="EK1400" s="127"/>
      <c r="EL1400" s="127"/>
      <c r="EM1400" s="127"/>
      <c r="EN1400" s="127"/>
      <c r="EO1400" s="127"/>
      <c r="EP1400" s="127"/>
      <c r="EQ1400" s="127"/>
      <c r="ER1400" s="127"/>
      <c r="ES1400" s="127"/>
      <c r="ET1400" s="127"/>
      <c r="EU1400" s="127"/>
      <c r="EV1400" s="127"/>
      <c r="EW1400" s="127"/>
      <c r="EX1400" s="127"/>
      <c r="EY1400" s="127"/>
      <c r="EZ1400" s="127"/>
      <c r="FA1400" s="127"/>
      <c r="FB1400" s="127"/>
      <c r="FC1400" s="127"/>
      <c r="FD1400" s="127"/>
      <c r="FE1400" s="127"/>
      <c r="FF1400" s="127"/>
      <c r="FG1400" s="127"/>
      <c r="FH1400" s="127"/>
      <c r="FI1400" s="127"/>
      <c r="FJ1400" s="127"/>
      <c r="FK1400" s="127"/>
      <c r="FL1400" s="127"/>
      <c r="FM1400" s="127"/>
      <c r="FN1400" s="127"/>
      <c r="FO1400" s="127"/>
      <c r="FP1400" s="127"/>
      <c r="FQ1400" s="127"/>
      <c r="FR1400" s="127"/>
      <c r="FS1400" s="127"/>
      <c r="FT1400" s="127"/>
      <c r="FU1400" s="127"/>
      <c r="FV1400" s="127"/>
      <c r="FW1400" s="127"/>
      <c r="FX1400" s="127"/>
      <c r="FY1400" s="127"/>
      <c r="FZ1400" s="127"/>
      <c r="GA1400" s="127"/>
      <c r="GB1400" s="127"/>
      <c r="GC1400" s="127"/>
      <c r="GD1400" s="127"/>
      <c r="GE1400" s="127"/>
      <c r="GF1400" s="127"/>
      <c r="GG1400" s="127"/>
      <c r="GH1400" s="127"/>
      <c r="GI1400" s="127"/>
      <c r="GJ1400" s="127"/>
      <c r="GK1400" s="127"/>
      <c r="GL1400" s="127"/>
      <c r="GM1400" s="127"/>
      <c r="GN1400" s="127"/>
      <c r="GO1400" s="127"/>
      <c r="GP1400" s="127"/>
      <c r="GQ1400" s="127"/>
      <c r="GR1400" s="127"/>
      <c r="GS1400" s="127"/>
      <c r="GT1400" s="127"/>
      <c r="GU1400" s="127"/>
      <c r="GV1400" s="127"/>
      <c r="GW1400" s="127"/>
      <c r="GX1400" s="127"/>
      <c r="GY1400" s="124"/>
    </row>
    <row r="1401" spans="1:207" ht="12.75" customHeight="1" x14ac:dyDescent="0.2">
      <c r="A1401" s="127"/>
      <c r="B1401" s="127"/>
      <c r="C1401" s="127"/>
      <c r="D1401" s="142"/>
      <c r="E1401" s="135"/>
      <c r="F1401" s="136"/>
      <c r="G1401" s="137"/>
      <c r="H1401" s="138"/>
      <c r="I1401" s="144"/>
      <c r="J1401" s="146"/>
      <c r="K1401" s="145"/>
      <c r="L1401" s="127"/>
      <c r="M1401" s="127"/>
      <c r="N1401" s="127"/>
      <c r="O1401" s="127"/>
      <c r="P1401" s="127"/>
      <c r="Q1401" s="127"/>
      <c r="R1401" s="127"/>
      <c r="S1401" s="127"/>
      <c r="T1401" s="127"/>
      <c r="U1401" s="127"/>
      <c r="V1401" s="127"/>
      <c r="W1401" s="127"/>
      <c r="X1401" s="133"/>
      <c r="Y1401" s="127"/>
      <c r="Z1401" s="127"/>
      <c r="AA1401" s="127"/>
      <c r="AB1401" s="127"/>
      <c r="AC1401" s="127"/>
      <c r="AD1401" s="127"/>
      <c r="AE1401" s="127"/>
      <c r="AF1401" s="127"/>
      <c r="AG1401" s="127"/>
      <c r="AH1401" s="127"/>
      <c r="AI1401" s="127"/>
      <c r="AJ1401" s="127"/>
      <c r="AK1401" s="127"/>
      <c r="AL1401" s="127"/>
      <c r="AM1401" s="127"/>
      <c r="AN1401" s="127"/>
      <c r="AO1401" s="127"/>
      <c r="AP1401" s="127"/>
      <c r="AQ1401" s="127"/>
      <c r="AR1401" s="127"/>
      <c r="AS1401" s="127"/>
      <c r="AT1401" s="127"/>
      <c r="AU1401" s="127"/>
      <c r="AV1401" s="127"/>
      <c r="AW1401" s="127"/>
      <c r="AX1401" s="127"/>
      <c r="AY1401" s="127"/>
      <c r="AZ1401" s="127"/>
      <c r="BA1401" s="127"/>
      <c r="BB1401" s="127"/>
      <c r="BC1401" s="127"/>
      <c r="BD1401" s="127"/>
      <c r="BE1401" s="127"/>
      <c r="BF1401" s="127"/>
      <c r="BG1401" s="127"/>
      <c r="BH1401" s="127"/>
      <c r="BI1401" s="127"/>
      <c r="BJ1401" s="127"/>
      <c r="BK1401" s="127"/>
      <c r="BL1401" s="127"/>
      <c r="BM1401" s="127"/>
      <c r="BN1401" s="127"/>
      <c r="BO1401" s="127"/>
      <c r="BP1401" s="127"/>
      <c r="BQ1401" s="127"/>
      <c r="BR1401" s="127"/>
      <c r="BS1401" s="127"/>
      <c r="BT1401" s="127"/>
      <c r="BU1401" s="127"/>
      <c r="BV1401" s="127"/>
      <c r="BW1401" s="127"/>
      <c r="BX1401" s="127"/>
      <c r="BY1401" s="127"/>
      <c r="BZ1401" s="127"/>
      <c r="CA1401" s="127"/>
      <c r="CB1401" s="127"/>
      <c r="CC1401" s="127"/>
      <c r="CD1401" s="127"/>
      <c r="CE1401" s="127"/>
      <c r="CF1401" s="127"/>
      <c r="CG1401" s="127"/>
      <c r="CH1401" s="127"/>
      <c r="CI1401" s="127"/>
      <c r="CJ1401" s="127"/>
      <c r="CK1401" s="127"/>
      <c r="CL1401" s="127"/>
      <c r="CM1401" s="127"/>
      <c r="CN1401" s="127"/>
      <c r="CO1401" s="127"/>
      <c r="CP1401" s="127"/>
      <c r="CQ1401" s="127"/>
      <c r="CR1401" s="127"/>
      <c r="CS1401" s="127"/>
      <c r="CT1401" s="127"/>
      <c r="CU1401" s="127"/>
      <c r="CV1401" s="127"/>
      <c r="CW1401" s="127"/>
      <c r="CX1401" s="127"/>
      <c r="CY1401" s="127"/>
      <c r="CZ1401" s="127"/>
      <c r="DA1401" s="127"/>
      <c r="DB1401" s="127"/>
      <c r="DC1401" s="127"/>
      <c r="DD1401" s="127"/>
      <c r="DE1401" s="127"/>
      <c r="DF1401" s="127"/>
      <c r="DG1401" s="127"/>
      <c r="DH1401" s="127"/>
      <c r="DI1401" s="127"/>
      <c r="DJ1401" s="127"/>
      <c r="DK1401" s="127"/>
      <c r="DL1401" s="127"/>
      <c r="DM1401" s="127"/>
      <c r="DN1401" s="127"/>
      <c r="DO1401" s="127"/>
      <c r="DP1401" s="127"/>
      <c r="DQ1401" s="127"/>
      <c r="DR1401" s="127"/>
      <c r="DS1401" s="127"/>
      <c r="DT1401" s="127"/>
      <c r="DU1401" s="127"/>
      <c r="DV1401" s="127"/>
      <c r="DW1401" s="127"/>
      <c r="DX1401" s="127"/>
      <c r="DY1401" s="127"/>
      <c r="DZ1401" s="127"/>
      <c r="EA1401" s="127"/>
      <c r="EB1401" s="127"/>
      <c r="EC1401" s="127"/>
      <c r="ED1401" s="127"/>
      <c r="EE1401" s="127"/>
      <c r="EF1401" s="127"/>
      <c r="EG1401" s="127"/>
      <c r="EH1401" s="127"/>
      <c r="EI1401" s="127"/>
      <c r="EJ1401" s="127"/>
      <c r="EK1401" s="127"/>
      <c r="EL1401" s="127"/>
      <c r="EM1401" s="127"/>
      <c r="EN1401" s="127"/>
      <c r="EO1401" s="127"/>
      <c r="EP1401" s="127"/>
      <c r="EQ1401" s="127"/>
      <c r="ER1401" s="127"/>
      <c r="ES1401" s="127"/>
      <c r="ET1401" s="127"/>
      <c r="EU1401" s="127"/>
      <c r="EV1401" s="127"/>
      <c r="EW1401" s="127"/>
      <c r="EX1401" s="127"/>
      <c r="EY1401" s="127"/>
      <c r="EZ1401" s="127"/>
      <c r="FA1401" s="127"/>
      <c r="FB1401" s="127"/>
      <c r="FC1401" s="127"/>
      <c r="FD1401" s="127"/>
      <c r="FE1401" s="127"/>
      <c r="FF1401" s="127"/>
      <c r="FG1401" s="127"/>
      <c r="FH1401" s="127"/>
      <c r="FI1401" s="127"/>
      <c r="FJ1401" s="127"/>
      <c r="FK1401" s="127"/>
      <c r="FL1401" s="127"/>
      <c r="FM1401" s="127"/>
      <c r="FN1401" s="127"/>
      <c r="FO1401" s="127"/>
      <c r="FP1401" s="127"/>
      <c r="FQ1401" s="127"/>
      <c r="FR1401" s="127"/>
      <c r="FS1401" s="127"/>
      <c r="FT1401" s="127"/>
      <c r="FU1401" s="127"/>
      <c r="FV1401" s="127"/>
      <c r="FW1401" s="127"/>
      <c r="FX1401" s="127"/>
      <c r="FY1401" s="127"/>
      <c r="FZ1401" s="127"/>
      <c r="GA1401" s="127"/>
      <c r="GB1401" s="127"/>
      <c r="GC1401" s="127"/>
      <c r="GD1401" s="127"/>
      <c r="GE1401" s="127"/>
      <c r="GF1401" s="127"/>
      <c r="GG1401" s="127"/>
      <c r="GH1401" s="127"/>
      <c r="GI1401" s="127"/>
      <c r="GJ1401" s="127"/>
      <c r="GK1401" s="127"/>
      <c r="GL1401" s="127"/>
      <c r="GM1401" s="127"/>
      <c r="GN1401" s="127"/>
      <c r="GO1401" s="127"/>
      <c r="GP1401" s="127"/>
      <c r="GQ1401" s="127"/>
      <c r="GR1401" s="127"/>
      <c r="GS1401" s="127"/>
      <c r="GT1401" s="127"/>
      <c r="GU1401" s="127"/>
      <c r="GV1401" s="127"/>
      <c r="GW1401" s="127"/>
      <c r="GX1401" s="127"/>
      <c r="GY1401" s="124"/>
    </row>
    <row r="1402" spans="1:207" ht="12.75" customHeight="1" x14ac:dyDescent="0.2">
      <c r="A1402" s="127"/>
      <c r="B1402" s="127"/>
      <c r="C1402" s="127"/>
      <c r="D1402" s="142"/>
      <c r="E1402" s="135"/>
      <c r="F1402" s="136"/>
      <c r="G1402" s="137"/>
      <c r="H1402" s="138"/>
      <c r="I1402" s="144"/>
      <c r="J1402" s="146"/>
      <c r="K1402" s="145"/>
      <c r="L1402" s="127"/>
      <c r="M1402" s="127"/>
      <c r="N1402" s="127"/>
      <c r="O1402" s="127"/>
      <c r="P1402" s="127"/>
      <c r="Q1402" s="127"/>
      <c r="R1402" s="127"/>
      <c r="S1402" s="127"/>
      <c r="T1402" s="127"/>
      <c r="U1402" s="127"/>
      <c r="V1402" s="127"/>
      <c r="W1402" s="127"/>
      <c r="X1402" s="133"/>
      <c r="Y1402" s="127"/>
      <c r="Z1402" s="127"/>
      <c r="AA1402" s="127"/>
      <c r="AB1402" s="127"/>
      <c r="AC1402" s="127"/>
      <c r="AD1402" s="127"/>
      <c r="AE1402" s="127"/>
      <c r="AF1402" s="127"/>
      <c r="AG1402" s="127"/>
      <c r="AH1402" s="127"/>
      <c r="AI1402" s="127"/>
      <c r="AJ1402" s="127"/>
      <c r="AK1402" s="127"/>
      <c r="AL1402" s="127"/>
      <c r="AM1402" s="127"/>
      <c r="AN1402" s="127"/>
      <c r="AO1402" s="127"/>
      <c r="AP1402" s="127"/>
      <c r="AQ1402" s="127"/>
      <c r="AR1402" s="127"/>
      <c r="AS1402" s="127"/>
      <c r="AT1402" s="127"/>
      <c r="AU1402" s="127"/>
      <c r="AV1402" s="127"/>
      <c r="AW1402" s="127"/>
      <c r="AX1402" s="127"/>
      <c r="AY1402" s="127"/>
      <c r="AZ1402" s="127"/>
      <c r="BA1402" s="127"/>
      <c r="BB1402" s="127"/>
      <c r="BC1402" s="127"/>
      <c r="BD1402" s="127"/>
      <c r="BE1402" s="127"/>
      <c r="BF1402" s="127"/>
      <c r="BG1402" s="127"/>
      <c r="BH1402" s="127"/>
      <c r="BI1402" s="127"/>
      <c r="BJ1402" s="127"/>
      <c r="BK1402" s="127"/>
      <c r="BL1402" s="127"/>
      <c r="BM1402" s="127"/>
      <c r="BN1402" s="127"/>
      <c r="BO1402" s="127"/>
      <c r="BP1402" s="127"/>
      <c r="BQ1402" s="127"/>
      <c r="BR1402" s="127"/>
      <c r="BS1402" s="127"/>
      <c r="BT1402" s="127"/>
      <c r="BU1402" s="127"/>
      <c r="BV1402" s="127"/>
      <c r="BW1402" s="127"/>
      <c r="BX1402" s="127"/>
      <c r="BY1402" s="127"/>
      <c r="BZ1402" s="127"/>
      <c r="CA1402" s="127"/>
      <c r="CB1402" s="127"/>
      <c r="CC1402" s="127"/>
      <c r="CD1402" s="127"/>
      <c r="CE1402" s="127"/>
      <c r="CF1402" s="127"/>
      <c r="CG1402" s="127"/>
      <c r="CH1402" s="127"/>
      <c r="CI1402" s="127"/>
      <c r="CJ1402" s="127"/>
      <c r="CK1402" s="127"/>
      <c r="CL1402" s="127"/>
      <c r="CM1402" s="127"/>
      <c r="CN1402" s="127"/>
      <c r="CO1402" s="127"/>
      <c r="CP1402" s="127"/>
      <c r="CQ1402" s="127"/>
      <c r="CR1402" s="127"/>
      <c r="CS1402" s="127"/>
      <c r="CT1402" s="127"/>
      <c r="CU1402" s="127"/>
      <c r="CV1402" s="127"/>
      <c r="CW1402" s="127"/>
      <c r="CX1402" s="127"/>
      <c r="CY1402" s="127"/>
      <c r="CZ1402" s="127"/>
      <c r="DA1402" s="127"/>
      <c r="DB1402" s="127"/>
      <c r="DC1402" s="127"/>
      <c r="DD1402" s="127"/>
      <c r="DE1402" s="127"/>
      <c r="DF1402" s="127"/>
      <c r="DG1402" s="127"/>
      <c r="DH1402" s="127"/>
      <c r="DI1402" s="127"/>
      <c r="DJ1402" s="127"/>
      <c r="DK1402" s="127"/>
      <c r="DL1402" s="127"/>
      <c r="DM1402" s="127"/>
      <c r="DN1402" s="127"/>
      <c r="DO1402" s="127"/>
      <c r="DP1402" s="127"/>
      <c r="DQ1402" s="127"/>
      <c r="DR1402" s="127"/>
      <c r="DS1402" s="127"/>
      <c r="DT1402" s="127"/>
      <c r="DU1402" s="127"/>
      <c r="DV1402" s="127"/>
      <c r="DW1402" s="127"/>
      <c r="DX1402" s="127"/>
      <c r="DY1402" s="127"/>
      <c r="DZ1402" s="127"/>
      <c r="EA1402" s="127"/>
      <c r="EB1402" s="127"/>
      <c r="EC1402" s="127"/>
      <c r="ED1402" s="127"/>
      <c r="EE1402" s="127"/>
      <c r="EF1402" s="127"/>
      <c r="EG1402" s="127"/>
      <c r="EH1402" s="127"/>
      <c r="EI1402" s="127"/>
      <c r="EJ1402" s="127"/>
      <c r="EK1402" s="127"/>
      <c r="EL1402" s="127"/>
      <c r="EM1402" s="127"/>
      <c r="EN1402" s="127"/>
      <c r="EO1402" s="127"/>
      <c r="EP1402" s="127"/>
      <c r="EQ1402" s="127"/>
      <c r="ER1402" s="127"/>
      <c r="ES1402" s="127"/>
      <c r="ET1402" s="127"/>
      <c r="EU1402" s="127"/>
      <c r="EV1402" s="127"/>
      <c r="EW1402" s="127"/>
      <c r="EX1402" s="127"/>
      <c r="EY1402" s="127"/>
      <c r="EZ1402" s="127"/>
      <c r="FA1402" s="127"/>
      <c r="FB1402" s="127"/>
      <c r="FC1402" s="127"/>
      <c r="FD1402" s="127"/>
      <c r="FE1402" s="127"/>
      <c r="FF1402" s="127"/>
      <c r="FG1402" s="127"/>
      <c r="FH1402" s="127"/>
      <c r="FI1402" s="127"/>
      <c r="FJ1402" s="127"/>
      <c r="FK1402" s="127"/>
      <c r="FL1402" s="127"/>
      <c r="FM1402" s="127"/>
      <c r="FN1402" s="127"/>
      <c r="FO1402" s="127"/>
      <c r="FP1402" s="127"/>
      <c r="FQ1402" s="127"/>
      <c r="FR1402" s="127"/>
      <c r="FS1402" s="127"/>
      <c r="FT1402" s="127"/>
      <c r="FU1402" s="127"/>
      <c r="FV1402" s="127"/>
      <c r="FW1402" s="127"/>
      <c r="FX1402" s="127"/>
      <c r="FY1402" s="127"/>
      <c r="FZ1402" s="127"/>
      <c r="GA1402" s="127"/>
      <c r="GB1402" s="127"/>
      <c r="GC1402" s="127"/>
      <c r="GD1402" s="127"/>
      <c r="GE1402" s="127"/>
      <c r="GF1402" s="127"/>
      <c r="GG1402" s="127"/>
      <c r="GH1402" s="127"/>
      <c r="GI1402" s="127"/>
      <c r="GJ1402" s="127"/>
      <c r="GK1402" s="127"/>
      <c r="GL1402" s="127"/>
      <c r="GM1402" s="127"/>
      <c r="GN1402" s="127"/>
      <c r="GO1402" s="127"/>
      <c r="GP1402" s="127"/>
      <c r="GQ1402" s="127"/>
      <c r="GR1402" s="127"/>
      <c r="GS1402" s="127"/>
      <c r="GT1402" s="127"/>
      <c r="GU1402" s="127"/>
      <c r="GV1402" s="127"/>
      <c r="GW1402" s="127"/>
      <c r="GX1402" s="127"/>
      <c r="GY1402" s="124"/>
    </row>
    <row r="1403" spans="1:207" ht="12.75" customHeight="1" x14ac:dyDescent="0.2">
      <c r="A1403" s="127"/>
      <c r="B1403" s="127"/>
      <c r="C1403" s="127"/>
      <c r="D1403" s="134"/>
      <c r="E1403" s="135"/>
      <c r="F1403" s="136"/>
      <c r="G1403" s="137"/>
      <c r="H1403" s="138"/>
      <c r="I1403" s="144"/>
      <c r="J1403" s="140"/>
      <c r="K1403" s="147"/>
      <c r="L1403" s="127"/>
      <c r="M1403" s="127"/>
      <c r="N1403" s="127"/>
      <c r="O1403" s="127"/>
      <c r="P1403" s="127"/>
      <c r="Q1403" s="127"/>
      <c r="R1403" s="127"/>
      <c r="S1403" s="127"/>
      <c r="T1403" s="127"/>
      <c r="U1403" s="127"/>
      <c r="V1403" s="127"/>
      <c r="W1403" s="127"/>
      <c r="X1403" s="133"/>
      <c r="Y1403" s="127"/>
      <c r="Z1403" s="127"/>
      <c r="AA1403" s="127"/>
      <c r="AB1403" s="127"/>
      <c r="AC1403" s="127"/>
      <c r="AD1403" s="127"/>
      <c r="AE1403" s="127"/>
      <c r="AF1403" s="127"/>
      <c r="AG1403" s="127"/>
      <c r="AH1403" s="127"/>
      <c r="AI1403" s="127"/>
      <c r="AJ1403" s="127"/>
      <c r="AK1403" s="127"/>
      <c r="AL1403" s="127"/>
      <c r="AM1403" s="127"/>
      <c r="AN1403" s="127"/>
      <c r="AO1403" s="127"/>
      <c r="AP1403" s="127"/>
      <c r="AQ1403" s="127"/>
      <c r="AR1403" s="127"/>
      <c r="AS1403" s="127"/>
      <c r="AT1403" s="127"/>
      <c r="AU1403" s="127"/>
      <c r="AV1403" s="127"/>
      <c r="AW1403" s="127"/>
      <c r="AX1403" s="127"/>
      <c r="AY1403" s="127"/>
      <c r="AZ1403" s="127"/>
      <c r="BA1403" s="127"/>
      <c r="BB1403" s="127"/>
      <c r="BC1403" s="127"/>
      <c r="BD1403" s="127"/>
      <c r="BE1403" s="127"/>
      <c r="BF1403" s="127"/>
      <c r="BG1403" s="127"/>
      <c r="BH1403" s="127"/>
      <c r="BI1403" s="127"/>
      <c r="BJ1403" s="127"/>
      <c r="BK1403" s="127"/>
      <c r="BL1403" s="127"/>
      <c r="BM1403" s="127"/>
      <c r="BN1403" s="127"/>
      <c r="BO1403" s="127"/>
      <c r="BP1403" s="127"/>
      <c r="BQ1403" s="127"/>
      <c r="BR1403" s="127"/>
      <c r="BS1403" s="127"/>
      <c r="BT1403" s="127"/>
      <c r="BU1403" s="127"/>
      <c r="BV1403" s="127"/>
      <c r="BW1403" s="127"/>
      <c r="BX1403" s="127"/>
      <c r="BY1403" s="127"/>
      <c r="BZ1403" s="127"/>
      <c r="CA1403" s="127"/>
      <c r="CB1403" s="127"/>
      <c r="CC1403" s="127"/>
      <c r="CD1403" s="127"/>
      <c r="CE1403" s="127"/>
      <c r="CF1403" s="127"/>
      <c r="CG1403" s="127"/>
      <c r="CH1403" s="127"/>
      <c r="CI1403" s="127"/>
      <c r="CJ1403" s="127"/>
      <c r="CK1403" s="127"/>
      <c r="CL1403" s="127"/>
      <c r="CM1403" s="127"/>
      <c r="CN1403" s="127"/>
      <c r="CO1403" s="127"/>
      <c r="CP1403" s="127"/>
      <c r="CQ1403" s="127"/>
      <c r="CR1403" s="127"/>
      <c r="CS1403" s="127"/>
      <c r="CT1403" s="127"/>
      <c r="CU1403" s="127"/>
      <c r="CV1403" s="127"/>
      <c r="CW1403" s="127"/>
      <c r="CX1403" s="127"/>
      <c r="CY1403" s="127"/>
      <c r="CZ1403" s="127"/>
      <c r="DA1403" s="127"/>
      <c r="DB1403" s="127"/>
      <c r="DC1403" s="127"/>
      <c r="DD1403" s="127"/>
      <c r="DE1403" s="127"/>
      <c r="DF1403" s="127"/>
      <c r="DG1403" s="127"/>
      <c r="DH1403" s="127"/>
      <c r="DI1403" s="127"/>
      <c r="DJ1403" s="127"/>
      <c r="DK1403" s="127"/>
      <c r="DL1403" s="127"/>
      <c r="DM1403" s="127"/>
      <c r="DN1403" s="127"/>
      <c r="DO1403" s="127"/>
      <c r="DP1403" s="127"/>
      <c r="DQ1403" s="127"/>
      <c r="DR1403" s="127"/>
      <c r="DS1403" s="127"/>
      <c r="DT1403" s="127"/>
      <c r="DU1403" s="127"/>
      <c r="DV1403" s="127"/>
      <c r="DW1403" s="127"/>
      <c r="DX1403" s="127"/>
      <c r="DY1403" s="127"/>
      <c r="DZ1403" s="127"/>
      <c r="EA1403" s="127"/>
      <c r="EB1403" s="127"/>
      <c r="EC1403" s="127"/>
      <c r="ED1403" s="127"/>
      <c r="EE1403" s="127"/>
      <c r="EF1403" s="127"/>
      <c r="EG1403" s="127"/>
      <c r="EH1403" s="127"/>
      <c r="EI1403" s="127"/>
      <c r="EJ1403" s="127"/>
      <c r="EK1403" s="127"/>
      <c r="EL1403" s="127"/>
      <c r="EM1403" s="127"/>
      <c r="EN1403" s="127"/>
      <c r="EO1403" s="127"/>
      <c r="EP1403" s="127"/>
      <c r="EQ1403" s="127"/>
      <c r="ER1403" s="127"/>
      <c r="ES1403" s="127"/>
      <c r="ET1403" s="127"/>
      <c r="EU1403" s="127"/>
      <c r="EV1403" s="127"/>
      <c r="EW1403" s="127"/>
      <c r="EX1403" s="127"/>
      <c r="EY1403" s="127"/>
      <c r="EZ1403" s="127"/>
      <c r="FA1403" s="127"/>
      <c r="FB1403" s="127"/>
      <c r="FC1403" s="127"/>
      <c r="FD1403" s="127"/>
      <c r="FE1403" s="127"/>
      <c r="FF1403" s="127"/>
      <c r="FG1403" s="127"/>
      <c r="FH1403" s="127"/>
      <c r="FI1403" s="127"/>
      <c r="FJ1403" s="127"/>
      <c r="FK1403" s="127"/>
      <c r="FL1403" s="127"/>
      <c r="FM1403" s="127"/>
      <c r="FN1403" s="127"/>
      <c r="FO1403" s="127"/>
      <c r="FP1403" s="127"/>
      <c r="FQ1403" s="127"/>
      <c r="FR1403" s="127"/>
      <c r="FS1403" s="127"/>
      <c r="FT1403" s="127"/>
      <c r="FU1403" s="127"/>
      <c r="FV1403" s="127"/>
      <c r="FW1403" s="127"/>
      <c r="FX1403" s="127"/>
      <c r="FY1403" s="127"/>
      <c r="FZ1403" s="127"/>
      <c r="GA1403" s="127"/>
      <c r="GB1403" s="127"/>
      <c r="GC1403" s="127"/>
      <c r="GD1403" s="127"/>
      <c r="GE1403" s="127"/>
      <c r="GF1403" s="127"/>
      <c r="GG1403" s="127"/>
      <c r="GH1403" s="127"/>
      <c r="GI1403" s="127"/>
      <c r="GJ1403" s="127"/>
      <c r="GK1403" s="127"/>
      <c r="GL1403" s="127"/>
      <c r="GM1403" s="127"/>
      <c r="GN1403" s="127"/>
      <c r="GO1403" s="127"/>
      <c r="GP1403" s="127"/>
      <c r="GQ1403" s="127"/>
      <c r="GR1403" s="127"/>
      <c r="GS1403" s="127"/>
      <c r="GT1403" s="127"/>
      <c r="GU1403" s="127"/>
      <c r="GV1403" s="127"/>
      <c r="GW1403" s="127"/>
      <c r="GX1403" s="127"/>
      <c r="GY1403" s="124"/>
    </row>
    <row r="1404" spans="1:207" ht="12.75" customHeight="1" x14ac:dyDescent="0.2">
      <c r="A1404" s="127"/>
      <c r="B1404" s="127"/>
      <c r="C1404" s="127"/>
      <c r="D1404" s="134"/>
      <c r="E1404" s="135"/>
      <c r="F1404" s="136"/>
      <c r="G1404" s="137"/>
      <c r="H1404" s="138"/>
      <c r="I1404" s="148"/>
      <c r="J1404" s="140"/>
      <c r="K1404" s="149"/>
      <c r="L1404" s="127"/>
      <c r="M1404" s="127"/>
      <c r="N1404" s="127"/>
      <c r="O1404" s="127"/>
      <c r="P1404" s="127"/>
      <c r="Q1404" s="127"/>
      <c r="R1404" s="127"/>
      <c r="S1404" s="127"/>
      <c r="T1404" s="127"/>
      <c r="U1404" s="127"/>
      <c r="V1404" s="127"/>
      <c r="W1404" s="127"/>
      <c r="X1404" s="133"/>
      <c r="Y1404" s="127"/>
      <c r="Z1404" s="127"/>
      <c r="AA1404" s="127"/>
      <c r="AB1404" s="127"/>
      <c r="AC1404" s="127"/>
      <c r="AD1404" s="127"/>
      <c r="AE1404" s="127"/>
      <c r="AF1404" s="127"/>
      <c r="AG1404" s="127"/>
      <c r="AH1404" s="127"/>
      <c r="AI1404" s="127"/>
      <c r="AJ1404" s="127"/>
      <c r="AK1404" s="127"/>
      <c r="AL1404" s="127"/>
      <c r="AM1404" s="127"/>
      <c r="AN1404" s="127"/>
      <c r="AO1404" s="127"/>
      <c r="AP1404" s="127"/>
      <c r="AQ1404" s="127"/>
      <c r="AR1404" s="127"/>
      <c r="AS1404" s="127"/>
      <c r="AT1404" s="127"/>
      <c r="AU1404" s="127"/>
      <c r="AV1404" s="127"/>
      <c r="AW1404" s="127"/>
      <c r="AX1404" s="127"/>
      <c r="AY1404" s="127"/>
      <c r="AZ1404" s="127"/>
      <c r="BA1404" s="127"/>
      <c r="BB1404" s="127"/>
      <c r="BC1404" s="127"/>
      <c r="BD1404" s="127"/>
      <c r="BE1404" s="127"/>
      <c r="BF1404" s="127"/>
      <c r="BG1404" s="127"/>
      <c r="BH1404" s="127"/>
      <c r="BI1404" s="127"/>
      <c r="BJ1404" s="127"/>
      <c r="BK1404" s="127"/>
      <c r="BL1404" s="127"/>
      <c r="BM1404" s="127"/>
      <c r="BN1404" s="127"/>
      <c r="BO1404" s="127"/>
      <c r="BP1404" s="127"/>
      <c r="BQ1404" s="127"/>
      <c r="BR1404" s="127"/>
      <c r="BS1404" s="127"/>
      <c r="BT1404" s="127"/>
      <c r="BU1404" s="127"/>
      <c r="BV1404" s="127"/>
      <c r="BW1404" s="127"/>
      <c r="BX1404" s="127"/>
      <c r="BY1404" s="127"/>
      <c r="BZ1404" s="127"/>
      <c r="CA1404" s="127"/>
      <c r="CB1404" s="127"/>
      <c r="CC1404" s="127"/>
      <c r="CD1404" s="127"/>
      <c r="CE1404" s="127"/>
      <c r="CF1404" s="127"/>
      <c r="CG1404" s="127"/>
      <c r="CH1404" s="127"/>
      <c r="CI1404" s="127"/>
      <c r="CJ1404" s="127"/>
      <c r="CK1404" s="127"/>
      <c r="CL1404" s="127"/>
      <c r="CM1404" s="127"/>
      <c r="CN1404" s="127"/>
      <c r="CO1404" s="127"/>
      <c r="CP1404" s="127"/>
      <c r="CQ1404" s="127"/>
      <c r="CR1404" s="127"/>
      <c r="CS1404" s="127"/>
      <c r="CT1404" s="127"/>
      <c r="CU1404" s="127"/>
      <c r="CV1404" s="127"/>
      <c r="CW1404" s="127"/>
      <c r="CX1404" s="127"/>
      <c r="CY1404" s="127"/>
      <c r="CZ1404" s="127"/>
      <c r="DA1404" s="127"/>
      <c r="DB1404" s="127"/>
      <c r="DC1404" s="127"/>
      <c r="DD1404" s="127"/>
      <c r="DE1404" s="127"/>
      <c r="DF1404" s="127"/>
      <c r="DG1404" s="127"/>
      <c r="DH1404" s="127"/>
      <c r="DI1404" s="127"/>
      <c r="DJ1404" s="127"/>
      <c r="DK1404" s="127"/>
      <c r="DL1404" s="127"/>
      <c r="DM1404" s="127"/>
      <c r="DN1404" s="127"/>
      <c r="DO1404" s="127"/>
      <c r="DP1404" s="127"/>
      <c r="DQ1404" s="127"/>
      <c r="DR1404" s="127"/>
      <c r="DS1404" s="127"/>
      <c r="DT1404" s="127"/>
      <c r="DU1404" s="127"/>
      <c r="DV1404" s="127"/>
      <c r="DW1404" s="127"/>
      <c r="DX1404" s="127"/>
      <c r="DY1404" s="127"/>
      <c r="DZ1404" s="127"/>
      <c r="EA1404" s="127"/>
      <c r="EB1404" s="127"/>
      <c r="EC1404" s="127"/>
      <c r="ED1404" s="127"/>
      <c r="EE1404" s="127"/>
      <c r="EF1404" s="127"/>
      <c r="EG1404" s="127"/>
      <c r="EH1404" s="127"/>
      <c r="EI1404" s="127"/>
      <c r="EJ1404" s="127"/>
      <c r="EK1404" s="127"/>
      <c r="EL1404" s="127"/>
      <c r="EM1404" s="127"/>
      <c r="EN1404" s="127"/>
      <c r="EO1404" s="127"/>
      <c r="EP1404" s="127"/>
      <c r="EQ1404" s="127"/>
      <c r="ER1404" s="127"/>
      <c r="ES1404" s="127"/>
      <c r="ET1404" s="127"/>
      <c r="EU1404" s="127"/>
      <c r="EV1404" s="127"/>
      <c r="EW1404" s="127"/>
      <c r="EX1404" s="127"/>
      <c r="EY1404" s="127"/>
      <c r="EZ1404" s="127"/>
      <c r="FA1404" s="127"/>
      <c r="FB1404" s="127"/>
      <c r="FC1404" s="127"/>
      <c r="FD1404" s="127"/>
      <c r="FE1404" s="127"/>
      <c r="FF1404" s="127"/>
      <c r="FG1404" s="127"/>
      <c r="FH1404" s="127"/>
      <c r="FI1404" s="127"/>
      <c r="FJ1404" s="127"/>
      <c r="FK1404" s="127"/>
      <c r="FL1404" s="127"/>
      <c r="FM1404" s="127"/>
      <c r="FN1404" s="127"/>
      <c r="FO1404" s="127"/>
      <c r="FP1404" s="127"/>
      <c r="FQ1404" s="127"/>
      <c r="FR1404" s="127"/>
      <c r="FS1404" s="127"/>
      <c r="FT1404" s="127"/>
      <c r="FU1404" s="127"/>
      <c r="FV1404" s="127"/>
      <c r="FW1404" s="127"/>
      <c r="FX1404" s="127"/>
      <c r="FY1404" s="127"/>
      <c r="FZ1404" s="127"/>
      <c r="GA1404" s="127"/>
      <c r="GB1404" s="127"/>
      <c r="GC1404" s="127"/>
      <c r="GD1404" s="127"/>
      <c r="GE1404" s="127"/>
      <c r="GF1404" s="127"/>
      <c r="GG1404" s="127"/>
      <c r="GH1404" s="127"/>
      <c r="GI1404" s="127"/>
      <c r="GJ1404" s="127"/>
      <c r="GK1404" s="127"/>
      <c r="GL1404" s="127"/>
      <c r="GM1404" s="127"/>
      <c r="GN1404" s="127"/>
      <c r="GO1404" s="127"/>
      <c r="GP1404" s="127"/>
      <c r="GQ1404" s="124"/>
      <c r="GR1404" s="124"/>
      <c r="GS1404" s="124"/>
      <c r="GT1404" s="124"/>
      <c r="GU1404" s="124"/>
      <c r="GV1404" s="124"/>
      <c r="GW1404" s="124"/>
      <c r="GX1404" s="124"/>
      <c r="GY1404" s="124"/>
    </row>
    <row r="1405" spans="1:207" ht="12.75" customHeight="1" x14ac:dyDescent="0.2">
      <c r="A1405" s="127"/>
      <c r="B1405" s="127"/>
      <c r="C1405" s="127"/>
      <c r="D1405" s="150"/>
      <c r="E1405" s="151"/>
      <c r="F1405" s="152"/>
      <c r="G1405" s="153"/>
      <c r="H1405" s="154"/>
      <c r="I1405" s="155"/>
      <c r="J1405" s="156"/>
      <c r="K1405" s="157"/>
      <c r="L1405" s="127"/>
      <c r="M1405" s="127"/>
      <c r="N1405" s="127"/>
      <c r="O1405" s="127"/>
      <c r="P1405" s="127"/>
      <c r="Q1405" s="127"/>
      <c r="R1405" s="127"/>
      <c r="S1405" s="127"/>
      <c r="T1405" s="127"/>
      <c r="U1405" s="127"/>
      <c r="V1405" s="127"/>
      <c r="W1405" s="127"/>
      <c r="X1405" s="133"/>
      <c r="Y1405" s="127"/>
      <c r="Z1405" s="127"/>
      <c r="AA1405" s="127"/>
      <c r="AB1405" s="127"/>
      <c r="AC1405" s="127"/>
      <c r="AD1405" s="127"/>
      <c r="AE1405" s="127"/>
      <c r="AF1405" s="127"/>
      <c r="AG1405" s="127"/>
      <c r="AH1405" s="127"/>
      <c r="AI1405" s="127"/>
      <c r="AJ1405" s="127"/>
      <c r="AK1405" s="127"/>
      <c r="AL1405" s="127"/>
      <c r="AM1405" s="127"/>
      <c r="AN1405" s="127"/>
      <c r="AO1405" s="127"/>
      <c r="AP1405" s="127"/>
      <c r="AQ1405" s="127"/>
      <c r="AR1405" s="127"/>
      <c r="AS1405" s="127"/>
      <c r="AT1405" s="127"/>
      <c r="AU1405" s="127"/>
      <c r="AV1405" s="127"/>
      <c r="AW1405" s="127"/>
      <c r="AX1405" s="127"/>
      <c r="AY1405" s="127"/>
      <c r="AZ1405" s="127"/>
      <c r="BA1405" s="127"/>
      <c r="BB1405" s="127"/>
      <c r="BC1405" s="127"/>
      <c r="BD1405" s="127"/>
      <c r="BE1405" s="127"/>
      <c r="BF1405" s="127"/>
      <c r="BG1405" s="127"/>
      <c r="BH1405" s="127"/>
      <c r="BI1405" s="127"/>
      <c r="BJ1405" s="127"/>
      <c r="BK1405" s="127"/>
      <c r="BL1405" s="127"/>
      <c r="BM1405" s="127"/>
      <c r="BN1405" s="127"/>
      <c r="BO1405" s="127"/>
      <c r="BP1405" s="127"/>
      <c r="BQ1405" s="127"/>
      <c r="BR1405" s="127"/>
      <c r="BS1405" s="127"/>
      <c r="BT1405" s="127"/>
      <c r="BU1405" s="127"/>
      <c r="BV1405" s="127"/>
      <c r="BW1405" s="127"/>
      <c r="BX1405" s="127"/>
      <c r="BY1405" s="127"/>
      <c r="BZ1405" s="127"/>
      <c r="CA1405" s="127"/>
      <c r="CB1405" s="127"/>
      <c r="CC1405" s="127"/>
      <c r="CD1405" s="127"/>
      <c r="CE1405" s="127"/>
      <c r="CF1405" s="127"/>
      <c r="CG1405" s="127"/>
      <c r="CH1405" s="127"/>
      <c r="CI1405" s="127"/>
      <c r="CJ1405" s="127"/>
      <c r="CK1405" s="127"/>
      <c r="CL1405" s="127"/>
      <c r="CM1405" s="127"/>
      <c r="CN1405" s="127"/>
      <c r="CO1405" s="127"/>
      <c r="CP1405" s="127"/>
      <c r="CQ1405" s="127"/>
      <c r="CR1405" s="127"/>
      <c r="CS1405" s="127"/>
      <c r="CT1405" s="127"/>
      <c r="CU1405" s="127"/>
      <c r="CV1405" s="127"/>
      <c r="CW1405" s="127"/>
      <c r="CX1405" s="127"/>
      <c r="CY1405" s="127"/>
      <c r="CZ1405" s="127"/>
      <c r="DA1405" s="127"/>
      <c r="DB1405" s="127"/>
      <c r="DC1405" s="127"/>
      <c r="DD1405" s="127"/>
      <c r="DE1405" s="127"/>
      <c r="DF1405" s="127"/>
      <c r="DG1405" s="127"/>
      <c r="DH1405" s="127"/>
      <c r="DI1405" s="127"/>
      <c r="DJ1405" s="127"/>
      <c r="DK1405" s="127"/>
      <c r="DL1405" s="127"/>
      <c r="DM1405" s="127"/>
      <c r="DN1405" s="127"/>
      <c r="DO1405" s="127"/>
      <c r="DP1405" s="127"/>
      <c r="DQ1405" s="127"/>
      <c r="DR1405" s="127"/>
      <c r="DS1405" s="127"/>
      <c r="DT1405" s="127"/>
      <c r="DU1405" s="127"/>
      <c r="DV1405" s="127"/>
      <c r="DW1405" s="127"/>
      <c r="DX1405" s="127"/>
      <c r="DY1405" s="127"/>
      <c r="DZ1405" s="127"/>
      <c r="EA1405" s="127"/>
      <c r="EB1405" s="127"/>
      <c r="EC1405" s="127"/>
      <c r="ED1405" s="127"/>
      <c r="EE1405" s="127"/>
      <c r="EF1405" s="127"/>
      <c r="EG1405" s="127"/>
      <c r="EH1405" s="127"/>
      <c r="EI1405" s="127"/>
      <c r="EJ1405" s="127"/>
      <c r="EK1405" s="127"/>
      <c r="EL1405" s="127"/>
      <c r="EM1405" s="127"/>
      <c r="EN1405" s="127"/>
      <c r="EO1405" s="127"/>
      <c r="EP1405" s="127"/>
      <c r="EQ1405" s="127"/>
      <c r="ER1405" s="127"/>
      <c r="ES1405" s="127"/>
      <c r="ET1405" s="127"/>
      <c r="EU1405" s="127"/>
      <c r="EV1405" s="127"/>
      <c r="EW1405" s="127"/>
      <c r="EX1405" s="127"/>
      <c r="EY1405" s="127"/>
      <c r="EZ1405" s="127"/>
      <c r="FA1405" s="127"/>
      <c r="FB1405" s="127"/>
      <c r="FC1405" s="127"/>
      <c r="FD1405" s="127"/>
      <c r="FE1405" s="127"/>
      <c r="FF1405" s="127"/>
      <c r="FG1405" s="127"/>
      <c r="FH1405" s="127"/>
      <c r="FI1405" s="127"/>
      <c r="FJ1405" s="127"/>
      <c r="FK1405" s="127"/>
      <c r="FL1405" s="127"/>
      <c r="FM1405" s="127"/>
      <c r="FN1405" s="127"/>
      <c r="FO1405" s="127"/>
      <c r="FP1405" s="127"/>
      <c r="FQ1405" s="127"/>
      <c r="FR1405" s="127"/>
      <c r="FS1405" s="127"/>
      <c r="FT1405" s="127"/>
      <c r="FU1405" s="127"/>
      <c r="FV1405" s="127"/>
      <c r="FW1405" s="127"/>
      <c r="FX1405" s="127"/>
      <c r="FY1405" s="127"/>
      <c r="FZ1405" s="127"/>
      <c r="GA1405" s="127"/>
      <c r="GB1405" s="127"/>
      <c r="GC1405" s="127"/>
      <c r="GD1405" s="127"/>
      <c r="GE1405" s="127"/>
      <c r="GF1405" s="127"/>
      <c r="GG1405" s="127"/>
      <c r="GH1405" s="127"/>
      <c r="GI1405" s="127"/>
      <c r="GJ1405" s="127"/>
      <c r="GK1405" s="127"/>
      <c r="GL1405" s="127"/>
      <c r="GM1405" s="127"/>
      <c r="GN1405" s="127"/>
      <c r="GO1405" s="127"/>
      <c r="GP1405" s="127"/>
      <c r="GQ1405" s="124"/>
      <c r="GR1405" s="124"/>
      <c r="GS1405" s="124"/>
      <c r="GT1405" s="124"/>
      <c r="GU1405" s="124"/>
      <c r="GV1405" s="124"/>
      <c r="GW1405" s="124"/>
      <c r="GX1405" s="124"/>
      <c r="GY1405" s="124"/>
    </row>
    <row r="1406" spans="1:207" ht="12.75" customHeight="1" x14ac:dyDescent="0.2">
      <c r="A1406" s="127"/>
      <c r="B1406" s="127"/>
      <c r="C1406" s="127"/>
      <c r="D1406" s="158"/>
      <c r="E1406" s="151"/>
      <c r="F1406" s="152"/>
      <c r="G1406" s="153"/>
      <c r="H1406" s="154"/>
      <c r="I1406" s="155"/>
      <c r="J1406" s="156"/>
      <c r="K1406" s="159"/>
      <c r="L1406" s="127"/>
      <c r="M1406" s="127"/>
      <c r="N1406" s="127"/>
      <c r="O1406" s="127"/>
      <c r="P1406" s="127"/>
      <c r="Q1406" s="127"/>
      <c r="R1406" s="127"/>
      <c r="S1406" s="127"/>
      <c r="T1406" s="127"/>
      <c r="U1406" s="127"/>
      <c r="V1406" s="127"/>
      <c r="W1406" s="127"/>
      <c r="X1406" s="133"/>
      <c r="Y1406" s="127"/>
      <c r="Z1406" s="127"/>
      <c r="AA1406" s="127"/>
      <c r="AB1406" s="127"/>
      <c r="AC1406" s="127"/>
      <c r="AD1406" s="127"/>
      <c r="AE1406" s="127"/>
      <c r="AF1406" s="127"/>
      <c r="AG1406" s="127"/>
      <c r="AH1406" s="127"/>
      <c r="AI1406" s="127"/>
      <c r="AJ1406" s="127"/>
      <c r="AK1406" s="127"/>
      <c r="AL1406" s="127"/>
      <c r="AM1406" s="127"/>
      <c r="AN1406" s="127"/>
      <c r="AO1406" s="127"/>
      <c r="AP1406" s="127"/>
      <c r="AQ1406" s="127"/>
      <c r="AR1406" s="127"/>
      <c r="AS1406" s="127"/>
      <c r="AT1406" s="127"/>
      <c r="AU1406" s="127"/>
      <c r="AV1406" s="127"/>
      <c r="AW1406" s="127"/>
      <c r="AX1406" s="127"/>
      <c r="AY1406" s="127"/>
      <c r="AZ1406" s="127"/>
      <c r="BA1406" s="127"/>
      <c r="BB1406" s="127"/>
      <c r="BC1406" s="127"/>
      <c r="BD1406" s="127"/>
      <c r="BE1406" s="127"/>
      <c r="BF1406" s="127"/>
      <c r="BG1406" s="127"/>
      <c r="BH1406" s="127"/>
      <c r="BI1406" s="127"/>
      <c r="BJ1406" s="127"/>
      <c r="BK1406" s="127"/>
      <c r="BL1406" s="127"/>
      <c r="BM1406" s="127"/>
      <c r="BN1406" s="127"/>
      <c r="BO1406" s="127"/>
      <c r="BP1406" s="127"/>
      <c r="BQ1406" s="127"/>
      <c r="BR1406" s="127"/>
      <c r="BS1406" s="127"/>
      <c r="BT1406" s="127"/>
      <c r="BU1406" s="127"/>
      <c r="BV1406" s="127"/>
      <c r="BW1406" s="127"/>
      <c r="BX1406" s="127"/>
      <c r="BY1406" s="127"/>
      <c r="BZ1406" s="127"/>
      <c r="CA1406" s="127"/>
      <c r="CB1406" s="127"/>
      <c r="CC1406" s="127"/>
      <c r="CD1406" s="127"/>
      <c r="CE1406" s="127"/>
      <c r="CF1406" s="127"/>
      <c r="CG1406" s="127"/>
      <c r="CH1406" s="127"/>
      <c r="CI1406" s="127"/>
      <c r="CJ1406" s="127"/>
      <c r="CK1406" s="127"/>
      <c r="CL1406" s="127"/>
      <c r="CM1406" s="127"/>
      <c r="CN1406" s="127"/>
      <c r="CO1406" s="127"/>
      <c r="CP1406" s="127"/>
      <c r="CQ1406" s="127"/>
      <c r="CR1406" s="127"/>
      <c r="CS1406" s="127"/>
      <c r="CT1406" s="127"/>
      <c r="CU1406" s="127"/>
      <c r="CV1406" s="127"/>
      <c r="CW1406" s="127"/>
      <c r="CX1406" s="127"/>
      <c r="CY1406" s="127"/>
      <c r="CZ1406" s="127"/>
      <c r="DA1406" s="127"/>
      <c r="DB1406" s="127"/>
      <c r="DC1406" s="127"/>
      <c r="DD1406" s="127"/>
      <c r="DE1406" s="127"/>
      <c r="DF1406" s="127"/>
      <c r="DG1406" s="127"/>
      <c r="DH1406" s="127"/>
      <c r="DI1406" s="127"/>
      <c r="DJ1406" s="127"/>
      <c r="DK1406" s="127"/>
      <c r="DL1406" s="127"/>
      <c r="DM1406" s="127"/>
      <c r="DN1406" s="127"/>
      <c r="DO1406" s="127"/>
      <c r="DP1406" s="127"/>
      <c r="DQ1406" s="127"/>
      <c r="DR1406" s="127"/>
      <c r="DS1406" s="127"/>
      <c r="DT1406" s="127"/>
      <c r="DU1406" s="127"/>
      <c r="DV1406" s="127"/>
      <c r="DW1406" s="127"/>
      <c r="DX1406" s="127"/>
      <c r="DY1406" s="127"/>
      <c r="DZ1406" s="127"/>
      <c r="EA1406" s="127"/>
      <c r="EB1406" s="127"/>
      <c r="EC1406" s="127"/>
      <c r="ED1406" s="127"/>
      <c r="EE1406" s="127"/>
      <c r="EF1406" s="127"/>
      <c r="EG1406" s="127"/>
      <c r="EH1406" s="127"/>
      <c r="EI1406" s="127"/>
      <c r="EJ1406" s="127"/>
      <c r="EK1406" s="127"/>
      <c r="EL1406" s="127"/>
      <c r="EM1406" s="127"/>
      <c r="EN1406" s="127"/>
      <c r="EO1406" s="127"/>
      <c r="EP1406" s="127"/>
      <c r="EQ1406" s="127"/>
      <c r="ER1406" s="127"/>
      <c r="ES1406" s="127"/>
      <c r="ET1406" s="127"/>
      <c r="EU1406" s="127"/>
      <c r="EV1406" s="127"/>
      <c r="EW1406" s="127"/>
      <c r="EX1406" s="127"/>
      <c r="EY1406" s="127"/>
      <c r="EZ1406" s="127"/>
      <c r="FA1406" s="127"/>
      <c r="FB1406" s="127"/>
      <c r="FC1406" s="127"/>
      <c r="FD1406" s="127"/>
      <c r="FE1406" s="127"/>
      <c r="FF1406" s="127"/>
      <c r="FG1406" s="127"/>
      <c r="FH1406" s="127"/>
      <c r="FI1406" s="127"/>
      <c r="FJ1406" s="127"/>
      <c r="FK1406" s="127"/>
      <c r="FL1406" s="127"/>
      <c r="FM1406" s="127"/>
      <c r="FN1406" s="127"/>
      <c r="FO1406" s="127"/>
      <c r="FP1406" s="127"/>
      <c r="FQ1406" s="127"/>
      <c r="FR1406" s="127"/>
      <c r="FS1406" s="127"/>
      <c r="FT1406" s="127"/>
      <c r="FU1406" s="127"/>
      <c r="FV1406" s="127"/>
      <c r="FW1406" s="127"/>
      <c r="FX1406" s="127"/>
      <c r="FY1406" s="127"/>
      <c r="FZ1406" s="127"/>
      <c r="GA1406" s="127"/>
      <c r="GB1406" s="127"/>
      <c r="GC1406" s="127"/>
      <c r="GD1406" s="127"/>
      <c r="GE1406" s="127"/>
      <c r="GF1406" s="127"/>
      <c r="GG1406" s="127"/>
      <c r="GH1406" s="127"/>
      <c r="GI1406" s="127"/>
      <c r="GJ1406" s="127"/>
      <c r="GK1406" s="127"/>
      <c r="GL1406" s="127"/>
      <c r="GM1406" s="127"/>
      <c r="GN1406" s="127"/>
      <c r="GO1406" s="127"/>
      <c r="GP1406" s="127"/>
      <c r="GQ1406" s="124"/>
      <c r="GR1406" s="124"/>
      <c r="GS1406" s="124"/>
      <c r="GT1406" s="124"/>
      <c r="GU1406" s="124"/>
      <c r="GV1406" s="124"/>
      <c r="GW1406" s="124"/>
      <c r="GX1406" s="124"/>
      <c r="GY1406" s="124"/>
    </row>
    <row r="1407" spans="1:207" ht="12.75" customHeight="1" x14ac:dyDescent="0.2">
      <c r="A1407" s="127"/>
      <c r="B1407" s="127"/>
      <c r="C1407" s="127"/>
      <c r="D1407" s="160"/>
      <c r="E1407" s="161"/>
      <c r="F1407" s="162"/>
      <c r="G1407" s="163"/>
      <c r="H1407" s="164"/>
      <c r="I1407" s="165"/>
      <c r="J1407" s="166"/>
      <c r="K1407" s="167"/>
      <c r="L1407" s="127"/>
      <c r="M1407" s="127"/>
      <c r="N1407" s="127"/>
      <c r="O1407" s="127"/>
      <c r="P1407" s="127"/>
      <c r="Q1407" s="127"/>
      <c r="R1407" s="127"/>
      <c r="S1407" s="127"/>
      <c r="T1407" s="127"/>
      <c r="U1407" s="127"/>
      <c r="V1407" s="127"/>
      <c r="W1407" s="127"/>
      <c r="X1407" s="133"/>
      <c r="Y1407" s="127"/>
      <c r="Z1407" s="127"/>
      <c r="AA1407" s="127"/>
      <c r="AB1407" s="127"/>
      <c r="AC1407" s="127"/>
      <c r="AD1407" s="127"/>
      <c r="AE1407" s="127"/>
      <c r="AF1407" s="127"/>
      <c r="AG1407" s="127"/>
      <c r="AH1407" s="127"/>
      <c r="AI1407" s="127"/>
      <c r="AJ1407" s="127"/>
      <c r="AK1407" s="127"/>
      <c r="AL1407" s="127"/>
      <c r="AM1407" s="127"/>
      <c r="AN1407" s="127"/>
      <c r="AO1407" s="127"/>
      <c r="AP1407" s="127"/>
      <c r="AQ1407" s="127"/>
      <c r="AR1407" s="127"/>
      <c r="AS1407" s="127"/>
      <c r="AT1407" s="127"/>
      <c r="AU1407" s="127"/>
      <c r="AV1407" s="127"/>
      <c r="AW1407" s="127"/>
      <c r="AX1407" s="127"/>
      <c r="AY1407" s="127"/>
      <c r="AZ1407" s="127"/>
      <c r="BA1407" s="127"/>
      <c r="BB1407" s="127"/>
      <c r="BC1407" s="127"/>
      <c r="BD1407" s="127"/>
      <c r="BE1407" s="127"/>
      <c r="BF1407" s="127"/>
      <c r="BG1407" s="127"/>
      <c r="BH1407" s="127"/>
      <c r="BI1407" s="127"/>
      <c r="BJ1407" s="127"/>
      <c r="BK1407" s="127"/>
      <c r="BL1407" s="127"/>
      <c r="BM1407" s="127"/>
      <c r="BN1407" s="127"/>
      <c r="BO1407" s="127"/>
      <c r="BP1407" s="127"/>
      <c r="BQ1407" s="127"/>
      <c r="BR1407" s="127"/>
      <c r="BS1407" s="127"/>
      <c r="BT1407" s="127"/>
      <c r="BU1407" s="127"/>
      <c r="BV1407" s="127"/>
      <c r="BW1407" s="127"/>
      <c r="BX1407" s="127"/>
      <c r="BY1407" s="127"/>
      <c r="BZ1407" s="127"/>
      <c r="CA1407" s="127"/>
      <c r="CB1407" s="127"/>
      <c r="CC1407" s="127"/>
      <c r="CD1407" s="127"/>
      <c r="CE1407" s="127"/>
      <c r="CF1407" s="127"/>
      <c r="CG1407" s="127"/>
      <c r="CH1407" s="127"/>
      <c r="CI1407" s="127"/>
      <c r="CJ1407" s="127"/>
      <c r="CK1407" s="127"/>
      <c r="CL1407" s="127"/>
      <c r="CM1407" s="127"/>
      <c r="CN1407" s="127"/>
      <c r="CO1407" s="127"/>
      <c r="CP1407" s="127"/>
      <c r="CQ1407" s="127"/>
      <c r="CR1407" s="127"/>
      <c r="CS1407" s="127"/>
      <c r="CT1407" s="127"/>
      <c r="CU1407" s="127"/>
      <c r="CV1407" s="127"/>
      <c r="CW1407" s="127"/>
      <c r="CX1407" s="127"/>
      <c r="CY1407" s="127"/>
      <c r="CZ1407" s="127"/>
      <c r="DA1407" s="127"/>
      <c r="DB1407" s="127"/>
      <c r="DC1407" s="127"/>
      <c r="DD1407" s="127"/>
      <c r="DE1407" s="127"/>
      <c r="DF1407" s="127"/>
      <c r="DG1407" s="127"/>
      <c r="DH1407" s="127"/>
      <c r="DI1407" s="127"/>
      <c r="DJ1407" s="127"/>
      <c r="DK1407" s="127"/>
      <c r="DL1407" s="127"/>
      <c r="DM1407" s="127"/>
      <c r="DN1407" s="127"/>
      <c r="DO1407" s="127"/>
      <c r="DP1407" s="127"/>
      <c r="DQ1407" s="127"/>
      <c r="DR1407" s="127"/>
      <c r="DS1407" s="127"/>
      <c r="DT1407" s="127"/>
      <c r="DU1407" s="127"/>
      <c r="DV1407" s="127"/>
      <c r="DW1407" s="127"/>
      <c r="DX1407" s="127"/>
      <c r="DY1407" s="127"/>
      <c r="DZ1407" s="127"/>
      <c r="EA1407" s="127"/>
      <c r="EB1407" s="127"/>
      <c r="EC1407" s="127"/>
      <c r="ED1407" s="127"/>
      <c r="EE1407" s="127"/>
      <c r="EF1407" s="127"/>
      <c r="EG1407" s="127"/>
      <c r="EH1407" s="127"/>
      <c r="EI1407" s="127"/>
      <c r="EJ1407" s="127"/>
      <c r="EK1407" s="127"/>
      <c r="EL1407" s="127"/>
      <c r="EM1407" s="127"/>
      <c r="EN1407" s="127"/>
      <c r="EO1407" s="127"/>
      <c r="EP1407" s="127"/>
      <c r="EQ1407" s="127"/>
      <c r="ER1407" s="127"/>
      <c r="ES1407" s="127"/>
      <c r="ET1407" s="127"/>
      <c r="EU1407" s="127"/>
      <c r="EV1407" s="127"/>
      <c r="EW1407" s="127"/>
      <c r="EX1407" s="127"/>
      <c r="EY1407" s="127"/>
      <c r="EZ1407" s="127"/>
      <c r="FA1407" s="127"/>
      <c r="FB1407" s="127"/>
      <c r="FC1407" s="127"/>
      <c r="FD1407" s="127"/>
      <c r="FE1407" s="127"/>
      <c r="FF1407" s="127"/>
      <c r="FG1407" s="127"/>
      <c r="FH1407" s="127"/>
      <c r="FI1407" s="127"/>
      <c r="FJ1407" s="127"/>
      <c r="FK1407" s="127"/>
      <c r="FL1407" s="127"/>
      <c r="FM1407" s="127"/>
      <c r="FN1407" s="127"/>
      <c r="FO1407" s="127"/>
      <c r="FP1407" s="127"/>
      <c r="FQ1407" s="127"/>
      <c r="FR1407" s="127"/>
      <c r="FS1407" s="127"/>
      <c r="FT1407" s="127"/>
      <c r="FU1407" s="127"/>
      <c r="FV1407" s="127"/>
      <c r="FW1407" s="127"/>
      <c r="FX1407" s="127"/>
      <c r="FY1407" s="127"/>
      <c r="FZ1407" s="127"/>
      <c r="GA1407" s="127"/>
      <c r="GB1407" s="127"/>
      <c r="GC1407" s="127"/>
      <c r="GD1407" s="127"/>
      <c r="GE1407" s="127"/>
      <c r="GF1407" s="127"/>
      <c r="GG1407" s="127"/>
      <c r="GH1407" s="127"/>
      <c r="GI1407" s="127"/>
      <c r="GJ1407" s="127"/>
      <c r="GK1407" s="127"/>
      <c r="GL1407" s="127"/>
      <c r="GM1407" s="127"/>
      <c r="GN1407" s="127"/>
      <c r="GO1407" s="127"/>
      <c r="GP1407" s="127"/>
      <c r="GQ1407" s="124"/>
      <c r="GR1407" s="124"/>
      <c r="GS1407" s="124"/>
      <c r="GT1407" s="124"/>
      <c r="GU1407" s="124"/>
      <c r="GV1407" s="124"/>
      <c r="GW1407" s="124"/>
      <c r="GX1407" s="124"/>
      <c r="GY1407" s="124"/>
    </row>
    <row r="1408" spans="1:207" ht="12.75" customHeight="1" x14ac:dyDescent="0.2">
      <c r="A1408" s="127"/>
      <c r="B1408" s="127"/>
      <c r="C1408" s="127"/>
      <c r="D1408" s="162"/>
      <c r="E1408" s="161"/>
      <c r="F1408" s="168"/>
      <c r="G1408" s="169"/>
      <c r="H1408" s="164"/>
      <c r="I1408" s="165"/>
      <c r="J1408" s="170"/>
      <c r="K1408" s="171"/>
      <c r="L1408" s="127"/>
      <c r="M1408" s="127"/>
      <c r="N1408" s="127"/>
      <c r="O1408" s="127"/>
      <c r="P1408" s="127"/>
      <c r="Q1408" s="127"/>
      <c r="R1408" s="127"/>
      <c r="S1408" s="127"/>
      <c r="T1408" s="127"/>
      <c r="U1408" s="127"/>
      <c r="V1408" s="127"/>
      <c r="W1408" s="127"/>
      <c r="X1408" s="133"/>
      <c r="Y1408" s="127"/>
      <c r="Z1408" s="127"/>
      <c r="AA1408" s="127"/>
      <c r="AB1408" s="127"/>
      <c r="AC1408" s="127"/>
      <c r="AD1408" s="127"/>
      <c r="AE1408" s="127"/>
      <c r="AF1408" s="127"/>
      <c r="AG1408" s="127"/>
      <c r="AH1408" s="127"/>
      <c r="AI1408" s="127"/>
      <c r="AJ1408" s="127"/>
      <c r="AK1408" s="127"/>
      <c r="AL1408" s="127"/>
      <c r="AM1408" s="127"/>
      <c r="AN1408" s="127"/>
      <c r="AO1408" s="127"/>
      <c r="AP1408" s="127"/>
      <c r="AQ1408" s="127"/>
      <c r="AR1408" s="127"/>
      <c r="AS1408" s="127"/>
      <c r="AT1408" s="127"/>
      <c r="AU1408" s="127"/>
      <c r="AV1408" s="127"/>
      <c r="AW1408" s="127"/>
      <c r="AX1408" s="127"/>
      <c r="AY1408" s="127"/>
      <c r="AZ1408" s="127"/>
      <c r="BA1408" s="127"/>
      <c r="BB1408" s="127"/>
      <c r="BC1408" s="127"/>
      <c r="BD1408" s="127"/>
      <c r="BE1408" s="127"/>
      <c r="BF1408" s="127"/>
      <c r="BG1408" s="127"/>
      <c r="BH1408" s="127"/>
      <c r="BI1408" s="127"/>
      <c r="BJ1408" s="127"/>
      <c r="BK1408" s="127"/>
      <c r="BL1408" s="127"/>
      <c r="BM1408" s="127"/>
      <c r="BN1408" s="127"/>
      <c r="BO1408" s="127"/>
      <c r="BP1408" s="127"/>
      <c r="BQ1408" s="127"/>
      <c r="BR1408" s="127"/>
      <c r="BS1408" s="127"/>
      <c r="BT1408" s="127"/>
      <c r="BU1408" s="127"/>
      <c r="BV1408" s="127"/>
      <c r="BW1408" s="127"/>
      <c r="BX1408" s="127"/>
      <c r="BY1408" s="127"/>
      <c r="BZ1408" s="127"/>
      <c r="CA1408" s="127"/>
      <c r="CB1408" s="127"/>
      <c r="CC1408" s="127"/>
      <c r="CD1408" s="127"/>
      <c r="CE1408" s="127"/>
      <c r="CF1408" s="127"/>
      <c r="CG1408" s="127"/>
      <c r="CH1408" s="127"/>
      <c r="CI1408" s="127"/>
      <c r="CJ1408" s="127"/>
      <c r="CK1408" s="127"/>
      <c r="CL1408" s="127"/>
      <c r="CM1408" s="127"/>
      <c r="CN1408" s="127"/>
      <c r="CO1408" s="127"/>
      <c r="CP1408" s="127"/>
      <c r="CQ1408" s="127"/>
      <c r="CR1408" s="127"/>
      <c r="CS1408" s="127"/>
      <c r="CT1408" s="127"/>
      <c r="CU1408" s="127"/>
      <c r="CV1408" s="127"/>
      <c r="CW1408" s="127"/>
      <c r="CX1408" s="127"/>
      <c r="CY1408" s="127"/>
      <c r="CZ1408" s="127"/>
      <c r="DA1408" s="127"/>
      <c r="DB1408" s="127"/>
      <c r="DC1408" s="127"/>
      <c r="DD1408" s="127"/>
      <c r="DE1408" s="127"/>
      <c r="DF1408" s="127"/>
      <c r="DG1408" s="127"/>
      <c r="DH1408" s="127"/>
      <c r="DI1408" s="127"/>
      <c r="DJ1408" s="127"/>
      <c r="DK1408" s="127"/>
      <c r="DL1408" s="127"/>
      <c r="DM1408" s="127"/>
      <c r="DN1408" s="127"/>
      <c r="DO1408" s="127"/>
      <c r="DP1408" s="127"/>
      <c r="DQ1408" s="127"/>
      <c r="DR1408" s="127"/>
      <c r="DS1408" s="127"/>
      <c r="DT1408" s="127"/>
      <c r="DU1408" s="127"/>
      <c r="DV1408" s="127"/>
      <c r="DW1408" s="127"/>
      <c r="DX1408" s="127"/>
      <c r="DY1408" s="127"/>
      <c r="DZ1408" s="127"/>
      <c r="EA1408" s="127"/>
      <c r="EB1408" s="127"/>
      <c r="EC1408" s="127"/>
      <c r="ED1408" s="127"/>
      <c r="EE1408" s="127"/>
      <c r="EF1408" s="127"/>
      <c r="EG1408" s="127"/>
      <c r="EH1408" s="127"/>
      <c r="EI1408" s="127"/>
      <c r="EJ1408" s="127"/>
      <c r="EK1408" s="127"/>
      <c r="EL1408" s="127"/>
      <c r="EM1408" s="127"/>
      <c r="EN1408" s="127"/>
      <c r="EO1408" s="127"/>
      <c r="EP1408" s="127"/>
      <c r="EQ1408" s="127"/>
      <c r="ER1408" s="127"/>
      <c r="ES1408" s="127"/>
      <c r="ET1408" s="127"/>
      <c r="EU1408" s="127"/>
      <c r="EV1408" s="127"/>
      <c r="EW1408" s="127"/>
      <c r="EX1408" s="127"/>
      <c r="EY1408" s="127"/>
      <c r="EZ1408" s="127"/>
      <c r="FA1408" s="127"/>
      <c r="FB1408" s="127"/>
      <c r="FC1408" s="127"/>
      <c r="FD1408" s="127"/>
      <c r="FE1408" s="127"/>
      <c r="FF1408" s="127"/>
      <c r="FG1408" s="127"/>
      <c r="FH1408" s="127"/>
      <c r="FI1408" s="127"/>
      <c r="FJ1408" s="127"/>
      <c r="FK1408" s="127"/>
      <c r="FL1408" s="127"/>
      <c r="FM1408" s="127"/>
      <c r="FN1408" s="127"/>
      <c r="FO1408" s="127"/>
      <c r="FP1408" s="127"/>
      <c r="FQ1408" s="127"/>
      <c r="FR1408" s="127"/>
      <c r="FS1408" s="127"/>
      <c r="FT1408" s="127"/>
      <c r="FU1408" s="127"/>
      <c r="FV1408" s="127"/>
      <c r="FW1408" s="127"/>
      <c r="FX1408" s="127"/>
      <c r="FY1408" s="127"/>
      <c r="FZ1408" s="127"/>
      <c r="GA1408" s="127"/>
      <c r="GB1408" s="127"/>
      <c r="GC1408" s="127"/>
      <c r="GD1408" s="127"/>
      <c r="GE1408" s="127"/>
      <c r="GF1408" s="127"/>
      <c r="GG1408" s="127"/>
      <c r="GH1408" s="127"/>
      <c r="GI1408" s="127"/>
      <c r="GJ1408" s="127"/>
      <c r="GK1408" s="127"/>
      <c r="GL1408" s="127"/>
      <c r="GM1408" s="127"/>
      <c r="GN1408" s="127"/>
      <c r="GO1408" s="127"/>
      <c r="GP1408" s="127"/>
      <c r="GQ1408" s="124"/>
      <c r="GR1408" s="124"/>
      <c r="GS1408" s="124"/>
      <c r="GT1408" s="124"/>
      <c r="GU1408" s="124"/>
      <c r="GV1408" s="124"/>
      <c r="GW1408" s="124"/>
      <c r="GX1408" s="124"/>
      <c r="GY1408" s="124"/>
    </row>
    <row r="1409" spans="1:207" ht="12.75" customHeight="1" x14ac:dyDescent="0.2">
      <c r="A1409" s="127"/>
      <c r="B1409" s="127"/>
      <c r="C1409" s="127"/>
      <c r="D1409" s="158"/>
      <c r="E1409" s="151"/>
      <c r="F1409" s="152"/>
      <c r="G1409" s="153"/>
      <c r="H1409" s="154"/>
      <c r="I1409" s="155"/>
      <c r="J1409" s="156"/>
      <c r="K1409" s="159"/>
      <c r="L1409" s="127"/>
      <c r="M1409" s="127"/>
      <c r="N1409" s="127"/>
      <c r="O1409" s="127"/>
      <c r="P1409" s="127"/>
      <c r="Q1409" s="127"/>
      <c r="R1409" s="127"/>
      <c r="S1409" s="127"/>
      <c r="T1409" s="127"/>
      <c r="U1409" s="127"/>
      <c r="V1409" s="127"/>
      <c r="W1409" s="127"/>
      <c r="X1409" s="133"/>
      <c r="Y1409" s="127"/>
      <c r="Z1409" s="127"/>
      <c r="AA1409" s="127"/>
      <c r="AB1409" s="127"/>
      <c r="AC1409" s="127"/>
      <c r="AD1409" s="127"/>
      <c r="AE1409" s="127"/>
      <c r="AF1409" s="127"/>
      <c r="AG1409" s="127"/>
      <c r="AH1409" s="127"/>
      <c r="AI1409" s="127"/>
      <c r="AJ1409" s="127"/>
      <c r="AK1409" s="127"/>
      <c r="AL1409" s="127"/>
      <c r="AM1409" s="127"/>
      <c r="AN1409" s="127"/>
      <c r="AO1409" s="127"/>
      <c r="AP1409" s="127"/>
      <c r="AQ1409" s="127"/>
      <c r="AR1409" s="127"/>
      <c r="AS1409" s="127"/>
      <c r="AT1409" s="127"/>
      <c r="AU1409" s="127"/>
      <c r="AV1409" s="127"/>
      <c r="AW1409" s="127"/>
      <c r="AX1409" s="127"/>
      <c r="AY1409" s="127"/>
      <c r="AZ1409" s="127"/>
      <c r="BA1409" s="127"/>
      <c r="BB1409" s="127"/>
      <c r="BC1409" s="127"/>
      <c r="BD1409" s="127"/>
      <c r="BE1409" s="127"/>
      <c r="BF1409" s="127"/>
      <c r="BG1409" s="127"/>
      <c r="BH1409" s="127"/>
      <c r="BI1409" s="127"/>
      <c r="BJ1409" s="127"/>
      <c r="BK1409" s="127"/>
      <c r="BL1409" s="127"/>
      <c r="BM1409" s="127"/>
      <c r="BN1409" s="127"/>
      <c r="BO1409" s="127"/>
      <c r="BP1409" s="127"/>
      <c r="BQ1409" s="127"/>
      <c r="BR1409" s="127"/>
      <c r="BS1409" s="127"/>
      <c r="BT1409" s="127"/>
      <c r="BU1409" s="127"/>
      <c r="BV1409" s="127"/>
      <c r="BW1409" s="127"/>
      <c r="BX1409" s="127"/>
      <c r="BY1409" s="127"/>
      <c r="BZ1409" s="127"/>
      <c r="CA1409" s="127"/>
      <c r="CB1409" s="127"/>
      <c r="CC1409" s="127"/>
      <c r="CD1409" s="127"/>
      <c r="CE1409" s="127"/>
      <c r="CF1409" s="127"/>
      <c r="CG1409" s="127"/>
      <c r="CH1409" s="127"/>
      <c r="CI1409" s="127"/>
      <c r="CJ1409" s="127"/>
      <c r="CK1409" s="127"/>
      <c r="CL1409" s="127"/>
      <c r="CM1409" s="127"/>
      <c r="CN1409" s="127"/>
      <c r="CO1409" s="127"/>
      <c r="CP1409" s="127"/>
      <c r="CQ1409" s="127"/>
      <c r="CR1409" s="127"/>
      <c r="CS1409" s="127"/>
      <c r="CT1409" s="127"/>
      <c r="CU1409" s="127"/>
      <c r="CV1409" s="127"/>
      <c r="CW1409" s="127"/>
      <c r="CX1409" s="127"/>
      <c r="CY1409" s="127"/>
      <c r="CZ1409" s="127"/>
      <c r="DA1409" s="127"/>
      <c r="DB1409" s="127"/>
      <c r="DC1409" s="127"/>
      <c r="DD1409" s="127"/>
      <c r="DE1409" s="127"/>
      <c r="DF1409" s="127"/>
      <c r="DG1409" s="127"/>
      <c r="DH1409" s="127"/>
      <c r="DI1409" s="127"/>
      <c r="DJ1409" s="127"/>
      <c r="DK1409" s="127"/>
      <c r="DL1409" s="127"/>
      <c r="DM1409" s="127"/>
      <c r="DN1409" s="127"/>
      <c r="DO1409" s="127"/>
      <c r="DP1409" s="127"/>
      <c r="DQ1409" s="127"/>
      <c r="DR1409" s="127"/>
      <c r="DS1409" s="127"/>
      <c r="DT1409" s="127"/>
      <c r="DU1409" s="127"/>
      <c r="DV1409" s="127"/>
      <c r="DW1409" s="127"/>
      <c r="DX1409" s="127"/>
      <c r="DY1409" s="127"/>
      <c r="DZ1409" s="127"/>
      <c r="EA1409" s="127"/>
      <c r="EB1409" s="127"/>
      <c r="EC1409" s="127"/>
      <c r="ED1409" s="127"/>
      <c r="EE1409" s="127"/>
      <c r="EF1409" s="127"/>
      <c r="EG1409" s="127"/>
      <c r="EH1409" s="127"/>
      <c r="EI1409" s="127"/>
      <c r="EJ1409" s="127"/>
      <c r="EK1409" s="127"/>
      <c r="EL1409" s="127"/>
      <c r="EM1409" s="127"/>
      <c r="EN1409" s="127"/>
      <c r="EO1409" s="127"/>
      <c r="EP1409" s="127"/>
      <c r="EQ1409" s="127"/>
      <c r="ER1409" s="127"/>
      <c r="ES1409" s="127"/>
      <c r="ET1409" s="127"/>
      <c r="EU1409" s="127"/>
      <c r="EV1409" s="127"/>
      <c r="EW1409" s="127"/>
      <c r="EX1409" s="127"/>
      <c r="EY1409" s="127"/>
      <c r="EZ1409" s="127"/>
      <c r="FA1409" s="127"/>
      <c r="FB1409" s="127"/>
      <c r="FC1409" s="127"/>
      <c r="FD1409" s="127"/>
      <c r="FE1409" s="127"/>
      <c r="FF1409" s="127"/>
      <c r="FG1409" s="127"/>
      <c r="FH1409" s="127"/>
      <c r="FI1409" s="127"/>
      <c r="FJ1409" s="127"/>
      <c r="FK1409" s="127"/>
      <c r="FL1409" s="127"/>
      <c r="FM1409" s="127"/>
      <c r="FN1409" s="127"/>
      <c r="FO1409" s="127"/>
      <c r="FP1409" s="127"/>
      <c r="FQ1409" s="127"/>
      <c r="FR1409" s="127"/>
      <c r="FS1409" s="127"/>
      <c r="FT1409" s="127"/>
      <c r="FU1409" s="127"/>
      <c r="FV1409" s="127"/>
      <c r="FW1409" s="127"/>
      <c r="FX1409" s="127"/>
      <c r="FY1409" s="127"/>
      <c r="FZ1409" s="127"/>
      <c r="GA1409" s="127"/>
      <c r="GB1409" s="127"/>
      <c r="GC1409" s="127"/>
      <c r="GD1409" s="127"/>
      <c r="GE1409" s="127"/>
      <c r="GF1409" s="127"/>
      <c r="GG1409" s="127"/>
      <c r="GH1409" s="127"/>
      <c r="GI1409" s="127"/>
      <c r="GJ1409" s="127"/>
      <c r="GK1409" s="127"/>
      <c r="GL1409" s="127"/>
      <c r="GM1409" s="127"/>
      <c r="GN1409" s="127"/>
      <c r="GO1409" s="127"/>
      <c r="GP1409" s="127"/>
      <c r="GQ1409" s="124"/>
      <c r="GR1409" s="124"/>
      <c r="GS1409" s="124"/>
      <c r="GT1409" s="124"/>
      <c r="GU1409" s="124"/>
      <c r="GV1409" s="124"/>
      <c r="GW1409" s="124"/>
      <c r="GX1409" s="124"/>
      <c r="GY1409" s="124"/>
    </row>
    <row r="1410" spans="1:207" ht="12.75" customHeight="1" x14ac:dyDescent="0.2">
      <c r="A1410" s="127"/>
      <c r="B1410" s="127"/>
      <c r="C1410" s="127"/>
      <c r="D1410" s="127"/>
      <c r="E1410" s="127"/>
      <c r="F1410" s="127"/>
      <c r="G1410" s="131"/>
      <c r="H1410" s="127"/>
      <c r="I1410" s="127"/>
      <c r="J1410" s="127"/>
      <c r="K1410" s="127"/>
      <c r="L1410" s="127"/>
      <c r="M1410" s="127"/>
      <c r="N1410" s="127"/>
      <c r="O1410" s="127"/>
      <c r="P1410" s="127"/>
      <c r="Q1410" s="127"/>
      <c r="R1410" s="127"/>
      <c r="S1410" s="127"/>
      <c r="T1410" s="127"/>
      <c r="U1410" s="127"/>
      <c r="V1410" s="127"/>
      <c r="W1410" s="127"/>
      <c r="X1410" s="133"/>
      <c r="Y1410" s="127"/>
      <c r="Z1410" s="127"/>
      <c r="AA1410" s="127"/>
      <c r="AB1410" s="127"/>
      <c r="AC1410" s="127"/>
      <c r="AD1410" s="127"/>
      <c r="AE1410" s="127"/>
      <c r="AF1410" s="127"/>
      <c r="AG1410" s="127"/>
      <c r="AH1410" s="127"/>
      <c r="AI1410" s="127"/>
      <c r="AJ1410" s="127"/>
      <c r="AK1410" s="127"/>
      <c r="AL1410" s="127"/>
      <c r="AM1410" s="127"/>
      <c r="AN1410" s="127"/>
      <c r="AO1410" s="127"/>
      <c r="AP1410" s="127"/>
      <c r="AQ1410" s="127"/>
      <c r="AR1410" s="127"/>
      <c r="AS1410" s="127"/>
      <c r="AT1410" s="127"/>
      <c r="AU1410" s="127"/>
      <c r="AV1410" s="127"/>
      <c r="AW1410" s="127"/>
      <c r="AX1410" s="127"/>
      <c r="AY1410" s="127"/>
      <c r="AZ1410" s="127"/>
      <c r="BA1410" s="127"/>
      <c r="BB1410" s="127"/>
      <c r="BC1410" s="127"/>
      <c r="BD1410" s="127"/>
      <c r="BE1410" s="127"/>
      <c r="BF1410" s="127"/>
      <c r="BG1410" s="127"/>
      <c r="BH1410" s="127"/>
      <c r="BI1410" s="127"/>
      <c r="BJ1410" s="127"/>
      <c r="BK1410" s="127"/>
      <c r="BL1410" s="127"/>
      <c r="BM1410" s="127"/>
      <c r="BN1410" s="127"/>
      <c r="BO1410" s="127"/>
      <c r="BP1410" s="127"/>
      <c r="BQ1410" s="127"/>
      <c r="BR1410" s="127"/>
      <c r="BS1410" s="127"/>
      <c r="BT1410" s="127"/>
      <c r="BU1410" s="127"/>
      <c r="BV1410" s="127"/>
      <c r="BW1410" s="127"/>
      <c r="BX1410" s="127"/>
      <c r="BY1410" s="127"/>
      <c r="BZ1410" s="127"/>
      <c r="CA1410" s="127"/>
      <c r="CB1410" s="127"/>
      <c r="CC1410" s="127"/>
      <c r="CD1410" s="127"/>
      <c r="CE1410" s="127"/>
      <c r="CF1410" s="127"/>
      <c r="CG1410" s="127"/>
      <c r="CH1410" s="127"/>
      <c r="CI1410" s="127"/>
      <c r="CJ1410" s="127"/>
      <c r="CK1410" s="127"/>
      <c r="CL1410" s="127"/>
      <c r="CM1410" s="127"/>
      <c r="CN1410" s="127"/>
      <c r="CO1410" s="127"/>
      <c r="CP1410" s="127"/>
      <c r="CQ1410" s="127"/>
      <c r="CR1410" s="127"/>
      <c r="CS1410" s="127"/>
      <c r="CT1410" s="127"/>
      <c r="CU1410" s="127"/>
      <c r="CV1410" s="127"/>
      <c r="CW1410" s="127"/>
      <c r="CX1410" s="127"/>
      <c r="CY1410" s="127"/>
      <c r="CZ1410" s="127"/>
      <c r="DA1410" s="127"/>
      <c r="DB1410" s="127"/>
      <c r="DC1410" s="127"/>
      <c r="DD1410" s="127"/>
      <c r="DE1410" s="127"/>
      <c r="DF1410" s="127"/>
      <c r="DG1410" s="127"/>
      <c r="DH1410" s="127"/>
      <c r="DI1410" s="127"/>
      <c r="DJ1410" s="127"/>
      <c r="DK1410" s="127"/>
      <c r="DL1410" s="127"/>
      <c r="DM1410" s="127"/>
      <c r="DN1410" s="127"/>
      <c r="DO1410" s="127"/>
      <c r="DP1410" s="127"/>
      <c r="DQ1410" s="127"/>
      <c r="DR1410" s="127"/>
      <c r="DS1410" s="127"/>
      <c r="DT1410" s="127"/>
      <c r="DU1410" s="127"/>
      <c r="DV1410" s="127"/>
      <c r="DW1410" s="127"/>
      <c r="DX1410" s="127"/>
      <c r="DY1410" s="127"/>
      <c r="DZ1410" s="127"/>
      <c r="EA1410" s="127"/>
      <c r="EB1410" s="127"/>
      <c r="EC1410" s="127"/>
      <c r="ED1410" s="127"/>
      <c r="EE1410" s="127"/>
      <c r="EF1410" s="127"/>
      <c r="EG1410" s="127"/>
      <c r="EH1410" s="127"/>
      <c r="EI1410" s="127"/>
      <c r="EJ1410" s="127"/>
      <c r="EK1410" s="127"/>
      <c r="EL1410" s="127"/>
      <c r="EM1410" s="127"/>
      <c r="EN1410" s="127"/>
      <c r="EO1410" s="127"/>
      <c r="EP1410" s="127"/>
      <c r="EQ1410" s="127"/>
      <c r="ER1410" s="127"/>
      <c r="ES1410" s="127"/>
      <c r="ET1410" s="127"/>
      <c r="EU1410" s="127"/>
      <c r="EV1410" s="127"/>
      <c r="EW1410" s="127"/>
      <c r="EX1410" s="127"/>
      <c r="EY1410" s="127"/>
      <c r="EZ1410" s="127"/>
      <c r="FA1410" s="127"/>
      <c r="FB1410" s="127"/>
      <c r="FC1410" s="127"/>
      <c r="FD1410" s="127"/>
      <c r="FE1410" s="127"/>
      <c r="FF1410" s="127"/>
      <c r="FG1410" s="127"/>
      <c r="FH1410" s="127"/>
      <c r="FI1410" s="127"/>
      <c r="FJ1410" s="127"/>
      <c r="FK1410" s="127"/>
      <c r="FL1410" s="127"/>
      <c r="FM1410" s="127"/>
      <c r="FN1410" s="127"/>
      <c r="FO1410" s="127"/>
      <c r="FP1410" s="127"/>
      <c r="FQ1410" s="127"/>
      <c r="FR1410" s="127"/>
      <c r="FS1410" s="127"/>
      <c r="FT1410" s="127"/>
      <c r="FU1410" s="127"/>
      <c r="FV1410" s="127"/>
      <c r="FW1410" s="127"/>
      <c r="FX1410" s="127"/>
      <c r="FY1410" s="127"/>
      <c r="FZ1410" s="127"/>
      <c r="GA1410" s="127"/>
      <c r="GB1410" s="127"/>
      <c r="GC1410" s="127"/>
      <c r="GD1410" s="127"/>
      <c r="GE1410" s="127"/>
      <c r="GF1410" s="127"/>
      <c r="GG1410" s="127"/>
      <c r="GH1410" s="127"/>
      <c r="GI1410" s="127"/>
      <c r="GJ1410" s="127"/>
      <c r="GK1410" s="127"/>
      <c r="GL1410" s="127"/>
      <c r="GM1410" s="127"/>
      <c r="GN1410" s="127"/>
      <c r="GO1410" s="127"/>
      <c r="GP1410" s="127"/>
      <c r="GQ1410" s="124"/>
      <c r="GR1410" s="124"/>
      <c r="GS1410" s="124"/>
      <c r="GT1410" s="124"/>
      <c r="GU1410" s="124"/>
      <c r="GV1410" s="124"/>
      <c r="GW1410" s="124"/>
      <c r="GX1410" s="124"/>
      <c r="GY1410" s="124"/>
    </row>
    <row r="1411" spans="1:207" ht="12.75" customHeight="1" x14ac:dyDescent="0.2">
      <c r="A1411" s="127"/>
      <c r="B1411" s="127"/>
      <c r="C1411" s="127"/>
      <c r="D1411" s="127"/>
      <c r="E1411" s="127"/>
      <c r="F1411" s="127"/>
      <c r="G1411" s="131"/>
      <c r="H1411" s="127"/>
      <c r="I1411" s="127"/>
      <c r="J1411" s="127"/>
      <c r="K1411" s="127"/>
      <c r="L1411" s="127"/>
      <c r="M1411" s="127"/>
      <c r="N1411" s="127"/>
      <c r="O1411" s="127"/>
      <c r="P1411" s="127"/>
      <c r="Q1411" s="127"/>
      <c r="R1411" s="127"/>
      <c r="S1411" s="127"/>
      <c r="T1411" s="127"/>
      <c r="U1411" s="127"/>
      <c r="V1411" s="127"/>
      <c r="W1411" s="127"/>
      <c r="X1411" s="133"/>
      <c r="Y1411" s="127"/>
      <c r="Z1411" s="127"/>
      <c r="AA1411" s="127"/>
      <c r="AB1411" s="127"/>
      <c r="AC1411" s="127"/>
      <c r="AD1411" s="127"/>
      <c r="AE1411" s="127"/>
      <c r="AF1411" s="127"/>
      <c r="AG1411" s="127"/>
      <c r="AH1411" s="127"/>
      <c r="AI1411" s="127"/>
      <c r="AJ1411" s="127"/>
      <c r="AK1411" s="127"/>
      <c r="AL1411" s="127"/>
      <c r="AM1411" s="127"/>
      <c r="AN1411" s="127"/>
      <c r="AO1411" s="127"/>
      <c r="AP1411" s="127"/>
      <c r="AQ1411" s="127"/>
      <c r="AR1411" s="127"/>
      <c r="AS1411" s="127"/>
      <c r="AT1411" s="127"/>
      <c r="AU1411" s="127"/>
      <c r="AV1411" s="127"/>
      <c r="AW1411" s="127"/>
      <c r="AX1411" s="127"/>
      <c r="AY1411" s="127"/>
      <c r="AZ1411" s="127"/>
      <c r="BA1411" s="127"/>
      <c r="BB1411" s="127"/>
      <c r="BC1411" s="127"/>
      <c r="BD1411" s="127"/>
      <c r="BE1411" s="127"/>
      <c r="BF1411" s="127"/>
      <c r="BG1411" s="127"/>
      <c r="BH1411" s="127"/>
      <c r="BI1411" s="127"/>
      <c r="BJ1411" s="127"/>
      <c r="BK1411" s="127"/>
      <c r="BL1411" s="127"/>
      <c r="BM1411" s="127"/>
      <c r="BN1411" s="127"/>
      <c r="BO1411" s="127"/>
      <c r="BP1411" s="127"/>
      <c r="BQ1411" s="127"/>
      <c r="BR1411" s="127"/>
      <c r="BS1411" s="127"/>
      <c r="BT1411" s="127"/>
      <c r="BU1411" s="127"/>
      <c r="BV1411" s="127"/>
      <c r="BW1411" s="127"/>
      <c r="BX1411" s="127"/>
      <c r="BY1411" s="127"/>
      <c r="BZ1411" s="127"/>
      <c r="CA1411" s="127"/>
      <c r="CB1411" s="127"/>
      <c r="CC1411" s="127"/>
      <c r="CD1411" s="127"/>
      <c r="CE1411" s="127"/>
      <c r="CF1411" s="127"/>
      <c r="CG1411" s="127"/>
      <c r="CH1411" s="127"/>
      <c r="CI1411" s="127"/>
      <c r="CJ1411" s="127"/>
      <c r="CK1411" s="127"/>
      <c r="CL1411" s="127"/>
      <c r="CM1411" s="127"/>
      <c r="CN1411" s="127"/>
      <c r="CO1411" s="127"/>
      <c r="CP1411" s="127"/>
      <c r="CQ1411" s="127"/>
      <c r="CR1411" s="127"/>
      <c r="CS1411" s="127"/>
      <c r="CT1411" s="127"/>
      <c r="CU1411" s="127"/>
      <c r="CV1411" s="127"/>
      <c r="CW1411" s="127"/>
      <c r="CX1411" s="127"/>
      <c r="CY1411" s="127"/>
      <c r="CZ1411" s="127"/>
      <c r="DA1411" s="127"/>
      <c r="DB1411" s="127"/>
      <c r="DC1411" s="127"/>
      <c r="DD1411" s="127"/>
      <c r="DE1411" s="127"/>
      <c r="DF1411" s="127"/>
      <c r="DG1411" s="127"/>
      <c r="DH1411" s="127"/>
      <c r="DI1411" s="127"/>
      <c r="DJ1411" s="127"/>
      <c r="DK1411" s="127"/>
      <c r="DL1411" s="127"/>
      <c r="DM1411" s="127"/>
      <c r="DN1411" s="127"/>
      <c r="DO1411" s="127"/>
      <c r="DP1411" s="127"/>
      <c r="DQ1411" s="127"/>
      <c r="DR1411" s="127"/>
      <c r="DS1411" s="127"/>
      <c r="DT1411" s="127"/>
      <c r="DU1411" s="127"/>
      <c r="DV1411" s="127"/>
      <c r="DW1411" s="127"/>
      <c r="DX1411" s="127"/>
      <c r="DY1411" s="127"/>
      <c r="DZ1411" s="127"/>
      <c r="EA1411" s="127"/>
      <c r="EB1411" s="127"/>
      <c r="EC1411" s="127"/>
      <c r="ED1411" s="127"/>
      <c r="EE1411" s="127"/>
      <c r="EF1411" s="127"/>
      <c r="EG1411" s="127"/>
      <c r="EH1411" s="127"/>
      <c r="EI1411" s="127"/>
      <c r="EJ1411" s="127"/>
      <c r="EK1411" s="127"/>
      <c r="EL1411" s="127"/>
      <c r="EM1411" s="127"/>
      <c r="EN1411" s="127"/>
      <c r="EO1411" s="127"/>
      <c r="EP1411" s="127"/>
      <c r="EQ1411" s="127"/>
      <c r="ER1411" s="127"/>
      <c r="ES1411" s="127"/>
      <c r="ET1411" s="127"/>
      <c r="EU1411" s="127"/>
      <c r="EV1411" s="127"/>
      <c r="EW1411" s="127"/>
      <c r="EX1411" s="127"/>
      <c r="EY1411" s="127"/>
      <c r="EZ1411" s="127"/>
      <c r="FA1411" s="127"/>
      <c r="FB1411" s="127"/>
      <c r="FC1411" s="127"/>
      <c r="FD1411" s="127"/>
      <c r="FE1411" s="127"/>
      <c r="FF1411" s="127"/>
      <c r="FG1411" s="127"/>
      <c r="FH1411" s="127"/>
      <c r="FI1411" s="127"/>
      <c r="FJ1411" s="127"/>
      <c r="FK1411" s="127"/>
      <c r="FL1411" s="127"/>
      <c r="FM1411" s="127"/>
      <c r="FN1411" s="127"/>
      <c r="FO1411" s="127"/>
      <c r="FP1411" s="127"/>
      <c r="FQ1411" s="127"/>
      <c r="FR1411" s="127"/>
      <c r="FS1411" s="127"/>
      <c r="FT1411" s="127"/>
      <c r="FU1411" s="127"/>
      <c r="FV1411" s="127"/>
      <c r="FW1411" s="127"/>
      <c r="FX1411" s="127"/>
      <c r="FY1411" s="127"/>
      <c r="FZ1411" s="127"/>
      <c r="GA1411" s="127"/>
      <c r="GB1411" s="127"/>
      <c r="GC1411" s="127"/>
      <c r="GD1411" s="127"/>
      <c r="GE1411" s="127"/>
      <c r="GF1411" s="127"/>
      <c r="GG1411" s="127"/>
      <c r="GH1411" s="127"/>
      <c r="GI1411" s="127"/>
      <c r="GJ1411" s="127"/>
      <c r="GK1411" s="127"/>
      <c r="GL1411" s="127"/>
      <c r="GM1411" s="127"/>
      <c r="GN1411" s="127"/>
      <c r="GO1411" s="127"/>
      <c r="GP1411" s="127"/>
      <c r="GQ1411" s="124"/>
      <c r="GR1411" s="124"/>
      <c r="GS1411" s="124"/>
      <c r="GT1411" s="124"/>
      <c r="GU1411" s="124"/>
      <c r="GV1411" s="124"/>
      <c r="GW1411" s="124"/>
      <c r="GX1411" s="124"/>
      <c r="GY1411" s="124"/>
    </row>
    <row r="1412" spans="1:207" ht="12.75" customHeight="1" x14ac:dyDescent="0.2">
      <c r="A1412" s="127"/>
      <c r="B1412" s="127"/>
      <c r="C1412" s="127"/>
      <c r="D1412" s="127"/>
      <c r="E1412" s="127"/>
      <c r="F1412" s="127"/>
      <c r="G1412" s="131"/>
      <c r="H1412" s="127"/>
      <c r="I1412" s="127"/>
      <c r="J1412" s="127"/>
      <c r="K1412" s="127"/>
      <c r="L1412" s="127"/>
      <c r="M1412" s="127"/>
      <c r="N1412" s="127"/>
      <c r="O1412" s="127"/>
      <c r="P1412" s="127"/>
      <c r="Q1412" s="127"/>
      <c r="R1412" s="127"/>
      <c r="S1412" s="127"/>
      <c r="T1412" s="127"/>
      <c r="U1412" s="127"/>
      <c r="V1412" s="127"/>
      <c r="W1412" s="127"/>
      <c r="X1412" s="133"/>
      <c r="Y1412" s="127"/>
      <c r="Z1412" s="127"/>
      <c r="AA1412" s="127"/>
      <c r="AB1412" s="127"/>
      <c r="AC1412" s="127"/>
      <c r="AD1412" s="127"/>
      <c r="AE1412" s="127"/>
      <c r="AF1412" s="127"/>
      <c r="AG1412" s="127"/>
      <c r="AH1412" s="127"/>
      <c r="AI1412" s="127"/>
      <c r="AJ1412" s="127"/>
      <c r="AK1412" s="127"/>
      <c r="AL1412" s="127"/>
      <c r="AM1412" s="127"/>
      <c r="AN1412" s="127"/>
      <c r="AO1412" s="127"/>
      <c r="AP1412" s="127"/>
      <c r="AQ1412" s="127"/>
      <c r="AR1412" s="127"/>
      <c r="AS1412" s="127"/>
      <c r="AT1412" s="127"/>
      <c r="AU1412" s="127"/>
      <c r="AV1412" s="127"/>
      <c r="AW1412" s="127"/>
      <c r="AX1412" s="127"/>
      <c r="AY1412" s="127"/>
      <c r="AZ1412" s="127"/>
      <c r="BA1412" s="127"/>
      <c r="BB1412" s="127"/>
      <c r="BC1412" s="127"/>
      <c r="BD1412" s="127"/>
      <c r="BE1412" s="127"/>
      <c r="BF1412" s="127"/>
      <c r="BG1412" s="127"/>
      <c r="BH1412" s="127"/>
      <c r="BI1412" s="127"/>
      <c r="BJ1412" s="127"/>
      <c r="BK1412" s="127"/>
      <c r="BL1412" s="127"/>
      <c r="BM1412" s="127"/>
      <c r="BN1412" s="127"/>
      <c r="BO1412" s="127"/>
      <c r="BP1412" s="127"/>
      <c r="BQ1412" s="127"/>
      <c r="BR1412" s="127"/>
      <c r="BS1412" s="127"/>
      <c r="BT1412" s="127"/>
      <c r="BU1412" s="127"/>
      <c r="BV1412" s="127"/>
      <c r="BW1412" s="127"/>
      <c r="BX1412" s="127"/>
      <c r="BY1412" s="127"/>
      <c r="BZ1412" s="127"/>
      <c r="CA1412" s="127"/>
      <c r="CB1412" s="127"/>
      <c r="CC1412" s="127"/>
      <c r="CD1412" s="127"/>
      <c r="CE1412" s="127"/>
      <c r="CF1412" s="127"/>
      <c r="CG1412" s="127"/>
      <c r="CH1412" s="127"/>
      <c r="CI1412" s="127"/>
      <c r="CJ1412" s="127"/>
      <c r="CK1412" s="127"/>
      <c r="CL1412" s="127"/>
      <c r="CM1412" s="127"/>
      <c r="CN1412" s="127"/>
      <c r="CO1412" s="127"/>
      <c r="CP1412" s="127"/>
      <c r="CQ1412" s="127"/>
      <c r="CR1412" s="127"/>
      <c r="CS1412" s="127"/>
      <c r="CT1412" s="127"/>
      <c r="CU1412" s="127"/>
      <c r="CV1412" s="127"/>
      <c r="CW1412" s="127"/>
      <c r="CX1412" s="127"/>
      <c r="CY1412" s="127"/>
      <c r="CZ1412" s="127"/>
      <c r="DA1412" s="127"/>
      <c r="DB1412" s="127"/>
      <c r="DC1412" s="127"/>
      <c r="DD1412" s="127"/>
      <c r="DE1412" s="127"/>
      <c r="DF1412" s="127"/>
      <c r="DG1412" s="127"/>
      <c r="DH1412" s="127"/>
      <c r="DI1412" s="127"/>
      <c r="DJ1412" s="127"/>
      <c r="DK1412" s="127"/>
      <c r="DL1412" s="127"/>
      <c r="DM1412" s="127"/>
      <c r="DN1412" s="127"/>
      <c r="DO1412" s="127"/>
      <c r="DP1412" s="127"/>
      <c r="DQ1412" s="127"/>
      <c r="DR1412" s="127"/>
      <c r="DS1412" s="127"/>
      <c r="DT1412" s="127"/>
      <c r="DU1412" s="127"/>
      <c r="DV1412" s="127"/>
      <c r="DW1412" s="127"/>
      <c r="DX1412" s="127"/>
      <c r="DY1412" s="127"/>
      <c r="DZ1412" s="127"/>
      <c r="EA1412" s="127"/>
      <c r="EB1412" s="127"/>
      <c r="EC1412" s="127"/>
      <c r="ED1412" s="127"/>
      <c r="EE1412" s="127"/>
      <c r="EF1412" s="127"/>
      <c r="EG1412" s="127"/>
      <c r="EH1412" s="127"/>
      <c r="EI1412" s="127"/>
      <c r="EJ1412" s="127"/>
      <c r="EK1412" s="127"/>
      <c r="EL1412" s="127"/>
      <c r="EM1412" s="127"/>
      <c r="EN1412" s="127"/>
      <c r="EO1412" s="127"/>
      <c r="EP1412" s="127"/>
      <c r="EQ1412" s="127"/>
      <c r="ER1412" s="127"/>
      <c r="ES1412" s="127"/>
      <c r="ET1412" s="127"/>
      <c r="EU1412" s="127"/>
      <c r="EV1412" s="127"/>
      <c r="EW1412" s="127"/>
      <c r="EX1412" s="127"/>
      <c r="EY1412" s="127"/>
      <c r="EZ1412" s="127"/>
      <c r="FA1412" s="127"/>
      <c r="FB1412" s="127"/>
      <c r="FC1412" s="127"/>
      <c r="FD1412" s="127"/>
      <c r="FE1412" s="127"/>
      <c r="FF1412" s="127"/>
      <c r="FG1412" s="127"/>
      <c r="FH1412" s="127"/>
      <c r="FI1412" s="127"/>
      <c r="FJ1412" s="127"/>
      <c r="FK1412" s="127"/>
      <c r="FL1412" s="127"/>
      <c r="FM1412" s="127"/>
      <c r="FN1412" s="127"/>
      <c r="FO1412" s="127"/>
      <c r="FP1412" s="127"/>
      <c r="FQ1412" s="127"/>
      <c r="FR1412" s="127"/>
      <c r="FS1412" s="127"/>
      <c r="FT1412" s="127"/>
      <c r="FU1412" s="127"/>
      <c r="FV1412" s="127"/>
      <c r="FW1412" s="127"/>
      <c r="FX1412" s="127"/>
      <c r="FY1412" s="127"/>
      <c r="FZ1412" s="127"/>
      <c r="GA1412" s="127"/>
      <c r="GB1412" s="127"/>
      <c r="GC1412" s="127"/>
      <c r="GD1412" s="127"/>
      <c r="GE1412" s="127"/>
      <c r="GF1412" s="127"/>
      <c r="GG1412" s="127"/>
      <c r="GH1412" s="127"/>
      <c r="GI1412" s="127"/>
      <c r="GJ1412" s="127"/>
      <c r="GK1412" s="127"/>
      <c r="GL1412" s="127"/>
      <c r="GM1412" s="127"/>
      <c r="GN1412" s="127"/>
      <c r="GO1412" s="127"/>
      <c r="GP1412" s="127"/>
      <c r="GQ1412" s="124"/>
      <c r="GR1412" s="124"/>
      <c r="GS1412" s="124"/>
      <c r="GT1412" s="124"/>
      <c r="GU1412" s="124"/>
      <c r="GV1412" s="124"/>
      <c r="GW1412" s="124"/>
      <c r="GX1412" s="124"/>
      <c r="GY1412" s="124"/>
    </row>
    <row r="1413" spans="1:207" ht="12.75" customHeight="1" x14ac:dyDescent="0.2">
      <c r="A1413" s="127"/>
      <c r="B1413" s="127"/>
      <c r="C1413" s="127"/>
      <c r="D1413" s="127"/>
      <c r="E1413" s="127"/>
      <c r="F1413" s="127"/>
      <c r="G1413" s="131"/>
      <c r="H1413" s="127"/>
      <c r="I1413" s="127"/>
      <c r="J1413" s="127"/>
      <c r="K1413" s="127"/>
      <c r="L1413" s="127"/>
      <c r="M1413" s="127"/>
      <c r="N1413" s="127"/>
      <c r="O1413" s="127"/>
      <c r="P1413" s="127"/>
      <c r="Q1413" s="127"/>
      <c r="R1413" s="127"/>
      <c r="S1413" s="127"/>
      <c r="T1413" s="127"/>
      <c r="U1413" s="127"/>
      <c r="V1413" s="127"/>
      <c r="W1413" s="127"/>
      <c r="X1413" s="133"/>
      <c r="Y1413" s="127"/>
      <c r="Z1413" s="127"/>
      <c r="AA1413" s="127"/>
      <c r="AB1413" s="127"/>
      <c r="AC1413" s="127"/>
      <c r="AD1413" s="127"/>
      <c r="AE1413" s="127"/>
      <c r="AF1413" s="127"/>
      <c r="AG1413" s="127"/>
      <c r="AH1413" s="127"/>
      <c r="AI1413" s="127"/>
      <c r="AJ1413" s="127"/>
      <c r="AK1413" s="127"/>
      <c r="AL1413" s="127"/>
      <c r="AM1413" s="127"/>
      <c r="AN1413" s="127"/>
      <c r="AO1413" s="127"/>
      <c r="AP1413" s="127"/>
      <c r="AQ1413" s="127"/>
      <c r="AR1413" s="127"/>
      <c r="AS1413" s="127"/>
      <c r="AT1413" s="127"/>
      <c r="AU1413" s="127"/>
      <c r="AV1413" s="127"/>
      <c r="AW1413" s="127"/>
      <c r="AX1413" s="127"/>
      <c r="AY1413" s="127"/>
      <c r="AZ1413" s="127"/>
      <c r="BA1413" s="127"/>
      <c r="BB1413" s="127"/>
      <c r="BC1413" s="127"/>
      <c r="BD1413" s="127"/>
      <c r="BE1413" s="127"/>
      <c r="BF1413" s="127"/>
      <c r="BG1413" s="127"/>
      <c r="BH1413" s="127"/>
      <c r="BI1413" s="127"/>
      <c r="BJ1413" s="127"/>
      <c r="BK1413" s="127"/>
      <c r="BL1413" s="127"/>
      <c r="BM1413" s="127"/>
      <c r="BN1413" s="127"/>
      <c r="BO1413" s="127"/>
      <c r="BP1413" s="127"/>
      <c r="BQ1413" s="127"/>
      <c r="BR1413" s="127"/>
      <c r="BS1413" s="127"/>
      <c r="BT1413" s="127"/>
      <c r="BU1413" s="127"/>
      <c r="BV1413" s="127"/>
      <c r="BW1413" s="127"/>
      <c r="BX1413" s="127"/>
      <c r="BY1413" s="127"/>
      <c r="BZ1413" s="127"/>
      <c r="CA1413" s="127"/>
      <c r="CB1413" s="127"/>
      <c r="CC1413" s="127"/>
      <c r="CD1413" s="127"/>
      <c r="CE1413" s="127"/>
      <c r="CF1413" s="127"/>
      <c r="CG1413" s="127"/>
      <c r="CH1413" s="127"/>
      <c r="CI1413" s="127"/>
      <c r="CJ1413" s="127"/>
      <c r="CK1413" s="127"/>
      <c r="CL1413" s="127"/>
      <c r="CM1413" s="127"/>
      <c r="CN1413" s="127"/>
      <c r="CO1413" s="127"/>
      <c r="CP1413" s="127"/>
      <c r="CQ1413" s="127"/>
      <c r="CR1413" s="127"/>
      <c r="CS1413" s="127"/>
      <c r="CT1413" s="127"/>
      <c r="CU1413" s="127"/>
      <c r="CV1413" s="127"/>
      <c r="CW1413" s="127"/>
      <c r="CX1413" s="127"/>
      <c r="CY1413" s="127"/>
      <c r="CZ1413" s="127"/>
      <c r="DA1413" s="127"/>
      <c r="DB1413" s="127"/>
      <c r="DC1413" s="127"/>
      <c r="DD1413" s="127"/>
      <c r="DE1413" s="127"/>
      <c r="DF1413" s="127"/>
      <c r="DG1413" s="127"/>
      <c r="DH1413" s="127"/>
      <c r="DI1413" s="127"/>
      <c r="DJ1413" s="127"/>
      <c r="DK1413" s="127"/>
      <c r="DL1413" s="127"/>
      <c r="DM1413" s="127"/>
      <c r="DN1413" s="127"/>
      <c r="DO1413" s="127"/>
      <c r="DP1413" s="127"/>
      <c r="DQ1413" s="127"/>
      <c r="DR1413" s="127"/>
      <c r="DS1413" s="127"/>
      <c r="DT1413" s="127"/>
      <c r="DU1413" s="127"/>
      <c r="DV1413" s="127"/>
      <c r="DW1413" s="127"/>
      <c r="DX1413" s="127"/>
      <c r="DY1413" s="127"/>
      <c r="DZ1413" s="127"/>
      <c r="EA1413" s="127"/>
      <c r="EB1413" s="127"/>
      <c r="EC1413" s="127"/>
      <c r="ED1413" s="127"/>
      <c r="EE1413" s="127"/>
      <c r="EF1413" s="127"/>
      <c r="EG1413" s="127"/>
      <c r="EH1413" s="127"/>
      <c r="EI1413" s="127"/>
      <c r="EJ1413" s="127"/>
      <c r="EK1413" s="127"/>
      <c r="EL1413" s="127"/>
      <c r="EM1413" s="127"/>
      <c r="EN1413" s="127"/>
      <c r="EO1413" s="127"/>
      <c r="EP1413" s="127"/>
      <c r="EQ1413" s="127"/>
      <c r="ER1413" s="127"/>
      <c r="ES1413" s="127"/>
      <c r="ET1413" s="127"/>
      <c r="EU1413" s="127"/>
      <c r="EV1413" s="127"/>
      <c r="EW1413" s="127"/>
      <c r="EX1413" s="127"/>
      <c r="EY1413" s="127"/>
      <c r="EZ1413" s="127"/>
      <c r="FA1413" s="127"/>
      <c r="FB1413" s="127"/>
      <c r="FC1413" s="127"/>
      <c r="FD1413" s="127"/>
      <c r="FE1413" s="127"/>
      <c r="FF1413" s="127"/>
      <c r="FG1413" s="127"/>
      <c r="FH1413" s="127"/>
      <c r="FI1413" s="127"/>
      <c r="FJ1413" s="127"/>
      <c r="FK1413" s="127"/>
      <c r="FL1413" s="127"/>
      <c r="FM1413" s="127"/>
      <c r="FN1413" s="127"/>
      <c r="FO1413" s="127"/>
      <c r="FP1413" s="127"/>
      <c r="FQ1413" s="127"/>
      <c r="FR1413" s="127"/>
      <c r="FS1413" s="127"/>
      <c r="FT1413" s="127"/>
      <c r="FU1413" s="127"/>
      <c r="FV1413" s="127"/>
      <c r="FW1413" s="127"/>
      <c r="FX1413" s="127"/>
      <c r="FY1413" s="127"/>
      <c r="FZ1413" s="127"/>
      <c r="GA1413" s="127"/>
      <c r="GB1413" s="127"/>
      <c r="GC1413" s="127"/>
      <c r="GD1413" s="127"/>
      <c r="GE1413" s="127"/>
      <c r="GF1413" s="127"/>
      <c r="GG1413" s="127"/>
      <c r="GH1413" s="127"/>
      <c r="GI1413" s="127"/>
      <c r="GJ1413" s="127"/>
      <c r="GK1413" s="127"/>
      <c r="GL1413" s="127"/>
      <c r="GM1413" s="127"/>
      <c r="GN1413" s="127"/>
      <c r="GO1413" s="127"/>
      <c r="GP1413" s="127"/>
      <c r="GQ1413" s="124"/>
      <c r="GR1413" s="124"/>
      <c r="GS1413" s="124"/>
      <c r="GT1413" s="124"/>
      <c r="GU1413" s="124"/>
      <c r="GV1413" s="124"/>
      <c r="GW1413" s="124"/>
      <c r="GX1413" s="124"/>
      <c r="GY1413" s="124"/>
    </row>
    <row r="1414" spans="1:207" ht="12.75" customHeight="1" x14ac:dyDescent="0.2">
      <c r="A1414" s="127"/>
      <c r="B1414" s="127"/>
      <c r="C1414" s="127"/>
      <c r="D1414" s="127"/>
      <c r="E1414" s="127"/>
      <c r="F1414" s="127"/>
      <c r="G1414" s="131"/>
      <c r="H1414" s="127"/>
      <c r="I1414" s="127"/>
      <c r="J1414" s="127"/>
      <c r="K1414" s="127"/>
      <c r="L1414" s="127"/>
      <c r="M1414" s="127"/>
      <c r="N1414" s="127"/>
      <c r="O1414" s="127"/>
      <c r="P1414" s="127"/>
      <c r="Q1414" s="127"/>
      <c r="R1414" s="127"/>
      <c r="S1414" s="127"/>
      <c r="T1414" s="127"/>
      <c r="U1414" s="127"/>
      <c r="V1414" s="127"/>
      <c r="W1414" s="127"/>
      <c r="X1414" s="133"/>
      <c r="Y1414" s="127"/>
      <c r="Z1414" s="127"/>
      <c r="AA1414" s="127"/>
      <c r="AB1414" s="127"/>
      <c r="AC1414" s="127"/>
      <c r="AD1414" s="127"/>
      <c r="AE1414" s="127"/>
      <c r="AF1414" s="127"/>
      <c r="AG1414" s="127"/>
      <c r="AH1414" s="127"/>
      <c r="AI1414" s="127"/>
      <c r="AJ1414" s="127"/>
      <c r="AK1414" s="127"/>
      <c r="AL1414" s="127"/>
      <c r="AM1414" s="127"/>
      <c r="AN1414" s="127"/>
      <c r="AO1414" s="127"/>
      <c r="AP1414" s="127"/>
      <c r="AQ1414" s="127"/>
      <c r="AR1414" s="127"/>
      <c r="AS1414" s="127"/>
      <c r="AT1414" s="127"/>
      <c r="AU1414" s="127"/>
      <c r="AV1414" s="127"/>
      <c r="AW1414" s="127"/>
      <c r="AX1414" s="127"/>
      <c r="AY1414" s="127"/>
      <c r="AZ1414" s="127"/>
      <c r="BA1414" s="127"/>
      <c r="BB1414" s="127"/>
      <c r="BC1414" s="127"/>
      <c r="BD1414" s="127"/>
      <c r="BE1414" s="127"/>
      <c r="BF1414" s="127"/>
      <c r="BG1414" s="127"/>
      <c r="BH1414" s="127"/>
      <c r="BI1414" s="127"/>
      <c r="BJ1414" s="127"/>
      <c r="BK1414" s="127"/>
      <c r="BL1414" s="127"/>
      <c r="BM1414" s="127"/>
      <c r="BN1414" s="127"/>
      <c r="BO1414" s="127"/>
      <c r="BP1414" s="127"/>
      <c r="BQ1414" s="127"/>
      <c r="BR1414" s="127"/>
      <c r="BS1414" s="127"/>
      <c r="BT1414" s="127"/>
      <c r="BU1414" s="127"/>
      <c r="BV1414" s="127"/>
      <c r="BW1414" s="127"/>
      <c r="BX1414" s="127"/>
      <c r="BY1414" s="127"/>
      <c r="BZ1414" s="127"/>
      <c r="CA1414" s="127"/>
      <c r="CB1414" s="127"/>
      <c r="CC1414" s="127"/>
      <c r="CD1414" s="127"/>
      <c r="CE1414" s="127"/>
      <c r="CF1414" s="127"/>
      <c r="CG1414" s="127"/>
      <c r="CH1414" s="127"/>
      <c r="CI1414" s="127"/>
      <c r="CJ1414" s="127"/>
      <c r="CK1414" s="127"/>
      <c r="CL1414" s="127"/>
      <c r="CM1414" s="127"/>
      <c r="CN1414" s="127"/>
      <c r="CO1414" s="127"/>
      <c r="CP1414" s="127"/>
      <c r="CQ1414" s="127"/>
      <c r="CR1414" s="127"/>
      <c r="CS1414" s="127"/>
      <c r="CT1414" s="127"/>
      <c r="CU1414" s="127"/>
      <c r="CV1414" s="127"/>
      <c r="CW1414" s="127"/>
      <c r="CX1414" s="127"/>
      <c r="CY1414" s="127"/>
      <c r="CZ1414" s="127"/>
      <c r="DA1414" s="127"/>
      <c r="DB1414" s="127"/>
      <c r="DC1414" s="127"/>
      <c r="DD1414" s="127"/>
      <c r="DE1414" s="127"/>
      <c r="DF1414" s="127"/>
      <c r="DG1414" s="127"/>
      <c r="DH1414" s="127"/>
      <c r="DI1414" s="127"/>
      <c r="DJ1414" s="127"/>
      <c r="DK1414" s="127"/>
      <c r="DL1414" s="127"/>
      <c r="DM1414" s="127"/>
      <c r="DN1414" s="127"/>
      <c r="DO1414" s="127"/>
      <c r="DP1414" s="127"/>
      <c r="DQ1414" s="127"/>
      <c r="DR1414" s="127"/>
      <c r="DS1414" s="127"/>
      <c r="DT1414" s="127"/>
      <c r="DU1414" s="127"/>
      <c r="DV1414" s="127"/>
      <c r="DW1414" s="127"/>
      <c r="DX1414" s="127"/>
      <c r="DY1414" s="127"/>
      <c r="DZ1414" s="127"/>
      <c r="EA1414" s="127"/>
      <c r="EB1414" s="127"/>
      <c r="EC1414" s="127"/>
      <c r="ED1414" s="127"/>
      <c r="EE1414" s="127"/>
      <c r="EF1414" s="127"/>
      <c r="EG1414" s="127"/>
      <c r="EH1414" s="127"/>
      <c r="EI1414" s="127"/>
      <c r="EJ1414" s="127"/>
      <c r="EK1414" s="127"/>
      <c r="EL1414" s="127"/>
      <c r="EM1414" s="127"/>
      <c r="EN1414" s="127"/>
      <c r="EO1414" s="127"/>
      <c r="EP1414" s="127"/>
      <c r="EQ1414" s="127"/>
      <c r="ER1414" s="127"/>
      <c r="ES1414" s="127"/>
      <c r="ET1414" s="127"/>
      <c r="EU1414" s="127"/>
      <c r="EV1414" s="127"/>
      <c r="EW1414" s="127"/>
      <c r="EX1414" s="127"/>
      <c r="EY1414" s="127"/>
      <c r="EZ1414" s="127"/>
      <c r="FA1414" s="127"/>
      <c r="FB1414" s="127"/>
      <c r="FC1414" s="127"/>
      <c r="FD1414" s="127"/>
      <c r="FE1414" s="127"/>
      <c r="FF1414" s="127"/>
      <c r="FG1414" s="127"/>
      <c r="FH1414" s="127"/>
      <c r="FI1414" s="127"/>
      <c r="FJ1414" s="127"/>
      <c r="FK1414" s="127"/>
      <c r="FL1414" s="127"/>
      <c r="FM1414" s="127"/>
      <c r="FN1414" s="127"/>
      <c r="FO1414" s="127"/>
      <c r="FP1414" s="127"/>
      <c r="FQ1414" s="127"/>
      <c r="FR1414" s="127"/>
      <c r="FS1414" s="127"/>
      <c r="FT1414" s="127"/>
      <c r="FU1414" s="127"/>
      <c r="FV1414" s="127"/>
      <c r="FW1414" s="127"/>
      <c r="FX1414" s="127"/>
      <c r="FY1414" s="127"/>
      <c r="FZ1414" s="127"/>
      <c r="GA1414" s="127"/>
      <c r="GB1414" s="127"/>
      <c r="GC1414" s="127"/>
      <c r="GD1414" s="127"/>
      <c r="GE1414" s="127"/>
      <c r="GF1414" s="127"/>
      <c r="GG1414" s="127"/>
      <c r="GH1414" s="127"/>
      <c r="GI1414" s="127"/>
      <c r="GJ1414" s="127"/>
      <c r="GK1414" s="127"/>
      <c r="GL1414" s="127"/>
      <c r="GM1414" s="127"/>
      <c r="GN1414" s="127"/>
      <c r="GO1414" s="127"/>
      <c r="GP1414" s="127"/>
      <c r="GQ1414" s="124"/>
      <c r="GR1414" s="124"/>
      <c r="GS1414" s="124"/>
      <c r="GT1414" s="124"/>
      <c r="GU1414" s="124"/>
      <c r="GV1414" s="124"/>
      <c r="GW1414" s="124"/>
      <c r="GX1414" s="124"/>
      <c r="GY1414" s="124"/>
    </row>
    <row r="1415" spans="1:207" ht="12.75" customHeight="1" x14ac:dyDescent="0.2">
      <c r="A1415" s="127"/>
      <c r="B1415" s="127"/>
      <c r="C1415" s="127"/>
      <c r="D1415" s="127"/>
      <c r="E1415" s="127"/>
      <c r="F1415" s="127"/>
      <c r="G1415" s="131"/>
      <c r="H1415" s="127"/>
      <c r="I1415" s="127"/>
      <c r="J1415" s="127"/>
      <c r="K1415" s="127"/>
      <c r="L1415" s="127"/>
      <c r="M1415" s="127"/>
      <c r="N1415" s="127"/>
      <c r="O1415" s="127"/>
      <c r="P1415" s="127"/>
      <c r="Q1415" s="127"/>
      <c r="R1415" s="127"/>
      <c r="S1415" s="127"/>
      <c r="T1415" s="127"/>
      <c r="U1415" s="127"/>
      <c r="V1415" s="127"/>
      <c r="W1415" s="127"/>
      <c r="X1415" s="133"/>
      <c r="Y1415" s="127"/>
      <c r="Z1415" s="127"/>
      <c r="AA1415" s="127"/>
      <c r="AB1415" s="127"/>
      <c r="AC1415" s="127"/>
      <c r="AD1415" s="127"/>
      <c r="AE1415" s="127"/>
      <c r="AF1415" s="127"/>
      <c r="AG1415" s="127"/>
      <c r="AH1415" s="127"/>
      <c r="AI1415" s="127"/>
      <c r="AJ1415" s="127"/>
      <c r="AK1415" s="127"/>
      <c r="AL1415" s="127"/>
      <c r="AM1415" s="127"/>
      <c r="AN1415" s="127"/>
      <c r="AO1415" s="127"/>
      <c r="AP1415" s="127"/>
      <c r="AQ1415" s="127"/>
      <c r="AR1415" s="127"/>
      <c r="AS1415" s="127"/>
      <c r="AT1415" s="127"/>
      <c r="AU1415" s="127"/>
      <c r="AV1415" s="127"/>
      <c r="AW1415" s="127"/>
      <c r="AX1415" s="127"/>
      <c r="AY1415" s="127"/>
      <c r="AZ1415" s="127"/>
      <c r="BA1415" s="127"/>
      <c r="BB1415" s="127"/>
      <c r="BC1415" s="127"/>
      <c r="BD1415" s="127"/>
      <c r="BE1415" s="127"/>
      <c r="BF1415" s="127"/>
      <c r="BG1415" s="127"/>
      <c r="BH1415" s="127"/>
      <c r="BI1415" s="127"/>
      <c r="BJ1415" s="127"/>
      <c r="BK1415" s="127"/>
      <c r="BL1415" s="127"/>
      <c r="BM1415" s="127"/>
      <c r="BN1415" s="127"/>
      <c r="BO1415" s="127"/>
      <c r="BP1415" s="127"/>
      <c r="BQ1415" s="127"/>
      <c r="BR1415" s="127"/>
      <c r="BS1415" s="127"/>
      <c r="BT1415" s="127"/>
      <c r="BU1415" s="127"/>
      <c r="BV1415" s="127"/>
      <c r="BW1415" s="127"/>
      <c r="BX1415" s="127"/>
      <c r="BY1415" s="127"/>
      <c r="BZ1415" s="127"/>
      <c r="CA1415" s="127"/>
      <c r="CB1415" s="127"/>
      <c r="CC1415" s="127"/>
      <c r="CD1415" s="127"/>
      <c r="CE1415" s="127"/>
      <c r="CF1415" s="127"/>
      <c r="CG1415" s="127"/>
      <c r="CH1415" s="127"/>
      <c r="CI1415" s="127"/>
      <c r="CJ1415" s="127"/>
      <c r="CK1415" s="127"/>
      <c r="CL1415" s="127"/>
      <c r="CM1415" s="127"/>
      <c r="CN1415" s="127"/>
      <c r="CO1415" s="127"/>
      <c r="CP1415" s="127"/>
      <c r="CQ1415" s="127"/>
      <c r="CR1415" s="127"/>
      <c r="CS1415" s="127"/>
      <c r="CT1415" s="127"/>
      <c r="CU1415" s="127"/>
      <c r="CV1415" s="127"/>
      <c r="CW1415" s="127"/>
      <c r="CX1415" s="127"/>
      <c r="CY1415" s="127"/>
      <c r="CZ1415" s="127"/>
      <c r="DA1415" s="127"/>
      <c r="DB1415" s="127"/>
      <c r="DC1415" s="127"/>
      <c r="DD1415" s="127"/>
      <c r="DE1415" s="127"/>
      <c r="DF1415" s="127"/>
      <c r="DG1415" s="127"/>
      <c r="DH1415" s="127"/>
      <c r="DI1415" s="127"/>
      <c r="DJ1415" s="127"/>
      <c r="DK1415" s="127"/>
      <c r="DL1415" s="127"/>
      <c r="DM1415" s="127"/>
      <c r="DN1415" s="127"/>
      <c r="DO1415" s="127"/>
      <c r="DP1415" s="127"/>
      <c r="DQ1415" s="127"/>
      <c r="DR1415" s="127"/>
      <c r="DS1415" s="127"/>
      <c r="DT1415" s="127"/>
      <c r="DU1415" s="127"/>
      <c r="DV1415" s="127"/>
      <c r="DW1415" s="127"/>
      <c r="DX1415" s="127"/>
      <c r="DY1415" s="127"/>
      <c r="DZ1415" s="127"/>
      <c r="EA1415" s="127"/>
      <c r="EB1415" s="127"/>
      <c r="EC1415" s="127"/>
      <c r="ED1415" s="127"/>
      <c r="EE1415" s="127"/>
      <c r="EF1415" s="127"/>
      <c r="EG1415" s="127"/>
      <c r="EH1415" s="127"/>
      <c r="EI1415" s="127"/>
      <c r="EJ1415" s="127"/>
      <c r="EK1415" s="127"/>
      <c r="EL1415" s="127"/>
      <c r="EM1415" s="127"/>
      <c r="EN1415" s="127"/>
      <c r="EO1415" s="127"/>
      <c r="EP1415" s="127"/>
      <c r="EQ1415" s="127"/>
      <c r="ER1415" s="127"/>
      <c r="ES1415" s="127"/>
      <c r="ET1415" s="127"/>
      <c r="EU1415" s="127"/>
      <c r="EV1415" s="127"/>
      <c r="EW1415" s="127"/>
      <c r="EX1415" s="127"/>
      <c r="EY1415" s="127"/>
      <c r="EZ1415" s="127"/>
      <c r="FA1415" s="127"/>
      <c r="FB1415" s="127"/>
      <c r="FC1415" s="127"/>
      <c r="FD1415" s="127"/>
      <c r="FE1415" s="127"/>
      <c r="FF1415" s="127"/>
      <c r="FG1415" s="127"/>
      <c r="FH1415" s="127"/>
      <c r="FI1415" s="127"/>
      <c r="FJ1415" s="127"/>
      <c r="FK1415" s="127"/>
      <c r="FL1415" s="127"/>
      <c r="FM1415" s="127"/>
      <c r="FN1415" s="127"/>
      <c r="FO1415" s="127"/>
      <c r="FP1415" s="127"/>
      <c r="FQ1415" s="127"/>
      <c r="FR1415" s="127"/>
      <c r="FS1415" s="127"/>
      <c r="FT1415" s="127"/>
      <c r="FU1415" s="127"/>
      <c r="FV1415" s="127"/>
      <c r="FW1415" s="127"/>
      <c r="FX1415" s="127"/>
      <c r="FY1415" s="127"/>
      <c r="FZ1415" s="127"/>
      <c r="GA1415" s="127"/>
      <c r="GB1415" s="127"/>
      <c r="GC1415" s="127"/>
      <c r="GD1415" s="127"/>
      <c r="GE1415" s="127"/>
      <c r="GF1415" s="127"/>
      <c r="GG1415" s="127"/>
      <c r="GH1415" s="127"/>
      <c r="GI1415" s="127"/>
      <c r="GJ1415" s="127"/>
      <c r="GK1415" s="127"/>
      <c r="GL1415" s="127"/>
      <c r="GM1415" s="127"/>
      <c r="GN1415" s="127"/>
      <c r="GO1415" s="127"/>
      <c r="GP1415" s="127"/>
      <c r="GQ1415" s="124"/>
      <c r="GR1415" s="124"/>
      <c r="GS1415" s="124"/>
      <c r="GT1415" s="124"/>
      <c r="GU1415" s="124"/>
      <c r="GV1415" s="124"/>
      <c r="GW1415" s="124"/>
      <c r="GX1415" s="124"/>
      <c r="GY1415" s="124"/>
    </row>
    <row r="1416" spans="1:207" ht="12.75" customHeight="1" x14ac:dyDescent="0.2">
      <c r="A1416" s="127"/>
      <c r="B1416" s="127"/>
      <c r="C1416" s="127"/>
      <c r="D1416" s="127"/>
      <c r="E1416" s="127"/>
      <c r="F1416" s="127"/>
      <c r="G1416" s="131"/>
      <c r="H1416" s="127"/>
      <c r="I1416" s="127"/>
      <c r="J1416" s="127"/>
      <c r="K1416" s="127"/>
      <c r="L1416" s="127"/>
      <c r="M1416" s="127"/>
      <c r="N1416" s="127"/>
      <c r="O1416" s="127"/>
      <c r="P1416" s="127"/>
      <c r="Q1416" s="127"/>
      <c r="R1416" s="127"/>
      <c r="S1416" s="127"/>
      <c r="T1416" s="127"/>
      <c r="U1416" s="127"/>
      <c r="V1416" s="127"/>
      <c r="W1416" s="127"/>
      <c r="X1416" s="133"/>
      <c r="Y1416" s="127"/>
      <c r="Z1416" s="127"/>
      <c r="AA1416" s="127"/>
      <c r="AB1416" s="127"/>
      <c r="AC1416" s="127"/>
      <c r="AD1416" s="127"/>
      <c r="AE1416" s="127"/>
      <c r="AF1416" s="127"/>
      <c r="AG1416" s="127"/>
      <c r="AH1416" s="127"/>
      <c r="AI1416" s="127"/>
      <c r="AJ1416" s="127"/>
      <c r="AK1416" s="127"/>
      <c r="AL1416" s="127"/>
      <c r="AM1416" s="127"/>
      <c r="AN1416" s="127"/>
      <c r="AO1416" s="127"/>
      <c r="AP1416" s="127"/>
      <c r="AQ1416" s="127"/>
      <c r="AR1416" s="127"/>
      <c r="AS1416" s="127"/>
      <c r="AT1416" s="127"/>
      <c r="AU1416" s="127"/>
      <c r="AV1416" s="127"/>
      <c r="AW1416" s="127"/>
      <c r="AX1416" s="127"/>
      <c r="AY1416" s="127"/>
      <c r="AZ1416" s="127"/>
      <c r="BA1416" s="127"/>
      <c r="BB1416" s="127"/>
      <c r="BC1416" s="127"/>
      <c r="BD1416" s="127"/>
      <c r="BE1416" s="127"/>
      <c r="BF1416" s="127"/>
      <c r="BG1416" s="127"/>
      <c r="BH1416" s="127"/>
      <c r="BI1416" s="127"/>
      <c r="BJ1416" s="127"/>
      <c r="BK1416" s="127"/>
      <c r="BL1416" s="127"/>
      <c r="BM1416" s="127"/>
      <c r="BN1416" s="127"/>
      <c r="BO1416" s="127"/>
      <c r="BP1416" s="127"/>
      <c r="BQ1416" s="127"/>
      <c r="BR1416" s="127"/>
      <c r="BS1416" s="127"/>
      <c r="BT1416" s="127"/>
      <c r="BU1416" s="127"/>
      <c r="BV1416" s="127"/>
      <c r="BW1416" s="127"/>
      <c r="BX1416" s="127"/>
      <c r="BY1416" s="127"/>
      <c r="BZ1416" s="127"/>
      <c r="CA1416" s="127"/>
      <c r="CB1416" s="127"/>
      <c r="CC1416" s="127"/>
      <c r="CD1416" s="127"/>
      <c r="CE1416" s="127"/>
      <c r="CF1416" s="127"/>
      <c r="CG1416" s="127"/>
      <c r="CH1416" s="127"/>
      <c r="CI1416" s="127"/>
      <c r="CJ1416" s="127"/>
      <c r="CK1416" s="127"/>
      <c r="CL1416" s="127"/>
      <c r="CM1416" s="127"/>
      <c r="CN1416" s="127"/>
      <c r="CO1416" s="127"/>
      <c r="CP1416" s="127"/>
      <c r="CQ1416" s="127"/>
      <c r="CR1416" s="127"/>
      <c r="CS1416" s="127"/>
      <c r="CT1416" s="127"/>
      <c r="CU1416" s="127"/>
      <c r="CV1416" s="127"/>
      <c r="CW1416" s="127"/>
      <c r="CX1416" s="127"/>
      <c r="CY1416" s="127"/>
      <c r="CZ1416" s="127"/>
      <c r="DA1416" s="127"/>
      <c r="DB1416" s="127"/>
      <c r="DC1416" s="127"/>
      <c r="DD1416" s="127"/>
      <c r="DE1416" s="127"/>
      <c r="DF1416" s="127"/>
      <c r="DG1416" s="127"/>
      <c r="DH1416" s="127"/>
      <c r="DI1416" s="127"/>
      <c r="DJ1416" s="127"/>
      <c r="DK1416" s="127"/>
      <c r="DL1416" s="127"/>
      <c r="DM1416" s="127"/>
      <c r="DN1416" s="127"/>
      <c r="DO1416" s="127"/>
      <c r="DP1416" s="127"/>
      <c r="DQ1416" s="127"/>
      <c r="DR1416" s="127"/>
      <c r="DS1416" s="127"/>
      <c r="DT1416" s="127"/>
      <c r="DU1416" s="127"/>
      <c r="DV1416" s="127"/>
      <c r="DW1416" s="127"/>
      <c r="DX1416" s="127"/>
      <c r="DY1416" s="127"/>
      <c r="DZ1416" s="127"/>
      <c r="EA1416" s="127"/>
      <c r="EB1416" s="127"/>
      <c r="EC1416" s="127"/>
      <c r="ED1416" s="127"/>
      <c r="EE1416" s="127"/>
      <c r="EF1416" s="127"/>
      <c r="EG1416" s="127"/>
      <c r="EH1416" s="127"/>
      <c r="EI1416" s="127"/>
      <c r="EJ1416" s="127"/>
      <c r="EK1416" s="127"/>
      <c r="EL1416" s="127"/>
      <c r="EM1416" s="127"/>
      <c r="EN1416" s="127"/>
      <c r="EO1416" s="127"/>
      <c r="EP1416" s="127"/>
      <c r="EQ1416" s="127"/>
      <c r="ER1416" s="127"/>
      <c r="ES1416" s="127"/>
      <c r="ET1416" s="127"/>
      <c r="EU1416" s="127"/>
      <c r="EV1416" s="127"/>
      <c r="EW1416" s="127"/>
      <c r="EX1416" s="127"/>
      <c r="EY1416" s="127"/>
      <c r="EZ1416" s="127"/>
      <c r="FA1416" s="127"/>
      <c r="FB1416" s="127"/>
      <c r="FC1416" s="127"/>
      <c r="FD1416" s="127"/>
      <c r="FE1416" s="127"/>
      <c r="FF1416" s="127"/>
      <c r="FG1416" s="127"/>
      <c r="FH1416" s="127"/>
      <c r="FI1416" s="127"/>
      <c r="FJ1416" s="127"/>
      <c r="FK1416" s="127"/>
      <c r="FL1416" s="127"/>
      <c r="FM1416" s="127"/>
      <c r="FN1416" s="127"/>
      <c r="FO1416" s="127"/>
      <c r="FP1416" s="127"/>
      <c r="FQ1416" s="127"/>
      <c r="FR1416" s="127"/>
      <c r="FS1416" s="127"/>
      <c r="FT1416" s="127"/>
      <c r="FU1416" s="127"/>
      <c r="FV1416" s="127"/>
      <c r="FW1416" s="127"/>
      <c r="FX1416" s="127"/>
      <c r="FY1416" s="127"/>
      <c r="FZ1416" s="127"/>
      <c r="GA1416" s="127"/>
      <c r="GB1416" s="127"/>
      <c r="GC1416" s="127"/>
      <c r="GD1416" s="127"/>
      <c r="GE1416" s="127"/>
      <c r="GF1416" s="127"/>
      <c r="GG1416" s="127"/>
      <c r="GH1416" s="127"/>
      <c r="GI1416" s="127"/>
      <c r="GJ1416" s="127"/>
      <c r="GK1416" s="127"/>
      <c r="GL1416" s="127"/>
      <c r="GM1416" s="127"/>
      <c r="GN1416" s="127"/>
      <c r="GO1416" s="127"/>
      <c r="GP1416" s="127"/>
      <c r="GQ1416" s="124"/>
      <c r="GR1416" s="124"/>
      <c r="GS1416" s="124"/>
      <c r="GT1416" s="124"/>
      <c r="GU1416" s="124"/>
      <c r="GV1416" s="124"/>
      <c r="GW1416" s="124"/>
      <c r="GX1416" s="124"/>
      <c r="GY1416" s="124"/>
    </row>
    <row r="1417" spans="1:207" ht="12.75" customHeight="1" x14ac:dyDescent="0.2">
      <c r="A1417" s="127"/>
      <c r="B1417" s="127"/>
      <c r="C1417" s="127"/>
      <c r="D1417" s="127"/>
      <c r="E1417" s="127"/>
      <c r="F1417" s="127"/>
      <c r="G1417" s="131"/>
      <c r="H1417" s="127"/>
      <c r="I1417" s="127"/>
      <c r="J1417" s="127"/>
      <c r="K1417" s="127"/>
      <c r="L1417" s="127"/>
      <c r="M1417" s="127"/>
      <c r="N1417" s="127"/>
      <c r="O1417" s="127"/>
      <c r="P1417" s="127"/>
      <c r="Q1417" s="127"/>
      <c r="R1417" s="127"/>
      <c r="S1417" s="127"/>
      <c r="T1417" s="127"/>
      <c r="U1417" s="127"/>
      <c r="V1417" s="127"/>
      <c r="W1417" s="127"/>
      <c r="X1417" s="133"/>
      <c r="Y1417" s="127"/>
      <c r="Z1417" s="127"/>
      <c r="AA1417" s="127"/>
      <c r="AB1417" s="127"/>
      <c r="AC1417" s="127"/>
      <c r="AD1417" s="127"/>
      <c r="AE1417" s="127"/>
      <c r="AF1417" s="127"/>
      <c r="AG1417" s="127"/>
      <c r="AH1417" s="127"/>
      <c r="AI1417" s="127"/>
      <c r="AJ1417" s="127"/>
      <c r="AK1417" s="127"/>
      <c r="AL1417" s="127"/>
      <c r="AM1417" s="127"/>
      <c r="AN1417" s="127"/>
      <c r="AO1417" s="127"/>
      <c r="AP1417" s="127"/>
      <c r="AQ1417" s="127"/>
      <c r="AR1417" s="127"/>
      <c r="AS1417" s="127"/>
      <c r="AT1417" s="127"/>
      <c r="AU1417" s="127"/>
      <c r="AV1417" s="127"/>
      <c r="AW1417" s="127"/>
      <c r="AX1417" s="127"/>
      <c r="AY1417" s="127"/>
      <c r="AZ1417" s="127"/>
      <c r="BA1417" s="127"/>
      <c r="BB1417" s="127"/>
      <c r="BC1417" s="127"/>
      <c r="BD1417" s="127"/>
      <c r="BE1417" s="127"/>
      <c r="BF1417" s="127"/>
      <c r="BG1417" s="127"/>
      <c r="BH1417" s="127"/>
      <c r="BI1417" s="127"/>
      <c r="BJ1417" s="127"/>
      <c r="BK1417" s="127"/>
      <c r="BL1417" s="127"/>
      <c r="BM1417" s="127"/>
      <c r="BN1417" s="127"/>
      <c r="BO1417" s="127"/>
      <c r="BP1417" s="127"/>
      <c r="BQ1417" s="127"/>
      <c r="BR1417" s="127"/>
      <c r="BS1417" s="127"/>
      <c r="BT1417" s="127"/>
      <c r="BU1417" s="127"/>
      <c r="BV1417" s="127"/>
      <c r="BW1417" s="127"/>
      <c r="BX1417" s="127"/>
      <c r="BY1417" s="127"/>
      <c r="BZ1417" s="127"/>
      <c r="CA1417" s="127"/>
      <c r="CB1417" s="127"/>
      <c r="CC1417" s="127"/>
      <c r="CD1417" s="127"/>
      <c r="CE1417" s="127"/>
      <c r="CF1417" s="127"/>
      <c r="CG1417" s="127"/>
      <c r="CH1417" s="127"/>
      <c r="CI1417" s="127"/>
      <c r="CJ1417" s="127"/>
      <c r="CK1417" s="127"/>
      <c r="CL1417" s="127"/>
      <c r="CM1417" s="127"/>
      <c r="CN1417" s="127"/>
      <c r="CO1417" s="127"/>
      <c r="CP1417" s="127"/>
      <c r="CQ1417" s="127"/>
      <c r="CR1417" s="127"/>
      <c r="CS1417" s="127"/>
      <c r="CT1417" s="127"/>
      <c r="CU1417" s="127"/>
      <c r="CV1417" s="127"/>
      <c r="CW1417" s="127"/>
      <c r="CX1417" s="127"/>
      <c r="CY1417" s="127"/>
      <c r="CZ1417" s="127"/>
      <c r="DA1417" s="127"/>
      <c r="DB1417" s="127"/>
      <c r="DC1417" s="127"/>
      <c r="DD1417" s="127"/>
      <c r="DE1417" s="127"/>
      <c r="DF1417" s="127"/>
      <c r="DG1417" s="127"/>
      <c r="DH1417" s="127"/>
      <c r="DI1417" s="127"/>
      <c r="DJ1417" s="127"/>
      <c r="DK1417" s="127"/>
      <c r="DL1417" s="127"/>
      <c r="DM1417" s="127"/>
      <c r="DN1417" s="127"/>
      <c r="DO1417" s="127"/>
      <c r="DP1417" s="127"/>
      <c r="DQ1417" s="127"/>
      <c r="DR1417" s="127"/>
      <c r="DS1417" s="127"/>
      <c r="DT1417" s="127"/>
      <c r="DU1417" s="127"/>
      <c r="DV1417" s="127"/>
      <c r="DW1417" s="127"/>
      <c r="DX1417" s="127"/>
      <c r="DY1417" s="127"/>
      <c r="DZ1417" s="127"/>
      <c r="EA1417" s="127"/>
      <c r="EB1417" s="127"/>
      <c r="EC1417" s="127"/>
      <c r="ED1417" s="127"/>
      <c r="EE1417" s="127"/>
      <c r="EF1417" s="127"/>
      <c r="EG1417" s="127"/>
      <c r="EH1417" s="127"/>
      <c r="EI1417" s="127"/>
      <c r="EJ1417" s="127"/>
      <c r="EK1417" s="127"/>
      <c r="EL1417" s="127"/>
      <c r="EM1417" s="127"/>
      <c r="EN1417" s="127"/>
      <c r="EO1417" s="127"/>
      <c r="EP1417" s="127"/>
      <c r="EQ1417" s="127"/>
      <c r="ER1417" s="127"/>
      <c r="ES1417" s="127"/>
      <c r="ET1417" s="127"/>
      <c r="EU1417" s="127"/>
      <c r="EV1417" s="127"/>
      <c r="EW1417" s="127"/>
      <c r="EX1417" s="127"/>
      <c r="EY1417" s="127"/>
      <c r="EZ1417" s="127"/>
      <c r="FA1417" s="127"/>
      <c r="FB1417" s="127"/>
      <c r="FC1417" s="127"/>
      <c r="FD1417" s="127"/>
      <c r="FE1417" s="127"/>
      <c r="FF1417" s="127"/>
      <c r="FG1417" s="127"/>
      <c r="FH1417" s="127"/>
      <c r="FI1417" s="127"/>
      <c r="FJ1417" s="127"/>
      <c r="FK1417" s="127"/>
      <c r="FL1417" s="127"/>
      <c r="FM1417" s="127"/>
      <c r="FN1417" s="127"/>
      <c r="FO1417" s="127"/>
      <c r="FP1417" s="127"/>
      <c r="FQ1417" s="127"/>
      <c r="FR1417" s="127"/>
      <c r="FS1417" s="127"/>
      <c r="FT1417" s="127"/>
      <c r="FU1417" s="127"/>
      <c r="FV1417" s="127"/>
      <c r="FW1417" s="127"/>
      <c r="FX1417" s="127"/>
      <c r="FY1417" s="127"/>
      <c r="FZ1417" s="127"/>
      <c r="GA1417" s="127"/>
      <c r="GB1417" s="127"/>
      <c r="GC1417" s="127"/>
      <c r="GD1417" s="127"/>
      <c r="GE1417" s="127"/>
      <c r="GF1417" s="127"/>
      <c r="GG1417" s="127"/>
      <c r="GH1417" s="127"/>
      <c r="GI1417" s="127"/>
      <c r="GJ1417" s="127"/>
      <c r="GK1417" s="127"/>
      <c r="GL1417" s="127"/>
      <c r="GM1417" s="127"/>
      <c r="GN1417" s="127"/>
      <c r="GO1417" s="127"/>
      <c r="GP1417" s="127"/>
      <c r="GQ1417" s="124"/>
      <c r="GR1417" s="124"/>
      <c r="GS1417" s="124"/>
      <c r="GT1417" s="124"/>
      <c r="GU1417" s="124"/>
      <c r="GV1417" s="124"/>
      <c r="GW1417" s="124"/>
      <c r="GX1417" s="124"/>
      <c r="GY1417" s="124"/>
    </row>
    <row r="1418" spans="1:207" ht="12.75" customHeight="1" x14ac:dyDescent="0.2">
      <c r="A1418" s="127"/>
      <c r="B1418" s="127"/>
      <c r="C1418" s="127"/>
      <c r="D1418" s="127"/>
      <c r="E1418" s="127"/>
      <c r="F1418" s="127"/>
      <c r="G1418" s="131"/>
      <c r="H1418" s="127"/>
      <c r="I1418" s="127"/>
      <c r="J1418" s="127"/>
      <c r="K1418" s="127"/>
      <c r="L1418" s="127"/>
      <c r="M1418" s="127"/>
      <c r="N1418" s="127"/>
      <c r="O1418" s="127"/>
      <c r="P1418" s="127"/>
      <c r="Q1418" s="127"/>
      <c r="R1418" s="127"/>
      <c r="S1418" s="127"/>
      <c r="T1418" s="127"/>
      <c r="U1418" s="127"/>
      <c r="V1418" s="127"/>
      <c r="W1418" s="127"/>
      <c r="X1418" s="133"/>
      <c r="Y1418" s="127"/>
      <c r="Z1418" s="127"/>
      <c r="AA1418" s="127"/>
      <c r="AB1418" s="127"/>
      <c r="AC1418" s="127"/>
      <c r="AD1418" s="127"/>
      <c r="AE1418" s="127"/>
      <c r="AF1418" s="127"/>
      <c r="AG1418" s="127"/>
      <c r="AH1418" s="127"/>
      <c r="AI1418" s="127"/>
      <c r="AJ1418" s="127"/>
      <c r="AK1418" s="127"/>
      <c r="AL1418" s="127"/>
      <c r="AM1418" s="127"/>
      <c r="AN1418" s="127"/>
      <c r="AO1418" s="127"/>
      <c r="AP1418" s="127"/>
      <c r="AQ1418" s="127"/>
      <c r="AR1418" s="127"/>
      <c r="AS1418" s="127"/>
      <c r="AT1418" s="127"/>
      <c r="AU1418" s="127"/>
      <c r="AV1418" s="127"/>
      <c r="AW1418" s="127"/>
      <c r="AX1418" s="127"/>
      <c r="AY1418" s="127"/>
      <c r="AZ1418" s="127"/>
      <c r="BA1418" s="127"/>
      <c r="BB1418" s="127"/>
      <c r="BC1418" s="127"/>
      <c r="BD1418" s="127"/>
      <c r="BE1418" s="127"/>
      <c r="BF1418" s="127"/>
      <c r="BG1418" s="127"/>
      <c r="BH1418" s="127"/>
      <c r="BI1418" s="127"/>
      <c r="BJ1418" s="127"/>
      <c r="BK1418" s="127"/>
      <c r="BL1418" s="127"/>
      <c r="BM1418" s="127"/>
      <c r="BN1418" s="127"/>
      <c r="BO1418" s="127"/>
      <c r="BP1418" s="127"/>
      <c r="BQ1418" s="127"/>
      <c r="BR1418" s="127"/>
      <c r="BS1418" s="127"/>
      <c r="BT1418" s="127"/>
      <c r="BU1418" s="127"/>
      <c r="BV1418" s="127"/>
      <c r="BW1418" s="127"/>
      <c r="BX1418" s="127"/>
      <c r="BY1418" s="127"/>
      <c r="BZ1418" s="127"/>
      <c r="CA1418" s="127"/>
      <c r="CB1418" s="127"/>
      <c r="CC1418" s="127"/>
      <c r="CD1418" s="127"/>
      <c r="CE1418" s="127"/>
      <c r="CF1418" s="127"/>
      <c r="CG1418" s="127"/>
      <c r="CH1418" s="127"/>
      <c r="CI1418" s="127"/>
      <c r="CJ1418" s="127"/>
      <c r="CK1418" s="127"/>
      <c r="CL1418" s="127"/>
      <c r="CM1418" s="127"/>
      <c r="CN1418" s="127"/>
      <c r="CO1418" s="127"/>
      <c r="CP1418" s="127"/>
      <c r="CQ1418" s="127"/>
      <c r="CR1418" s="127"/>
      <c r="CS1418" s="127"/>
      <c r="CT1418" s="127"/>
      <c r="CU1418" s="127"/>
      <c r="CV1418" s="127"/>
      <c r="CW1418" s="127"/>
      <c r="CX1418" s="127"/>
      <c r="CY1418" s="127"/>
      <c r="CZ1418" s="127"/>
      <c r="DA1418" s="127"/>
      <c r="DB1418" s="127"/>
      <c r="DC1418" s="127"/>
      <c r="DD1418" s="127"/>
      <c r="DE1418" s="127"/>
      <c r="DF1418" s="127"/>
      <c r="DG1418" s="127"/>
      <c r="DH1418" s="127"/>
      <c r="DI1418" s="127"/>
      <c r="DJ1418" s="127"/>
      <c r="DK1418" s="127"/>
      <c r="DL1418" s="127"/>
      <c r="DM1418" s="127"/>
      <c r="DN1418" s="127"/>
      <c r="DO1418" s="127"/>
      <c r="DP1418" s="127"/>
      <c r="DQ1418" s="127"/>
      <c r="DR1418" s="127"/>
      <c r="DS1418" s="127"/>
      <c r="DT1418" s="127"/>
      <c r="DU1418" s="127"/>
      <c r="DV1418" s="127"/>
      <c r="DW1418" s="127"/>
      <c r="DX1418" s="127"/>
      <c r="DY1418" s="127"/>
      <c r="DZ1418" s="127"/>
      <c r="EA1418" s="127"/>
      <c r="EB1418" s="127"/>
      <c r="EC1418" s="127"/>
      <c r="ED1418" s="127"/>
      <c r="EE1418" s="127"/>
      <c r="EF1418" s="127"/>
      <c r="EG1418" s="127"/>
      <c r="EH1418" s="127"/>
      <c r="EI1418" s="127"/>
      <c r="EJ1418" s="127"/>
      <c r="EK1418" s="127"/>
      <c r="EL1418" s="127"/>
      <c r="EM1418" s="127"/>
      <c r="EN1418" s="127"/>
      <c r="EO1418" s="127"/>
      <c r="EP1418" s="127"/>
      <c r="EQ1418" s="127"/>
      <c r="ER1418" s="127"/>
      <c r="ES1418" s="127"/>
      <c r="ET1418" s="127"/>
      <c r="EU1418" s="127"/>
      <c r="EV1418" s="127"/>
      <c r="EW1418" s="127"/>
      <c r="EX1418" s="127"/>
      <c r="EY1418" s="127"/>
      <c r="EZ1418" s="127"/>
      <c r="FA1418" s="127"/>
      <c r="FB1418" s="127"/>
      <c r="FC1418" s="127"/>
      <c r="FD1418" s="127"/>
      <c r="FE1418" s="127"/>
      <c r="FF1418" s="127"/>
      <c r="FG1418" s="127"/>
      <c r="FH1418" s="127"/>
      <c r="FI1418" s="127"/>
      <c r="FJ1418" s="127"/>
      <c r="FK1418" s="127"/>
      <c r="FL1418" s="127"/>
      <c r="FM1418" s="127"/>
      <c r="FN1418" s="127"/>
      <c r="FO1418" s="127"/>
      <c r="FP1418" s="127"/>
      <c r="FQ1418" s="127"/>
      <c r="FR1418" s="127"/>
      <c r="FS1418" s="127"/>
      <c r="FT1418" s="127"/>
      <c r="FU1418" s="127"/>
      <c r="FV1418" s="127"/>
      <c r="FW1418" s="127"/>
      <c r="FX1418" s="127"/>
      <c r="FY1418" s="127"/>
      <c r="FZ1418" s="127"/>
      <c r="GA1418" s="127"/>
      <c r="GB1418" s="127"/>
      <c r="GC1418" s="127"/>
      <c r="GD1418" s="127"/>
      <c r="GE1418" s="127"/>
      <c r="GF1418" s="127"/>
      <c r="GG1418" s="127"/>
      <c r="GH1418" s="127"/>
      <c r="GI1418" s="127"/>
      <c r="GJ1418" s="127"/>
      <c r="GK1418" s="127"/>
      <c r="GL1418" s="127"/>
      <c r="GM1418" s="127"/>
      <c r="GN1418" s="127"/>
      <c r="GO1418" s="127"/>
      <c r="GP1418" s="127"/>
      <c r="GQ1418" s="124"/>
      <c r="GR1418" s="124"/>
      <c r="GS1418" s="124"/>
      <c r="GT1418" s="124"/>
      <c r="GU1418" s="124"/>
      <c r="GV1418" s="124"/>
      <c r="GW1418" s="124"/>
      <c r="GX1418" s="124"/>
      <c r="GY1418" s="124"/>
    </row>
    <row r="1419" spans="1:207" ht="12.75" customHeight="1" x14ac:dyDescent="0.2">
      <c r="A1419" s="127"/>
      <c r="B1419" s="127"/>
      <c r="C1419" s="127"/>
      <c r="D1419" s="127"/>
      <c r="E1419" s="127"/>
      <c r="F1419" s="127"/>
      <c r="G1419" s="131"/>
      <c r="H1419" s="127"/>
      <c r="I1419" s="127"/>
      <c r="J1419" s="127"/>
      <c r="K1419" s="127"/>
      <c r="L1419" s="127"/>
      <c r="M1419" s="127"/>
      <c r="N1419" s="127"/>
      <c r="O1419" s="127"/>
      <c r="P1419" s="127"/>
      <c r="Q1419" s="127"/>
      <c r="R1419" s="127"/>
      <c r="S1419" s="127"/>
      <c r="T1419" s="127"/>
      <c r="U1419" s="127"/>
      <c r="V1419" s="127"/>
      <c r="W1419" s="127"/>
      <c r="X1419" s="133"/>
      <c r="Y1419" s="127"/>
      <c r="Z1419" s="127"/>
      <c r="AA1419" s="127"/>
      <c r="AB1419" s="127"/>
      <c r="AC1419" s="127"/>
      <c r="AD1419" s="127"/>
      <c r="AE1419" s="127"/>
      <c r="AF1419" s="127"/>
      <c r="AG1419" s="127"/>
      <c r="AH1419" s="127"/>
      <c r="AI1419" s="127"/>
      <c r="AJ1419" s="127"/>
      <c r="AK1419" s="127"/>
      <c r="AL1419" s="127"/>
      <c r="AM1419" s="127"/>
      <c r="AN1419" s="127"/>
      <c r="AO1419" s="127"/>
      <c r="AP1419" s="127"/>
      <c r="AQ1419" s="127"/>
      <c r="AR1419" s="127"/>
      <c r="AS1419" s="127"/>
      <c r="AT1419" s="127"/>
      <c r="AU1419" s="127"/>
      <c r="AV1419" s="127"/>
      <c r="AW1419" s="127"/>
      <c r="AX1419" s="127"/>
      <c r="AY1419" s="127"/>
      <c r="AZ1419" s="127"/>
      <c r="BA1419" s="127"/>
      <c r="BB1419" s="127"/>
      <c r="BC1419" s="127"/>
      <c r="BD1419" s="127"/>
      <c r="BE1419" s="127"/>
      <c r="BF1419" s="127"/>
      <c r="BG1419" s="127"/>
      <c r="BH1419" s="127"/>
      <c r="BI1419" s="127"/>
      <c r="BJ1419" s="127"/>
      <c r="BK1419" s="127"/>
      <c r="BL1419" s="127"/>
      <c r="BM1419" s="127"/>
      <c r="BN1419" s="127"/>
      <c r="BO1419" s="127"/>
      <c r="BP1419" s="127"/>
      <c r="BQ1419" s="127"/>
      <c r="BR1419" s="127"/>
      <c r="BS1419" s="127"/>
      <c r="BT1419" s="127"/>
      <c r="BU1419" s="127"/>
      <c r="BV1419" s="127"/>
      <c r="BW1419" s="127"/>
      <c r="BX1419" s="127"/>
      <c r="BY1419" s="127"/>
      <c r="BZ1419" s="127"/>
      <c r="CA1419" s="127"/>
      <c r="CB1419" s="127"/>
      <c r="CC1419" s="127"/>
      <c r="CD1419" s="127"/>
      <c r="CE1419" s="127"/>
      <c r="CF1419" s="127"/>
      <c r="CG1419" s="127"/>
      <c r="CH1419" s="127"/>
      <c r="CI1419" s="127"/>
      <c r="CJ1419" s="127"/>
      <c r="CK1419" s="127"/>
      <c r="CL1419" s="127"/>
      <c r="CM1419" s="127"/>
      <c r="CN1419" s="127"/>
      <c r="CO1419" s="127"/>
      <c r="CP1419" s="127"/>
      <c r="CQ1419" s="127"/>
      <c r="CR1419" s="127"/>
      <c r="CS1419" s="127"/>
      <c r="CT1419" s="127"/>
      <c r="CU1419" s="127"/>
      <c r="CV1419" s="127"/>
      <c r="CW1419" s="127"/>
      <c r="CX1419" s="127"/>
      <c r="CY1419" s="127"/>
      <c r="CZ1419" s="127"/>
      <c r="DA1419" s="127"/>
      <c r="DB1419" s="127"/>
      <c r="DC1419" s="127"/>
      <c r="DD1419" s="127"/>
      <c r="DE1419" s="127"/>
      <c r="DF1419" s="127"/>
      <c r="DG1419" s="127"/>
      <c r="DH1419" s="127"/>
      <c r="DI1419" s="127"/>
      <c r="DJ1419" s="127"/>
      <c r="DK1419" s="127"/>
      <c r="DL1419" s="127"/>
      <c r="DM1419" s="127"/>
      <c r="DN1419" s="127"/>
      <c r="DO1419" s="127"/>
      <c r="DP1419" s="127"/>
      <c r="DQ1419" s="127"/>
      <c r="DR1419" s="127"/>
      <c r="DS1419" s="127"/>
      <c r="DT1419" s="127"/>
      <c r="DU1419" s="127"/>
      <c r="DV1419" s="127"/>
      <c r="DW1419" s="127"/>
      <c r="DX1419" s="127"/>
      <c r="DY1419" s="127"/>
      <c r="DZ1419" s="127"/>
      <c r="EA1419" s="127"/>
      <c r="EB1419" s="127"/>
      <c r="EC1419" s="127"/>
      <c r="ED1419" s="127"/>
      <c r="EE1419" s="127"/>
      <c r="EF1419" s="127"/>
      <c r="EG1419" s="127"/>
      <c r="EH1419" s="127"/>
      <c r="EI1419" s="127"/>
      <c r="EJ1419" s="127"/>
      <c r="EK1419" s="127"/>
      <c r="EL1419" s="127"/>
      <c r="EM1419" s="127"/>
      <c r="EN1419" s="127"/>
      <c r="EO1419" s="127"/>
      <c r="EP1419" s="127"/>
      <c r="EQ1419" s="127"/>
      <c r="ER1419" s="127"/>
      <c r="ES1419" s="127"/>
      <c r="ET1419" s="127"/>
      <c r="EU1419" s="127"/>
      <c r="EV1419" s="127"/>
      <c r="EW1419" s="127"/>
      <c r="EX1419" s="127"/>
      <c r="EY1419" s="127"/>
      <c r="EZ1419" s="127"/>
      <c r="FA1419" s="127"/>
      <c r="FB1419" s="127"/>
      <c r="FC1419" s="127"/>
      <c r="FD1419" s="127"/>
      <c r="FE1419" s="127"/>
      <c r="FF1419" s="127"/>
      <c r="FG1419" s="127"/>
      <c r="FH1419" s="127"/>
      <c r="FI1419" s="127"/>
      <c r="FJ1419" s="127"/>
      <c r="FK1419" s="127"/>
      <c r="FL1419" s="127"/>
      <c r="FM1419" s="127"/>
      <c r="FN1419" s="127"/>
      <c r="FO1419" s="127"/>
      <c r="FP1419" s="127"/>
      <c r="FQ1419" s="127"/>
      <c r="FR1419" s="127"/>
      <c r="FS1419" s="127"/>
      <c r="FT1419" s="127"/>
      <c r="FU1419" s="127"/>
      <c r="FV1419" s="127"/>
      <c r="FW1419" s="127"/>
      <c r="FX1419" s="127"/>
      <c r="FY1419" s="127"/>
      <c r="FZ1419" s="127"/>
      <c r="GA1419" s="127"/>
      <c r="GB1419" s="127"/>
      <c r="GC1419" s="127"/>
      <c r="GD1419" s="127"/>
      <c r="GE1419" s="127"/>
      <c r="GF1419" s="127"/>
      <c r="GG1419" s="127"/>
      <c r="GH1419" s="127"/>
      <c r="GI1419" s="127"/>
      <c r="GJ1419" s="127"/>
      <c r="GK1419" s="127"/>
      <c r="GL1419" s="127"/>
      <c r="GM1419" s="127"/>
      <c r="GN1419" s="127"/>
      <c r="GO1419" s="127"/>
      <c r="GP1419" s="127"/>
      <c r="GQ1419" s="124"/>
      <c r="GR1419" s="124"/>
      <c r="GS1419" s="124"/>
      <c r="GT1419" s="124"/>
      <c r="GU1419" s="124"/>
      <c r="GV1419" s="124"/>
      <c r="GW1419" s="124"/>
      <c r="GX1419" s="124"/>
      <c r="GY1419" s="124"/>
    </row>
    <row r="1420" spans="1:207" ht="12.75" customHeight="1" x14ac:dyDescent="0.2">
      <c r="A1420" s="127"/>
      <c r="B1420" s="127"/>
      <c r="C1420" s="127"/>
      <c r="D1420" s="127"/>
      <c r="E1420" s="127"/>
      <c r="F1420" s="127"/>
      <c r="G1420" s="131"/>
      <c r="H1420" s="127"/>
      <c r="I1420" s="127"/>
      <c r="J1420" s="127"/>
      <c r="K1420" s="127"/>
      <c r="L1420" s="127"/>
      <c r="M1420" s="127"/>
      <c r="N1420" s="127"/>
      <c r="O1420" s="127"/>
      <c r="P1420" s="127"/>
      <c r="Q1420" s="127"/>
      <c r="R1420" s="127"/>
      <c r="S1420" s="127"/>
      <c r="T1420" s="127"/>
      <c r="U1420" s="127"/>
      <c r="V1420" s="127"/>
      <c r="W1420" s="127"/>
      <c r="X1420" s="133"/>
      <c r="Y1420" s="127"/>
      <c r="Z1420" s="127"/>
      <c r="AA1420" s="127"/>
      <c r="AB1420" s="127"/>
      <c r="AC1420" s="127"/>
      <c r="AD1420" s="127"/>
      <c r="AE1420" s="127"/>
      <c r="AF1420" s="127"/>
      <c r="AG1420" s="127"/>
      <c r="AH1420" s="127"/>
      <c r="AI1420" s="127"/>
      <c r="AJ1420" s="127"/>
      <c r="AK1420" s="127"/>
      <c r="AL1420" s="127"/>
      <c r="AM1420" s="127"/>
      <c r="AN1420" s="127"/>
      <c r="AO1420" s="127"/>
      <c r="AP1420" s="127"/>
      <c r="AQ1420" s="127"/>
      <c r="AR1420" s="127"/>
      <c r="AS1420" s="127"/>
      <c r="AT1420" s="127"/>
      <c r="AU1420" s="127"/>
      <c r="AV1420" s="127"/>
      <c r="AW1420" s="127"/>
      <c r="AX1420" s="127"/>
      <c r="AY1420" s="127"/>
      <c r="AZ1420" s="127"/>
      <c r="BA1420" s="127"/>
      <c r="BB1420" s="127"/>
      <c r="BC1420" s="127"/>
      <c r="BD1420" s="127"/>
      <c r="BE1420" s="127"/>
      <c r="BF1420" s="127"/>
      <c r="BG1420" s="127"/>
      <c r="BH1420" s="127"/>
      <c r="BI1420" s="127"/>
      <c r="BJ1420" s="127"/>
      <c r="BK1420" s="127"/>
      <c r="BL1420" s="127"/>
      <c r="BM1420" s="127"/>
      <c r="BN1420" s="127"/>
      <c r="BO1420" s="127"/>
      <c r="BP1420" s="127"/>
      <c r="BQ1420" s="127"/>
      <c r="BR1420" s="127"/>
      <c r="BS1420" s="127"/>
      <c r="BT1420" s="127"/>
      <c r="BU1420" s="127"/>
      <c r="BV1420" s="127"/>
      <c r="BW1420" s="127"/>
      <c r="BX1420" s="127"/>
      <c r="BY1420" s="127"/>
      <c r="BZ1420" s="127"/>
      <c r="CA1420" s="127"/>
      <c r="CB1420" s="127"/>
      <c r="CC1420" s="127"/>
      <c r="CD1420" s="127"/>
      <c r="CE1420" s="127"/>
      <c r="CF1420" s="127"/>
      <c r="CG1420" s="127"/>
      <c r="CH1420" s="127"/>
      <c r="CI1420" s="127"/>
      <c r="CJ1420" s="127"/>
      <c r="CK1420" s="127"/>
      <c r="CL1420" s="127"/>
      <c r="CM1420" s="127"/>
      <c r="CN1420" s="127"/>
      <c r="CO1420" s="127"/>
      <c r="CP1420" s="127"/>
      <c r="CQ1420" s="127"/>
      <c r="CR1420" s="127"/>
      <c r="CS1420" s="127"/>
      <c r="CT1420" s="127"/>
      <c r="CU1420" s="127"/>
      <c r="CV1420" s="127"/>
      <c r="CW1420" s="127"/>
      <c r="CX1420" s="127"/>
      <c r="CY1420" s="127"/>
      <c r="CZ1420" s="127"/>
      <c r="DA1420" s="127"/>
      <c r="DB1420" s="127"/>
      <c r="DC1420" s="127"/>
      <c r="DD1420" s="127"/>
      <c r="DE1420" s="127"/>
      <c r="DF1420" s="127"/>
      <c r="DG1420" s="127"/>
      <c r="DH1420" s="127"/>
      <c r="DI1420" s="127"/>
      <c r="DJ1420" s="127"/>
      <c r="DK1420" s="127"/>
      <c r="DL1420" s="127"/>
      <c r="DM1420" s="127"/>
      <c r="DN1420" s="127"/>
      <c r="DO1420" s="127"/>
      <c r="DP1420" s="127"/>
      <c r="DQ1420" s="127"/>
      <c r="DR1420" s="127"/>
      <c r="DS1420" s="127"/>
      <c r="DT1420" s="127"/>
      <c r="DU1420" s="127"/>
      <c r="DV1420" s="127"/>
      <c r="DW1420" s="127"/>
      <c r="DX1420" s="127"/>
      <c r="DY1420" s="127"/>
      <c r="DZ1420" s="127"/>
      <c r="EA1420" s="127"/>
      <c r="EB1420" s="127"/>
      <c r="EC1420" s="127"/>
      <c r="ED1420" s="127"/>
      <c r="EE1420" s="127"/>
      <c r="EF1420" s="127"/>
      <c r="EG1420" s="127"/>
      <c r="EH1420" s="127"/>
      <c r="EI1420" s="127"/>
      <c r="EJ1420" s="127"/>
      <c r="EK1420" s="127"/>
      <c r="EL1420" s="127"/>
      <c r="EM1420" s="127"/>
      <c r="EN1420" s="127"/>
      <c r="EO1420" s="127"/>
      <c r="EP1420" s="127"/>
      <c r="EQ1420" s="127"/>
      <c r="ER1420" s="127"/>
      <c r="ES1420" s="127"/>
      <c r="ET1420" s="127"/>
      <c r="EU1420" s="127"/>
      <c r="EV1420" s="127"/>
      <c r="EW1420" s="127"/>
      <c r="EX1420" s="127"/>
      <c r="EY1420" s="127"/>
      <c r="EZ1420" s="127"/>
      <c r="FA1420" s="127"/>
      <c r="FB1420" s="127"/>
      <c r="FC1420" s="127"/>
      <c r="FD1420" s="127"/>
      <c r="FE1420" s="127"/>
      <c r="FF1420" s="127"/>
      <c r="FG1420" s="127"/>
      <c r="FH1420" s="127"/>
      <c r="FI1420" s="127"/>
      <c r="FJ1420" s="127"/>
      <c r="FK1420" s="127"/>
      <c r="FL1420" s="127"/>
      <c r="FM1420" s="127"/>
      <c r="FN1420" s="127"/>
      <c r="FO1420" s="127"/>
      <c r="FP1420" s="127"/>
      <c r="FQ1420" s="127"/>
      <c r="FR1420" s="127"/>
      <c r="FS1420" s="127"/>
      <c r="FT1420" s="127"/>
      <c r="FU1420" s="127"/>
      <c r="FV1420" s="127"/>
      <c r="FW1420" s="127"/>
      <c r="FX1420" s="127"/>
      <c r="FY1420" s="127"/>
      <c r="FZ1420" s="127"/>
      <c r="GA1420" s="127"/>
      <c r="GB1420" s="127"/>
      <c r="GC1420" s="127"/>
      <c r="GD1420" s="127"/>
      <c r="GE1420" s="127"/>
      <c r="GF1420" s="127"/>
      <c r="GG1420" s="127"/>
      <c r="GH1420" s="127"/>
      <c r="GI1420" s="127"/>
      <c r="GJ1420" s="127"/>
      <c r="GK1420" s="127"/>
      <c r="GL1420" s="127"/>
      <c r="GM1420" s="127"/>
      <c r="GN1420" s="127"/>
      <c r="GO1420" s="127"/>
      <c r="GP1420" s="127"/>
      <c r="GQ1420" s="124"/>
      <c r="GR1420" s="124"/>
      <c r="GS1420" s="124"/>
      <c r="GT1420" s="124"/>
      <c r="GU1420" s="124"/>
      <c r="GV1420" s="124"/>
      <c r="GW1420" s="124"/>
      <c r="GX1420" s="124"/>
      <c r="GY1420" s="124"/>
    </row>
    <row r="1421" spans="1:207" ht="12.75" customHeight="1" x14ac:dyDescent="0.2">
      <c r="A1421" s="127"/>
      <c r="B1421" s="127"/>
      <c r="C1421" s="127"/>
      <c r="D1421" s="127"/>
      <c r="E1421" s="127"/>
      <c r="F1421" s="127"/>
      <c r="G1421" s="131"/>
      <c r="H1421" s="127"/>
      <c r="I1421" s="127"/>
      <c r="J1421" s="127"/>
      <c r="K1421" s="127"/>
      <c r="L1421" s="127"/>
      <c r="M1421" s="127"/>
      <c r="N1421" s="127"/>
      <c r="O1421" s="127"/>
      <c r="P1421" s="127"/>
      <c r="Q1421" s="127"/>
      <c r="R1421" s="127"/>
      <c r="S1421" s="127"/>
      <c r="T1421" s="127"/>
      <c r="U1421" s="127"/>
      <c r="V1421" s="127"/>
      <c r="W1421" s="127"/>
      <c r="X1421" s="133"/>
      <c r="Y1421" s="127"/>
      <c r="Z1421" s="127"/>
      <c r="AA1421" s="127"/>
      <c r="AB1421" s="127"/>
      <c r="AC1421" s="127"/>
      <c r="AD1421" s="127"/>
      <c r="AE1421" s="127"/>
      <c r="AF1421" s="127"/>
      <c r="AG1421" s="127"/>
      <c r="AH1421" s="127"/>
      <c r="AI1421" s="127"/>
      <c r="AJ1421" s="127"/>
      <c r="AK1421" s="127"/>
      <c r="AL1421" s="127"/>
      <c r="AM1421" s="127"/>
      <c r="AN1421" s="127"/>
      <c r="AO1421" s="127"/>
      <c r="AP1421" s="127"/>
      <c r="AQ1421" s="127"/>
      <c r="AR1421" s="127"/>
      <c r="AS1421" s="127"/>
      <c r="AT1421" s="127"/>
      <c r="AU1421" s="127"/>
      <c r="AV1421" s="127"/>
      <c r="AW1421" s="127"/>
      <c r="AX1421" s="127"/>
      <c r="AY1421" s="127"/>
      <c r="AZ1421" s="127"/>
      <c r="BA1421" s="127"/>
      <c r="BB1421" s="127"/>
      <c r="BC1421" s="127"/>
      <c r="BD1421" s="127"/>
      <c r="BE1421" s="127"/>
      <c r="BF1421" s="127"/>
      <c r="BG1421" s="127"/>
      <c r="BH1421" s="127"/>
      <c r="BI1421" s="127"/>
      <c r="BJ1421" s="127"/>
      <c r="BK1421" s="127"/>
      <c r="BL1421" s="127"/>
      <c r="BM1421" s="127"/>
      <c r="BN1421" s="127"/>
      <c r="BO1421" s="127"/>
      <c r="BP1421" s="127"/>
      <c r="BQ1421" s="127"/>
      <c r="BR1421" s="127"/>
      <c r="BS1421" s="127"/>
      <c r="BT1421" s="127"/>
      <c r="BU1421" s="127"/>
      <c r="BV1421" s="127"/>
      <c r="BW1421" s="127"/>
      <c r="BX1421" s="127"/>
      <c r="BY1421" s="127"/>
      <c r="BZ1421" s="127"/>
      <c r="CA1421" s="127"/>
      <c r="CB1421" s="127"/>
      <c r="CC1421" s="127"/>
      <c r="CD1421" s="127"/>
      <c r="CE1421" s="127"/>
      <c r="CF1421" s="127"/>
      <c r="CG1421" s="127"/>
      <c r="CH1421" s="127"/>
      <c r="CI1421" s="127"/>
      <c r="CJ1421" s="127"/>
      <c r="CK1421" s="127"/>
      <c r="CL1421" s="127"/>
      <c r="CM1421" s="127"/>
      <c r="CN1421" s="127"/>
      <c r="CO1421" s="127"/>
      <c r="CP1421" s="127"/>
      <c r="CQ1421" s="127"/>
      <c r="CR1421" s="127"/>
      <c r="CS1421" s="127"/>
      <c r="CT1421" s="127"/>
      <c r="CU1421" s="127"/>
      <c r="CV1421" s="127"/>
      <c r="CW1421" s="127"/>
      <c r="CX1421" s="127"/>
      <c r="CY1421" s="127"/>
      <c r="CZ1421" s="127"/>
      <c r="DA1421" s="127"/>
      <c r="DB1421" s="127"/>
      <c r="DC1421" s="127"/>
      <c r="DD1421" s="127"/>
      <c r="DE1421" s="127"/>
      <c r="DF1421" s="127"/>
      <c r="DG1421" s="127"/>
      <c r="DH1421" s="127"/>
      <c r="DI1421" s="127"/>
      <c r="DJ1421" s="127"/>
      <c r="DK1421" s="127"/>
      <c r="DL1421" s="127"/>
      <c r="DM1421" s="127"/>
      <c r="DN1421" s="127"/>
      <c r="DO1421" s="127"/>
      <c r="DP1421" s="127"/>
      <c r="DQ1421" s="127"/>
      <c r="DR1421" s="127"/>
      <c r="DS1421" s="127"/>
      <c r="DT1421" s="127"/>
      <c r="DU1421" s="127"/>
      <c r="DV1421" s="127"/>
      <c r="DW1421" s="127"/>
      <c r="DX1421" s="127"/>
      <c r="DY1421" s="127"/>
      <c r="DZ1421" s="127"/>
      <c r="EA1421" s="127"/>
      <c r="EB1421" s="127"/>
      <c r="EC1421" s="127"/>
      <c r="ED1421" s="127"/>
      <c r="EE1421" s="127"/>
      <c r="EF1421" s="127"/>
      <c r="EG1421" s="127"/>
      <c r="EH1421" s="127"/>
      <c r="EI1421" s="127"/>
      <c r="EJ1421" s="127"/>
      <c r="EK1421" s="127"/>
      <c r="EL1421" s="127"/>
      <c r="EM1421" s="127"/>
      <c r="EN1421" s="127"/>
      <c r="EO1421" s="127"/>
      <c r="EP1421" s="127"/>
      <c r="EQ1421" s="127"/>
      <c r="ER1421" s="127"/>
      <c r="ES1421" s="127"/>
      <c r="ET1421" s="127"/>
      <c r="EU1421" s="127"/>
      <c r="EV1421" s="127"/>
      <c r="EW1421" s="127"/>
      <c r="EX1421" s="127"/>
      <c r="EY1421" s="127"/>
      <c r="EZ1421" s="127"/>
      <c r="FA1421" s="127"/>
      <c r="FB1421" s="127"/>
      <c r="FC1421" s="127"/>
      <c r="FD1421" s="127"/>
      <c r="FE1421" s="127"/>
      <c r="FF1421" s="127"/>
      <c r="FG1421" s="127"/>
      <c r="FH1421" s="127"/>
      <c r="FI1421" s="127"/>
      <c r="FJ1421" s="127"/>
      <c r="FK1421" s="127"/>
      <c r="FL1421" s="127"/>
      <c r="FM1421" s="127"/>
      <c r="FN1421" s="127"/>
      <c r="FO1421" s="127"/>
      <c r="FP1421" s="127"/>
      <c r="FQ1421" s="127"/>
      <c r="FR1421" s="127"/>
      <c r="FS1421" s="127"/>
      <c r="FT1421" s="127"/>
      <c r="FU1421" s="127"/>
      <c r="FV1421" s="127"/>
      <c r="FW1421" s="127"/>
      <c r="FX1421" s="127"/>
      <c r="FY1421" s="127"/>
      <c r="FZ1421" s="127"/>
      <c r="GA1421" s="127"/>
      <c r="GB1421" s="127"/>
      <c r="GC1421" s="127"/>
      <c r="GD1421" s="127"/>
      <c r="GE1421" s="127"/>
      <c r="GF1421" s="127"/>
      <c r="GG1421" s="127"/>
      <c r="GH1421" s="127"/>
      <c r="GI1421" s="127"/>
      <c r="GJ1421" s="127"/>
      <c r="GK1421" s="127"/>
      <c r="GL1421" s="127"/>
      <c r="GM1421" s="127"/>
      <c r="GN1421" s="127"/>
      <c r="GO1421" s="127"/>
      <c r="GP1421" s="127"/>
      <c r="GQ1421" s="124"/>
      <c r="GR1421" s="124"/>
      <c r="GS1421" s="124"/>
      <c r="GT1421" s="124"/>
      <c r="GU1421" s="124"/>
      <c r="GV1421" s="124"/>
      <c r="GW1421" s="124"/>
      <c r="GX1421" s="124"/>
    </row>
    <row r="1422" spans="1:207" ht="12.75" customHeight="1" x14ac:dyDescent="0.2">
      <c r="A1422" s="127"/>
      <c r="B1422" s="127"/>
      <c r="C1422" s="127"/>
      <c r="D1422" s="127"/>
      <c r="E1422" s="127"/>
      <c r="F1422" s="127"/>
      <c r="G1422" s="131"/>
      <c r="H1422" s="127"/>
      <c r="I1422" s="127"/>
      <c r="J1422" s="127"/>
      <c r="K1422" s="127"/>
      <c r="L1422" s="127"/>
      <c r="M1422" s="127"/>
      <c r="N1422" s="127"/>
      <c r="O1422" s="127"/>
      <c r="P1422" s="127"/>
      <c r="Q1422" s="127"/>
      <c r="R1422" s="127"/>
      <c r="S1422" s="127"/>
      <c r="T1422" s="127"/>
      <c r="U1422" s="127"/>
      <c r="V1422" s="127"/>
      <c r="W1422" s="127"/>
      <c r="X1422" s="133"/>
      <c r="Y1422" s="127"/>
      <c r="Z1422" s="127"/>
      <c r="AA1422" s="127"/>
      <c r="AB1422" s="127"/>
      <c r="AC1422" s="127"/>
      <c r="AD1422" s="127"/>
      <c r="AE1422" s="127"/>
      <c r="AF1422" s="127"/>
      <c r="AG1422" s="127"/>
      <c r="AH1422" s="127"/>
      <c r="AI1422" s="127"/>
      <c r="AJ1422" s="127"/>
      <c r="AK1422" s="127"/>
      <c r="AL1422" s="127"/>
      <c r="AM1422" s="127"/>
      <c r="AN1422" s="127"/>
      <c r="AO1422" s="127"/>
      <c r="AP1422" s="127"/>
      <c r="AQ1422" s="127"/>
      <c r="AR1422" s="127"/>
      <c r="AS1422" s="127"/>
      <c r="AT1422" s="127"/>
      <c r="AU1422" s="127"/>
      <c r="AV1422" s="127"/>
      <c r="AW1422" s="127"/>
      <c r="AX1422" s="127"/>
      <c r="AY1422" s="127"/>
      <c r="AZ1422" s="127"/>
      <c r="BA1422" s="127"/>
      <c r="BB1422" s="127"/>
      <c r="BC1422" s="127"/>
      <c r="BD1422" s="127"/>
      <c r="BE1422" s="127"/>
      <c r="BF1422" s="127"/>
      <c r="BG1422" s="127"/>
      <c r="BH1422" s="127"/>
      <c r="BI1422" s="127"/>
      <c r="BJ1422" s="127"/>
      <c r="BK1422" s="127"/>
      <c r="BL1422" s="127"/>
      <c r="BM1422" s="127"/>
      <c r="BN1422" s="127"/>
      <c r="BO1422" s="127"/>
      <c r="BP1422" s="127"/>
      <c r="BQ1422" s="127"/>
      <c r="BR1422" s="127"/>
      <c r="BS1422" s="127"/>
      <c r="BT1422" s="127"/>
      <c r="BU1422" s="127"/>
      <c r="BV1422" s="127"/>
      <c r="BW1422" s="127"/>
      <c r="BX1422" s="127"/>
      <c r="BY1422" s="127"/>
      <c r="BZ1422" s="127"/>
      <c r="CA1422" s="127"/>
      <c r="CB1422" s="127"/>
      <c r="CC1422" s="127"/>
      <c r="CD1422" s="127"/>
      <c r="CE1422" s="127"/>
      <c r="CF1422" s="127"/>
      <c r="CG1422" s="127"/>
      <c r="CH1422" s="127"/>
      <c r="CI1422" s="127"/>
      <c r="CJ1422" s="127"/>
      <c r="CK1422" s="127"/>
      <c r="CL1422" s="127"/>
      <c r="CM1422" s="127"/>
      <c r="CN1422" s="127"/>
      <c r="CO1422" s="127"/>
      <c r="CP1422" s="127"/>
      <c r="CQ1422" s="127"/>
      <c r="CR1422" s="127"/>
      <c r="CS1422" s="127"/>
      <c r="CT1422" s="127"/>
      <c r="CU1422" s="127"/>
      <c r="CV1422" s="127"/>
      <c r="CW1422" s="127"/>
      <c r="CX1422" s="127"/>
      <c r="CY1422" s="127"/>
      <c r="CZ1422" s="127"/>
      <c r="DA1422" s="127"/>
      <c r="DB1422" s="127"/>
      <c r="DC1422" s="127"/>
      <c r="DD1422" s="127"/>
      <c r="DE1422" s="127"/>
      <c r="DF1422" s="127"/>
      <c r="DG1422" s="127"/>
      <c r="DH1422" s="127"/>
      <c r="DI1422" s="127"/>
      <c r="DJ1422" s="127"/>
      <c r="DK1422" s="127"/>
      <c r="DL1422" s="127"/>
      <c r="DM1422" s="127"/>
      <c r="DN1422" s="127"/>
      <c r="DO1422" s="127"/>
      <c r="DP1422" s="127"/>
      <c r="DQ1422" s="127"/>
      <c r="DR1422" s="127"/>
      <c r="DS1422" s="127"/>
      <c r="DT1422" s="127"/>
      <c r="DU1422" s="127"/>
      <c r="DV1422" s="127"/>
      <c r="DW1422" s="127"/>
      <c r="DX1422" s="127"/>
      <c r="DY1422" s="127"/>
      <c r="DZ1422" s="127"/>
      <c r="EA1422" s="127"/>
      <c r="EB1422" s="127"/>
      <c r="EC1422" s="127"/>
      <c r="ED1422" s="127"/>
      <c r="EE1422" s="127"/>
      <c r="EF1422" s="127"/>
      <c r="EG1422" s="127"/>
      <c r="EH1422" s="127"/>
      <c r="EI1422" s="127"/>
      <c r="EJ1422" s="127"/>
      <c r="EK1422" s="127"/>
      <c r="EL1422" s="127"/>
      <c r="EM1422" s="127"/>
      <c r="EN1422" s="127"/>
      <c r="EO1422" s="127"/>
      <c r="EP1422" s="127"/>
      <c r="EQ1422" s="127"/>
      <c r="ER1422" s="127"/>
      <c r="ES1422" s="127"/>
      <c r="ET1422" s="127"/>
      <c r="EU1422" s="127"/>
      <c r="EV1422" s="127"/>
      <c r="EW1422" s="127"/>
      <c r="EX1422" s="127"/>
      <c r="EY1422" s="127"/>
      <c r="EZ1422" s="127"/>
      <c r="FA1422" s="127"/>
      <c r="FB1422" s="127"/>
      <c r="FC1422" s="127"/>
      <c r="FD1422" s="127"/>
      <c r="FE1422" s="127"/>
      <c r="FF1422" s="127"/>
      <c r="FG1422" s="127"/>
      <c r="FH1422" s="127"/>
      <c r="FI1422" s="127"/>
      <c r="FJ1422" s="127"/>
      <c r="FK1422" s="127"/>
      <c r="FL1422" s="127"/>
      <c r="FM1422" s="127"/>
      <c r="FN1422" s="127"/>
      <c r="FO1422" s="127"/>
      <c r="FP1422" s="127"/>
      <c r="FQ1422" s="127"/>
      <c r="FR1422" s="127"/>
      <c r="FS1422" s="127"/>
      <c r="FT1422" s="127"/>
      <c r="FU1422" s="127"/>
      <c r="FV1422" s="127"/>
      <c r="FW1422" s="127"/>
      <c r="FX1422" s="127"/>
      <c r="FY1422" s="127"/>
      <c r="FZ1422" s="127"/>
      <c r="GA1422" s="127"/>
      <c r="GB1422" s="127"/>
      <c r="GC1422" s="127"/>
      <c r="GD1422" s="127"/>
      <c r="GE1422" s="127"/>
      <c r="GF1422" s="127"/>
      <c r="GG1422" s="127"/>
      <c r="GH1422" s="127"/>
      <c r="GI1422" s="127"/>
      <c r="GJ1422" s="127"/>
      <c r="GK1422" s="127"/>
      <c r="GL1422" s="127"/>
      <c r="GM1422" s="127"/>
      <c r="GN1422" s="127"/>
      <c r="GO1422" s="127"/>
      <c r="GP1422" s="127"/>
      <c r="GQ1422" s="124"/>
      <c r="GR1422" s="124"/>
      <c r="GS1422" s="124"/>
      <c r="GT1422" s="124"/>
      <c r="GU1422" s="124"/>
      <c r="GV1422" s="124"/>
      <c r="GW1422" s="124"/>
      <c r="GX1422" s="124"/>
    </row>
    <row r="1423" spans="1:207" ht="12.75" customHeight="1" x14ac:dyDescent="0.2">
      <c r="A1423" s="127"/>
      <c r="B1423" s="127"/>
      <c r="C1423" s="127"/>
      <c r="D1423" s="127"/>
      <c r="E1423" s="127"/>
      <c r="F1423" s="127"/>
      <c r="G1423" s="131"/>
      <c r="H1423" s="127"/>
      <c r="I1423" s="127"/>
      <c r="J1423" s="127"/>
      <c r="K1423" s="127"/>
      <c r="L1423" s="127"/>
      <c r="M1423" s="127"/>
      <c r="N1423" s="127"/>
      <c r="O1423" s="127"/>
      <c r="P1423" s="127"/>
      <c r="Q1423" s="127"/>
      <c r="R1423" s="127"/>
      <c r="S1423" s="127"/>
      <c r="T1423" s="127"/>
      <c r="U1423" s="127"/>
      <c r="V1423" s="127"/>
      <c r="W1423" s="127"/>
      <c r="X1423" s="133"/>
      <c r="Y1423" s="127"/>
      <c r="Z1423" s="127"/>
      <c r="AA1423" s="127"/>
      <c r="AB1423" s="127"/>
      <c r="AC1423" s="127"/>
      <c r="AD1423" s="127"/>
      <c r="AE1423" s="127"/>
      <c r="AF1423" s="127"/>
      <c r="AG1423" s="127"/>
      <c r="AH1423" s="127"/>
      <c r="AI1423" s="127"/>
      <c r="AJ1423" s="127"/>
      <c r="AK1423" s="127"/>
      <c r="AL1423" s="127"/>
      <c r="AM1423" s="127"/>
      <c r="AN1423" s="127"/>
      <c r="AO1423" s="127"/>
      <c r="AP1423" s="127"/>
      <c r="AQ1423" s="127"/>
      <c r="AR1423" s="127"/>
      <c r="AS1423" s="127"/>
      <c r="AT1423" s="127"/>
      <c r="AU1423" s="127"/>
      <c r="AV1423" s="127"/>
      <c r="AW1423" s="127"/>
      <c r="AX1423" s="127"/>
      <c r="AY1423" s="127"/>
      <c r="AZ1423" s="127"/>
      <c r="BA1423" s="127"/>
      <c r="BB1423" s="127"/>
      <c r="BC1423" s="127"/>
      <c r="BD1423" s="127"/>
      <c r="BE1423" s="127"/>
      <c r="BF1423" s="127"/>
      <c r="BG1423" s="127"/>
      <c r="BH1423" s="127"/>
      <c r="BI1423" s="127"/>
      <c r="BJ1423" s="127"/>
      <c r="BK1423" s="127"/>
      <c r="BL1423" s="127"/>
      <c r="BM1423" s="127"/>
      <c r="BN1423" s="127"/>
      <c r="BO1423" s="127"/>
      <c r="BP1423" s="127"/>
      <c r="BQ1423" s="127"/>
      <c r="BR1423" s="127"/>
      <c r="BS1423" s="127"/>
      <c r="BT1423" s="127"/>
      <c r="BU1423" s="127"/>
      <c r="BV1423" s="127"/>
      <c r="BW1423" s="127"/>
      <c r="BX1423" s="127"/>
      <c r="BY1423" s="127"/>
      <c r="BZ1423" s="127"/>
      <c r="CA1423" s="127"/>
      <c r="CB1423" s="127"/>
      <c r="CC1423" s="127"/>
      <c r="CD1423" s="127"/>
      <c r="CE1423" s="127"/>
      <c r="CF1423" s="127"/>
      <c r="CG1423" s="127"/>
      <c r="CH1423" s="127"/>
      <c r="CI1423" s="127"/>
      <c r="CJ1423" s="127"/>
      <c r="CK1423" s="127"/>
      <c r="CL1423" s="127"/>
      <c r="CM1423" s="127"/>
      <c r="CN1423" s="127"/>
      <c r="CO1423" s="127"/>
      <c r="CP1423" s="127"/>
      <c r="CQ1423" s="127"/>
      <c r="CR1423" s="127"/>
      <c r="CS1423" s="127"/>
      <c r="CT1423" s="127"/>
      <c r="CU1423" s="127"/>
      <c r="CV1423" s="127"/>
      <c r="CW1423" s="127"/>
      <c r="CX1423" s="127"/>
      <c r="CY1423" s="127"/>
      <c r="CZ1423" s="127"/>
      <c r="DA1423" s="127"/>
      <c r="DB1423" s="127"/>
      <c r="DC1423" s="127"/>
      <c r="DD1423" s="127"/>
      <c r="DE1423" s="127"/>
      <c r="DF1423" s="127"/>
      <c r="DG1423" s="127"/>
      <c r="DH1423" s="127"/>
      <c r="DI1423" s="127"/>
      <c r="DJ1423" s="127"/>
      <c r="DK1423" s="127"/>
      <c r="DL1423" s="127"/>
      <c r="DM1423" s="127"/>
      <c r="DN1423" s="127"/>
      <c r="DO1423" s="127"/>
      <c r="DP1423" s="127"/>
      <c r="DQ1423" s="127"/>
      <c r="DR1423" s="127"/>
      <c r="DS1423" s="127"/>
      <c r="DT1423" s="127"/>
      <c r="DU1423" s="127"/>
      <c r="DV1423" s="127"/>
      <c r="DW1423" s="127"/>
      <c r="DX1423" s="127"/>
      <c r="DY1423" s="127"/>
      <c r="DZ1423" s="127"/>
      <c r="EA1423" s="127"/>
      <c r="EB1423" s="127"/>
      <c r="EC1423" s="127"/>
      <c r="ED1423" s="127"/>
      <c r="EE1423" s="127"/>
      <c r="EF1423" s="127"/>
      <c r="EG1423" s="127"/>
      <c r="EH1423" s="127"/>
      <c r="EI1423" s="127"/>
      <c r="EJ1423" s="127"/>
      <c r="EK1423" s="127"/>
      <c r="EL1423" s="127"/>
      <c r="EM1423" s="127"/>
      <c r="EN1423" s="127"/>
      <c r="EO1423" s="127"/>
      <c r="EP1423" s="127"/>
      <c r="EQ1423" s="127"/>
      <c r="ER1423" s="127"/>
      <c r="ES1423" s="127"/>
      <c r="ET1423" s="127"/>
      <c r="EU1423" s="127"/>
      <c r="EV1423" s="127"/>
      <c r="EW1423" s="127"/>
      <c r="EX1423" s="127"/>
      <c r="EY1423" s="127"/>
      <c r="EZ1423" s="127"/>
      <c r="FA1423" s="127"/>
      <c r="FB1423" s="127"/>
      <c r="FC1423" s="127"/>
      <c r="FD1423" s="127"/>
      <c r="FE1423" s="127"/>
      <c r="FF1423" s="127"/>
      <c r="FG1423" s="127"/>
      <c r="FH1423" s="127"/>
      <c r="FI1423" s="127"/>
      <c r="FJ1423" s="127"/>
      <c r="FK1423" s="127"/>
      <c r="FL1423" s="127"/>
      <c r="FM1423" s="127"/>
      <c r="FN1423" s="127"/>
      <c r="FO1423" s="127"/>
      <c r="FP1423" s="127"/>
      <c r="FQ1423" s="127"/>
      <c r="FR1423" s="127"/>
      <c r="FS1423" s="127"/>
      <c r="FT1423" s="127"/>
      <c r="FU1423" s="127"/>
      <c r="FV1423" s="127"/>
      <c r="FW1423" s="127"/>
      <c r="FX1423" s="127"/>
      <c r="FY1423" s="127"/>
      <c r="FZ1423" s="127"/>
      <c r="GA1423" s="127"/>
      <c r="GB1423" s="127"/>
      <c r="GC1423" s="127"/>
      <c r="GD1423" s="127"/>
      <c r="GE1423" s="127"/>
      <c r="GF1423" s="127"/>
      <c r="GG1423" s="127"/>
      <c r="GH1423" s="127"/>
      <c r="GI1423" s="127"/>
      <c r="GJ1423" s="127"/>
      <c r="GK1423" s="127"/>
      <c r="GL1423" s="127"/>
      <c r="GM1423" s="127"/>
      <c r="GN1423" s="127"/>
      <c r="GO1423" s="127"/>
      <c r="GP1423" s="127"/>
      <c r="GQ1423" s="124"/>
      <c r="GR1423" s="124"/>
      <c r="GS1423" s="124"/>
      <c r="GT1423" s="124"/>
      <c r="GU1423" s="124"/>
      <c r="GV1423" s="124"/>
      <c r="GW1423" s="124"/>
      <c r="GX1423" s="124"/>
    </row>
    <row r="1424" spans="1:207" ht="12.75" customHeight="1" x14ac:dyDescent="0.2">
      <c r="A1424" s="127"/>
      <c r="B1424" s="127"/>
      <c r="C1424" s="127"/>
      <c r="D1424" s="127"/>
      <c r="E1424" s="127"/>
      <c r="F1424" s="127"/>
      <c r="G1424" s="131"/>
      <c r="H1424" s="127"/>
      <c r="I1424" s="127"/>
      <c r="J1424" s="127"/>
      <c r="K1424" s="127"/>
      <c r="L1424" s="127"/>
      <c r="M1424" s="127"/>
      <c r="N1424" s="127"/>
      <c r="O1424" s="127"/>
      <c r="P1424" s="127"/>
      <c r="Q1424" s="127"/>
      <c r="R1424" s="127"/>
      <c r="S1424" s="127"/>
      <c r="T1424" s="127"/>
      <c r="U1424" s="127"/>
      <c r="V1424" s="127"/>
      <c r="W1424" s="127"/>
      <c r="X1424" s="133"/>
      <c r="Y1424" s="127"/>
      <c r="Z1424" s="127"/>
      <c r="AA1424" s="127"/>
      <c r="AB1424" s="127"/>
      <c r="AC1424" s="127"/>
      <c r="AD1424" s="127"/>
      <c r="AE1424" s="127"/>
      <c r="AF1424" s="127"/>
      <c r="AG1424" s="127"/>
      <c r="AH1424" s="127"/>
      <c r="AI1424" s="127"/>
      <c r="AJ1424" s="127"/>
      <c r="AK1424" s="127"/>
      <c r="AL1424" s="127"/>
      <c r="AM1424" s="127"/>
      <c r="AN1424" s="127"/>
      <c r="AO1424" s="127"/>
      <c r="AP1424" s="127"/>
      <c r="AQ1424" s="127"/>
      <c r="AR1424" s="127"/>
      <c r="AS1424" s="127"/>
      <c r="AT1424" s="127"/>
      <c r="AU1424" s="127"/>
      <c r="AV1424" s="127"/>
      <c r="AW1424" s="127"/>
      <c r="AX1424" s="127"/>
      <c r="AY1424" s="127"/>
      <c r="AZ1424" s="127"/>
      <c r="BA1424" s="127"/>
      <c r="BB1424" s="127"/>
      <c r="BC1424" s="127"/>
      <c r="BD1424" s="127"/>
      <c r="BE1424" s="127"/>
      <c r="BF1424" s="127"/>
      <c r="BG1424" s="127"/>
      <c r="BH1424" s="127"/>
      <c r="BI1424" s="127"/>
      <c r="BJ1424" s="127"/>
      <c r="BK1424" s="127"/>
      <c r="BL1424" s="127"/>
      <c r="BM1424" s="127"/>
      <c r="BN1424" s="127"/>
      <c r="BO1424" s="127"/>
      <c r="BP1424" s="127"/>
      <c r="BQ1424" s="127"/>
      <c r="BR1424" s="127"/>
      <c r="BS1424" s="127"/>
      <c r="BT1424" s="127"/>
      <c r="BU1424" s="127"/>
      <c r="BV1424" s="127"/>
      <c r="BW1424" s="127"/>
      <c r="BX1424" s="127"/>
      <c r="BY1424" s="127"/>
      <c r="BZ1424" s="127"/>
      <c r="CA1424" s="127"/>
      <c r="CB1424" s="127"/>
      <c r="CC1424" s="127"/>
      <c r="CD1424" s="127"/>
      <c r="CE1424" s="127"/>
      <c r="CF1424" s="127"/>
      <c r="CG1424" s="127"/>
      <c r="CH1424" s="127"/>
      <c r="CI1424" s="127"/>
      <c r="CJ1424" s="127"/>
      <c r="CK1424" s="127"/>
      <c r="CL1424" s="127"/>
      <c r="CM1424" s="127"/>
      <c r="CN1424" s="127"/>
      <c r="CO1424" s="127"/>
      <c r="CP1424" s="127"/>
      <c r="CQ1424" s="127"/>
      <c r="CR1424" s="127"/>
      <c r="CS1424" s="127"/>
      <c r="CT1424" s="127"/>
      <c r="CU1424" s="127"/>
      <c r="CV1424" s="127"/>
      <c r="CW1424" s="127"/>
      <c r="CX1424" s="127"/>
      <c r="CY1424" s="127"/>
      <c r="CZ1424" s="127"/>
      <c r="DA1424" s="127"/>
      <c r="DB1424" s="127"/>
      <c r="DC1424" s="127"/>
      <c r="DD1424" s="127"/>
      <c r="DE1424" s="127"/>
      <c r="DF1424" s="127"/>
      <c r="DG1424" s="127"/>
      <c r="DH1424" s="127"/>
      <c r="DI1424" s="127"/>
      <c r="DJ1424" s="127"/>
      <c r="DK1424" s="127"/>
      <c r="DL1424" s="127"/>
      <c r="DM1424" s="127"/>
      <c r="DN1424" s="127"/>
      <c r="DO1424" s="127"/>
      <c r="DP1424" s="127"/>
      <c r="DQ1424" s="127"/>
      <c r="DR1424" s="127"/>
      <c r="DS1424" s="127"/>
      <c r="DT1424" s="127"/>
      <c r="DU1424" s="127"/>
      <c r="DV1424" s="127"/>
      <c r="DW1424" s="127"/>
      <c r="DX1424" s="127"/>
      <c r="DY1424" s="127"/>
      <c r="DZ1424" s="127"/>
      <c r="EA1424" s="127"/>
      <c r="EB1424" s="127"/>
      <c r="EC1424" s="127"/>
      <c r="ED1424" s="127"/>
      <c r="EE1424" s="127"/>
      <c r="EF1424" s="127"/>
      <c r="EG1424" s="127"/>
      <c r="EH1424" s="127"/>
      <c r="EI1424" s="127"/>
      <c r="EJ1424" s="127"/>
      <c r="EK1424" s="127"/>
      <c r="EL1424" s="127"/>
      <c r="EM1424" s="127"/>
      <c r="EN1424" s="127"/>
      <c r="EO1424" s="127"/>
      <c r="EP1424" s="127"/>
      <c r="EQ1424" s="127"/>
      <c r="ER1424" s="127"/>
      <c r="ES1424" s="127"/>
      <c r="ET1424" s="127"/>
      <c r="EU1424" s="127"/>
      <c r="EV1424" s="127"/>
      <c r="EW1424" s="127"/>
      <c r="EX1424" s="127"/>
      <c r="EY1424" s="127"/>
      <c r="EZ1424" s="127"/>
      <c r="FA1424" s="127"/>
      <c r="FB1424" s="127"/>
      <c r="FC1424" s="127"/>
      <c r="FD1424" s="127"/>
      <c r="FE1424" s="127"/>
      <c r="FF1424" s="127"/>
      <c r="FG1424" s="127"/>
      <c r="FH1424" s="127"/>
      <c r="FI1424" s="127"/>
      <c r="FJ1424" s="127"/>
      <c r="FK1424" s="127"/>
      <c r="FL1424" s="127"/>
      <c r="FM1424" s="127"/>
      <c r="FN1424" s="127"/>
      <c r="FO1424" s="127"/>
      <c r="FP1424" s="127"/>
      <c r="FQ1424" s="127"/>
      <c r="FR1424" s="127"/>
      <c r="FS1424" s="127"/>
      <c r="FT1424" s="127"/>
      <c r="FU1424" s="127"/>
      <c r="FV1424" s="127"/>
      <c r="FW1424" s="127"/>
      <c r="FX1424" s="127"/>
      <c r="FY1424" s="127"/>
      <c r="FZ1424" s="127"/>
      <c r="GA1424" s="127"/>
      <c r="GB1424" s="127"/>
      <c r="GC1424" s="127"/>
      <c r="GD1424" s="127"/>
      <c r="GE1424" s="127"/>
      <c r="GF1424" s="127"/>
      <c r="GG1424" s="127"/>
      <c r="GH1424" s="127"/>
      <c r="GI1424" s="127"/>
      <c r="GJ1424" s="127"/>
      <c r="GK1424" s="127"/>
      <c r="GL1424" s="127"/>
      <c r="GM1424" s="127"/>
      <c r="GN1424" s="127"/>
      <c r="GO1424" s="127"/>
      <c r="GP1424" s="127"/>
      <c r="GQ1424" s="124"/>
      <c r="GR1424" s="124"/>
      <c r="GS1424" s="124"/>
      <c r="GT1424" s="124"/>
      <c r="GU1424" s="124"/>
      <c r="GV1424" s="124"/>
      <c r="GW1424" s="124"/>
      <c r="GX1424" s="124"/>
    </row>
    <row r="1425" spans="1:206" ht="12.75" customHeight="1" x14ac:dyDescent="0.2">
      <c r="A1425" s="127"/>
      <c r="B1425" s="127"/>
      <c r="C1425" s="127"/>
      <c r="D1425" s="127"/>
      <c r="E1425" s="127"/>
      <c r="F1425" s="127"/>
      <c r="G1425" s="131"/>
      <c r="H1425" s="127"/>
      <c r="I1425" s="127"/>
      <c r="J1425" s="127"/>
      <c r="K1425" s="127"/>
      <c r="L1425" s="127"/>
      <c r="M1425" s="127"/>
      <c r="N1425" s="127"/>
      <c r="O1425" s="127"/>
      <c r="P1425" s="127"/>
      <c r="Q1425" s="127"/>
      <c r="R1425" s="127"/>
      <c r="S1425" s="127"/>
      <c r="T1425" s="127"/>
      <c r="U1425" s="127"/>
      <c r="V1425" s="127"/>
      <c r="W1425" s="127"/>
      <c r="X1425" s="133"/>
      <c r="Y1425" s="127"/>
      <c r="Z1425" s="127"/>
      <c r="AA1425" s="127"/>
      <c r="AB1425" s="127"/>
      <c r="AC1425" s="127"/>
      <c r="AD1425" s="127"/>
      <c r="AE1425" s="127"/>
      <c r="AF1425" s="127"/>
      <c r="AG1425" s="127"/>
      <c r="AH1425" s="127"/>
      <c r="AI1425" s="127"/>
      <c r="AJ1425" s="127"/>
      <c r="AK1425" s="127"/>
      <c r="AL1425" s="127"/>
      <c r="AM1425" s="127"/>
      <c r="AN1425" s="127"/>
      <c r="AO1425" s="127"/>
      <c r="AP1425" s="127"/>
      <c r="AQ1425" s="127"/>
      <c r="AR1425" s="127"/>
      <c r="AS1425" s="127"/>
      <c r="AT1425" s="127"/>
      <c r="AU1425" s="127"/>
      <c r="AV1425" s="127"/>
      <c r="AW1425" s="127"/>
      <c r="AX1425" s="127"/>
      <c r="AY1425" s="127"/>
      <c r="AZ1425" s="127"/>
      <c r="BA1425" s="127"/>
      <c r="BB1425" s="127"/>
      <c r="BC1425" s="127"/>
      <c r="BD1425" s="127"/>
      <c r="BE1425" s="127"/>
      <c r="BF1425" s="127"/>
      <c r="BG1425" s="127"/>
      <c r="BH1425" s="127"/>
      <c r="BI1425" s="127"/>
      <c r="BJ1425" s="127"/>
      <c r="BK1425" s="127"/>
      <c r="BL1425" s="127"/>
      <c r="BM1425" s="127"/>
      <c r="BN1425" s="127"/>
      <c r="BO1425" s="127"/>
      <c r="BP1425" s="127"/>
      <c r="BQ1425" s="127"/>
      <c r="BR1425" s="127"/>
      <c r="BS1425" s="127"/>
      <c r="BT1425" s="127"/>
      <c r="BU1425" s="127"/>
      <c r="BV1425" s="127"/>
      <c r="BW1425" s="127"/>
      <c r="BX1425" s="127"/>
      <c r="BY1425" s="127"/>
      <c r="BZ1425" s="127"/>
      <c r="CA1425" s="127"/>
      <c r="CB1425" s="127"/>
      <c r="CC1425" s="127"/>
      <c r="CD1425" s="127"/>
      <c r="CE1425" s="127"/>
      <c r="CF1425" s="127"/>
      <c r="CG1425" s="127"/>
      <c r="CH1425" s="127"/>
      <c r="CI1425" s="127"/>
      <c r="CJ1425" s="127"/>
      <c r="CK1425" s="127"/>
      <c r="CL1425" s="127"/>
      <c r="CM1425" s="127"/>
      <c r="CN1425" s="127"/>
      <c r="CO1425" s="127"/>
      <c r="CP1425" s="127"/>
      <c r="CQ1425" s="127"/>
      <c r="CR1425" s="127"/>
      <c r="CS1425" s="127"/>
      <c r="CT1425" s="127"/>
      <c r="CU1425" s="127"/>
      <c r="CV1425" s="127"/>
      <c r="CW1425" s="127"/>
      <c r="CX1425" s="127"/>
      <c r="CY1425" s="127"/>
      <c r="CZ1425" s="127"/>
      <c r="DA1425" s="127"/>
      <c r="DB1425" s="127"/>
      <c r="DC1425" s="127"/>
      <c r="DD1425" s="127"/>
      <c r="DE1425" s="127"/>
      <c r="DF1425" s="127"/>
      <c r="DG1425" s="127"/>
      <c r="DH1425" s="127"/>
      <c r="DI1425" s="127"/>
      <c r="DJ1425" s="127"/>
      <c r="DK1425" s="127"/>
      <c r="DL1425" s="127"/>
      <c r="DM1425" s="127"/>
      <c r="DN1425" s="127"/>
      <c r="DO1425" s="127"/>
      <c r="DP1425" s="127"/>
      <c r="DQ1425" s="127"/>
      <c r="DR1425" s="127"/>
      <c r="DS1425" s="127"/>
      <c r="DT1425" s="127"/>
      <c r="DU1425" s="127"/>
      <c r="DV1425" s="127"/>
      <c r="DW1425" s="127"/>
      <c r="DX1425" s="127"/>
      <c r="DY1425" s="127"/>
      <c r="DZ1425" s="127"/>
      <c r="EA1425" s="127"/>
      <c r="EB1425" s="127"/>
      <c r="EC1425" s="127"/>
      <c r="ED1425" s="127"/>
      <c r="EE1425" s="127"/>
      <c r="EF1425" s="127"/>
      <c r="EG1425" s="127"/>
      <c r="EH1425" s="127"/>
      <c r="EI1425" s="127"/>
      <c r="EJ1425" s="127"/>
      <c r="EK1425" s="127"/>
      <c r="EL1425" s="127"/>
      <c r="EM1425" s="127"/>
      <c r="EN1425" s="127"/>
      <c r="EO1425" s="127"/>
      <c r="EP1425" s="127"/>
      <c r="EQ1425" s="127"/>
      <c r="ER1425" s="127"/>
      <c r="ES1425" s="127"/>
      <c r="ET1425" s="127"/>
      <c r="EU1425" s="127"/>
      <c r="EV1425" s="127"/>
      <c r="EW1425" s="127"/>
      <c r="EX1425" s="127"/>
      <c r="EY1425" s="127"/>
      <c r="EZ1425" s="127"/>
      <c r="FA1425" s="127"/>
      <c r="FB1425" s="127"/>
      <c r="FC1425" s="127"/>
      <c r="FD1425" s="127"/>
      <c r="FE1425" s="127"/>
      <c r="FF1425" s="127"/>
      <c r="FG1425" s="127"/>
      <c r="FH1425" s="127"/>
      <c r="FI1425" s="127"/>
      <c r="FJ1425" s="127"/>
      <c r="FK1425" s="127"/>
      <c r="FL1425" s="127"/>
      <c r="FM1425" s="127"/>
      <c r="FN1425" s="127"/>
      <c r="FO1425" s="127"/>
      <c r="FP1425" s="127"/>
      <c r="FQ1425" s="127"/>
      <c r="FR1425" s="127"/>
      <c r="FS1425" s="127"/>
      <c r="FT1425" s="127"/>
      <c r="FU1425" s="127"/>
      <c r="FV1425" s="127"/>
      <c r="FW1425" s="127"/>
      <c r="FX1425" s="127"/>
      <c r="FY1425" s="127"/>
      <c r="FZ1425" s="127"/>
      <c r="GA1425" s="127"/>
      <c r="GB1425" s="127"/>
      <c r="GC1425" s="127"/>
      <c r="GD1425" s="127"/>
      <c r="GE1425" s="127"/>
      <c r="GF1425" s="127"/>
      <c r="GG1425" s="127"/>
      <c r="GH1425" s="127"/>
      <c r="GI1425" s="127"/>
      <c r="GJ1425" s="127"/>
      <c r="GK1425" s="127"/>
      <c r="GL1425" s="127"/>
      <c r="GM1425" s="127"/>
      <c r="GN1425" s="127"/>
      <c r="GO1425" s="127"/>
      <c r="GP1425" s="127"/>
      <c r="GQ1425" s="124"/>
      <c r="GR1425" s="124"/>
      <c r="GS1425" s="124"/>
      <c r="GT1425" s="124"/>
      <c r="GU1425" s="124"/>
      <c r="GV1425" s="124"/>
      <c r="GW1425" s="124"/>
      <c r="GX1425" s="124"/>
    </row>
    <row r="1426" spans="1:206" ht="12.75" customHeight="1" x14ac:dyDescent="0.2">
      <c r="A1426" s="127"/>
      <c r="B1426" s="127"/>
      <c r="C1426" s="127"/>
      <c r="D1426" s="127"/>
      <c r="E1426" s="127"/>
      <c r="F1426" s="127"/>
      <c r="G1426" s="131"/>
      <c r="H1426" s="127"/>
      <c r="I1426" s="127"/>
      <c r="J1426" s="127"/>
      <c r="K1426" s="127"/>
      <c r="L1426" s="127"/>
      <c r="M1426" s="127"/>
      <c r="N1426" s="127"/>
      <c r="O1426" s="127"/>
      <c r="P1426" s="127"/>
      <c r="Q1426" s="127"/>
      <c r="R1426" s="127"/>
      <c r="S1426" s="127"/>
      <c r="T1426" s="127"/>
      <c r="U1426" s="127"/>
      <c r="V1426" s="127"/>
      <c r="W1426" s="127"/>
      <c r="X1426" s="133"/>
      <c r="Y1426" s="127"/>
      <c r="Z1426" s="127"/>
      <c r="AA1426" s="127"/>
      <c r="AB1426" s="127"/>
      <c r="AC1426" s="127"/>
      <c r="AD1426" s="127"/>
      <c r="AE1426" s="127"/>
      <c r="AF1426" s="127"/>
      <c r="AG1426" s="127"/>
      <c r="AH1426" s="127"/>
      <c r="AI1426" s="127"/>
      <c r="AJ1426" s="127"/>
      <c r="AK1426" s="127"/>
      <c r="AL1426" s="127"/>
      <c r="AM1426" s="127"/>
      <c r="AN1426" s="127"/>
      <c r="AO1426" s="127"/>
      <c r="AP1426" s="127"/>
      <c r="AQ1426" s="127"/>
      <c r="AR1426" s="127"/>
      <c r="AS1426" s="127"/>
      <c r="AT1426" s="127"/>
      <c r="AU1426" s="127"/>
      <c r="AV1426" s="127"/>
      <c r="AW1426" s="127"/>
      <c r="AX1426" s="127"/>
      <c r="AY1426" s="127"/>
      <c r="AZ1426" s="127"/>
      <c r="BA1426" s="127"/>
      <c r="BB1426" s="127"/>
      <c r="BC1426" s="127"/>
      <c r="BD1426" s="127"/>
      <c r="BE1426" s="127"/>
      <c r="BF1426" s="127"/>
      <c r="BG1426" s="127"/>
      <c r="BH1426" s="127"/>
      <c r="BI1426" s="127"/>
      <c r="BJ1426" s="127"/>
      <c r="BK1426" s="127"/>
      <c r="BL1426" s="127"/>
      <c r="BM1426" s="127"/>
      <c r="BN1426" s="127"/>
      <c r="BO1426" s="127"/>
      <c r="BP1426" s="127"/>
      <c r="BQ1426" s="127"/>
      <c r="BR1426" s="127"/>
      <c r="BS1426" s="127"/>
      <c r="BT1426" s="127"/>
      <c r="BU1426" s="127"/>
      <c r="BV1426" s="127"/>
      <c r="BW1426" s="127"/>
      <c r="BX1426" s="127"/>
      <c r="BY1426" s="127"/>
      <c r="BZ1426" s="127"/>
      <c r="CA1426" s="127"/>
      <c r="CB1426" s="127"/>
      <c r="CC1426" s="127"/>
      <c r="CD1426" s="127"/>
      <c r="CE1426" s="127"/>
      <c r="CF1426" s="127"/>
      <c r="CG1426" s="127"/>
      <c r="CH1426" s="127"/>
      <c r="CI1426" s="127"/>
      <c r="CJ1426" s="127"/>
      <c r="CK1426" s="127"/>
      <c r="CL1426" s="127"/>
      <c r="CM1426" s="127"/>
      <c r="CN1426" s="127"/>
      <c r="CO1426" s="127"/>
      <c r="CP1426" s="127"/>
      <c r="CQ1426" s="127"/>
      <c r="CR1426" s="127"/>
      <c r="CS1426" s="127"/>
      <c r="CT1426" s="127"/>
      <c r="CU1426" s="127"/>
      <c r="CV1426" s="127"/>
      <c r="CW1426" s="127"/>
      <c r="CX1426" s="127"/>
      <c r="CY1426" s="127"/>
      <c r="CZ1426" s="127"/>
      <c r="DA1426" s="127"/>
      <c r="DB1426" s="127"/>
      <c r="DC1426" s="127"/>
      <c r="DD1426" s="127"/>
      <c r="DE1426" s="127"/>
      <c r="DF1426" s="127"/>
      <c r="DG1426" s="127"/>
      <c r="DH1426" s="127"/>
      <c r="DI1426" s="127"/>
      <c r="DJ1426" s="127"/>
      <c r="DK1426" s="127"/>
      <c r="DL1426" s="127"/>
      <c r="DM1426" s="127"/>
      <c r="DN1426" s="127"/>
      <c r="DO1426" s="127"/>
      <c r="DP1426" s="127"/>
      <c r="DQ1426" s="127"/>
      <c r="DR1426" s="127"/>
      <c r="DS1426" s="127"/>
      <c r="DT1426" s="127"/>
      <c r="DU1426" s="127"/>
      <c r="DV1426" s="127"/>
      <c r="DW1426" s="127"/>
      <c r="DX1426" s="127"/>
      <c r="DY1426" s="127"/>
      <c r="DZ1426" s="127"/>
      <c r="EA1426" s="127"/>
      <c r="EB1426" s="127"/>
      <c r="EC1426" s="127"/>
      <c r="ED1426" s="127"/>
      <c r="EE1426" s="127"/>
      <c r="EF1426" s="127"/>
      <c r="EG1426" s="127"/>
      <c r="EH1426" s="127"/>
      <c r="EI1426" s="127"/>
      <c r="EJ1426" s="127"/>
      <c r="EK1426" s="127"/>
      <c r="EL1426" s="127"/>
      <c r="EM1426" s="127"/>
      <c r="EN1426" s="127"/>
      <c r="EO1426" s="127"/>
      <c r="EP1426" s="127"/>
      <c r="EQ1426" s="127"/>
      <c r="ER1426" s="127"/>
      <c r="ES1426" s="127"/>
      <c r="ET1426" s="127"/>
      <c r="EU1426" s="127"/>
      <c r="EV1426" s="127"/>
      <c r="EW1426" s="127"/>
      <c r="EX1426" s="127"/>
      <c r="EY1426" s="127"/>
      <c r="EZ1426" s="127"/>
      <c r="FA1426" s="127"/>
      <c r="FB1426" s="127"/>
      <c r="FC1426" s="127"/>
      <c r="FD1426" s="127"/>
      <c r="FE1426" s="127"/>
      <c r="FF1426" s="127"/>
      <c r="FG1426" s="127"/>
      <c r="FH1426" s="127"/>
      <c r="FI1426" s="127"/>
      <c r="FJ1426" s="127"/>
      <c r="FK1426" s="127"/>
      <c r="FL1426" s="127"/>
      <c r="FM1426" s="127"/>
      <c r="FN1426" s="127"/>
      <c r="FO1426" s="127"/>
      <c r="FP1426" s="127"/>
      <c r="FQ1426" s="127"/>
      <c r="FR1426" s="127"/>
      <c r="FS1426" s="127"/>
      <c r="FT1426" s="127"/>
      <c r="FU1426" s="127"/>
      <c r="FV1426" s="127"/>
      <c r="FW1426" s="127"/>
      <c r="FX1426" s="127"/>
      <c r="FY1426" s="127"/>
      <c r="FZ1426" s="127"/>
      <c r="GA1426" s="127"/>
      <c r="GB1426" s="127"/>
      <c r="GC1426" s="127"/>
      <c r="GD1426" s="127"/>
      <c r="GE1426" s="127"/>
      <c r="GF1426" s="127"/>
      <c r="GG1426" s="127"/>
      <c r="GH1426" s="127"/>
      <c r="GI1426" s="127"/>
      <c r="GJ1426" s="127"/>
      <c r="GK1426" s="127"/>
      <c r="GL1426" s="127"/>
      <c r="GM1426" s="127"/>
      <c r="GN1426" s="127"/>
      <c r="GO1426" s="127"/>
      <c r="GP1426" s="127"/>
      <c r="GQ1426" s="124"/>
      <c r="GR1426" s="124"/>
      <c r="GS1426" s="124"/>
      <c r="GT1426" s="124"/>
      <c r="GU1426" s="124"/>
      <c r="GV1426" s="124"/>
      <c r="GW1426" s="124"/>
      <c r="GX1426" s="124"/>
    </row>
    <row r="1427" spans="1:206" ht="12.75" customHeight="1" x14ac:dyDescent="0.2">
      <c r="A1427" s="127"/>
      <c r="B1427" s="127"/>
      <c r="C1427" s="127"/>
      <c r="D1427" s="127"/>
      <c r="E1427" s="127"/>
      <c r="F1427" s="127"/>
      <c r="G1427" s="131"/>
      <c r="H1427" s="127"/>
      <c r="I1427" s="127"/>
      <c r="J1427" s="127"/>
      <c r="K1427" s="127"/>
      <c r="L1427" s="127"/>
      <c r="M1427" s="127"/>
      <c r="N1427" s="127"/>
      <c r="O1427" s="127"/>
      <c r="P1427" s="127"/>
      <c r="Q1427" s="127"/>
      <c r="R1427" s="127"/>
      <c r="S1427" s="127"/>
      <c r="T1427" s="127"/>
      <c r="U1427" s="127"/>
      <c r="V1427" s="127"/>
      <c r="W1427" s="127"/>
      <c r="X1427" s="133"/>
      <c r="Y1427" s="127"/>
      <c r="Z1427" s="127"/>
      <c r="AA1427" s="127"/>
      <c r="AB1427" s="127"/>
      <c r="AC1427" s="127"/>
      <c r="AD1427" s="127"/>
      <c r="AE1427" s="127"/>
      <c r="AF1427" s="127"/>
      <c r="AG1427" s="127"/>
      <c r="AH1427" s="127"/>
      <c r="AI1427" s="127"/>
      <c r="AJ1427" s="127"/>
      <c r="AK1427" s="127"/>
      <c r="AL1427" s="127"/>
      <c r="AM1427" s="127"/>
      <c r="AN1427" s="127"/>
      <c r="AO1427" s="127"/>
      <c r="AP1427" s="127"/>
      <c r="AQ1427" s="127"/>
      <c r="AR1427" s="127"/>
      <c r="AS1427" s="127"/>
      <c r="AT1427" s="127"/>
      <c r="AU1427" s="127"/>
      <c r="AV1427" s="127"/>
      <c r="AW1427" s="127"/>
      <c r="AX1427" s="127"/>
      <c r="AY1427" s="127"/>
      <c r="AZ1427" s="127"/>
      <c r="BA1427" s="127"/>
      <c r="BB1427" s="127"/>
      <c r="BC1427" s="127"/>
      <c r="BD1427" s="127"/>
      <c r="BE1427" s="127"/>
      <c r="BF1427" s="127"/>
      <c r="BG1427" s="127"/>
      <c r="BH1427" s="127"/>
      <c r="BI1427" s="127"/>
      <c r="BJ1427" s="127"/>
      <c r="BK1427" s="127"/>
      <c r="BL1427" s="127"/>
      <c r="BM1427" s="127"/>
      <c r="BN1427" s="127"/>
      <c r="BO1427" s="127"/>
      <c r="BP1427" s="127"/>
      <c r="BQ1427" s="127"/>
      <c r="BR1427" s="127"/>
      <c r="BS1427" s="127"/>
      <c r="BT1427" s="127"/>
      <c r="BU1427" s="127"/>
      <c r="BV1427" s="127"/>
      <c r="BW1427" s="127"/>
      <c r="BX1427" s="127"/>
      <c r="BY1427" s="127"/>
      <c r="BZ1427" s="127"/>
      <c r="CA1427" s="127"/>
      <c r="CB1427" s="127"/>
      <c r="CC1427" s="127"/>
      <c r="CD1427" s="127"/>
      <c r="CE1427" s="127"/>
      <c r="CF1427" s="127"/>
      <c r="CG1427" s="127"/>
      <c r="CH1427" s="127"/>
      <c r="CI1427" s="127"/>
      <c r="CJ1427" s="127"/>
      <c r="CK1427" s="127"/>
      <c r="CL1427" s="127"/>
      <c r="CM1427" s="127"/>
      <c r="CN1427" s="127"/>
      <c r="CO1427" s="127"/>
      <c r="CP1427" s="127"/>
      <c r="CQ1427" s="127"/>
      <c r="CR1427" s="127"/>
      <c r="CS1427" s="127"/>
      <c r="CT1427" s="127"/>
      <c r="CU1427" s="127"/>
      <c r="CV1427" s="127"/>
      <c r="CW1427" s="127"/>
      <c r="CX1427" s="127"/>
      <c r="CY1427" s="127"/>
      <c r="CZ1427" s="127"/>
      <c r="DA1427" s="127"/>
      <c r="DB1427" s="127"/>
      <c r="DC1427" s="127"/>
      <c r="DD1427" s="127"/>
      <c r="DE1427" s="127"/>
      <c r="DF1427" s="127"/>
      <c r="DG1427" s="127"/>
      <c r="DH1427" s="127"/>
      <c r="DI1427" s="127"/>
      <c r="DJ1427" s="127"/>
      <c r="DK1427" s="127"/>
      <c r="DL1427" s="127"/>
      <c r="DM1427" s="127"/>
      <c r="DN1427" s="127"/>
      <c r="DO1427" s="127"/>
      <c r="DP1427" s="127"/>
      <c r="DQ1427" s="127"/>
      <c r="DR1427" s="127"/>
      <c r="DS1427" s="127"/>
      <c r="DT1427" s="127"/>
      <c r="DU1427" s="127"/>
      <c r="DV1427" s="127"/>
      <c r="DW1427" s="127"/>
      <c r="DX1427" s="127"/>
      <c r="DY1427" s="127"/>
      <c r="DZ1427" s="127"/>
      <c r="EA1427" s="127"/>
      <c r="EB1427" s="127"/>
      <c r="EC1427" s="127"/>
      <c r="ED1427" s="127"/>
      <c r="EE1427" s="127"/>
      <c r="EF1427" s="127"/>
      <c r="EG1427" s="127"/>
      <c r="EH1427" s="127"/>
      <c r="EI1427" s="127"/>
      <c r="EJ1427" s="127"/>
      <c r="EK1427" s="127"/>
      <c r="EL1427" s="127"/>
      <c r="EM1427" s="127"/>
      <c r="EN1427" s="127"/>
      <c r="EO1427" s="127"/>
      <c r="EP1427" s="127"/>
      <c r="EQ1427" s="127"/>
      <c r="ER1427" s="127"/>
      <c r="ES1427" s="127"/>
      <c r="ET1427" s="127"/>
      <c r="EU1427" s="127"/>
      <c r="EV1427" s="127"/>
      <c r="EW1427" s="127"/>
      <c r="EX1427" s="127"/>
      <c r="EY1427" s="127"/>
      <c r="EZ1427" s="127"/>
      <c r="FA1427" s="127"/>
      <c r="FB1427" s="127"/>
      <c r="FC1427" s="127"/>
      <c r="FD1427" s="127"/>
      <c r="FE1427" s="127"/>
      <c r="FF1427" s="127"/>
      <c r="FG1427" s="127"/>
      <c r="FH1427" s="127"/>
      <c r="FI1427" s="127"/>
      <c r="FJ1427" s="127"/>
      <c r="FK1427" s="127"/>
      <c r="FL1427" s="127"/>
      <c r="FM1427" s="127"/>
      <c r="FN1427" s="127"/>
      <c r="FO1427" s="127"/>
      <c r="FP1427" s="127"/>
      <c r="FQ1427" s="127"/>
      <c r="FR1427" s="127"/>
      <c r="FS1427" s="127"/>
      <c r="FT1427" s="127"/>
      <c r="FU1427" s="127"/>
      <c r="FV1427" s="127"/>
      <c r="FW1427" s="127"/>
      <c r="FX1427" s="127"/>
      <c r="FY1427" s="127"/>
      <c r="FZ1427" s="127"/>
      <c r="GA1427" s="127"/>
      <c r="GB1427" s="127"/>
      <c r="GC1427" s="127"/>
      <c r="GD1427" s="127"/>
      <c r="GE1427" s="127"/>
      <c r="GF1427" s="127"/>
      <c r="GG1427" s="127"/>
      <c r="GH1427" s="127"/>
      <c r="GI1427" s="127"/>
      <c r="GJ1427" s="127"/>
      <c r="GK1427" s="127"/>
      <c r="GL1427" s="127"/>
      <c r="GM1427" s="127"/>
      <c r="GN1427" s="127"/>
      <c r="GO1427" s="127"/>
      <c r="GP1427" s="127"/>
      <c r="GQ1427" s="124"/>
      <c r="GR1427" s="124"/>
      <c r="GS1427" s="124"/>
      <c r="GT1427" s="124"/>
      <c r="GU1427" s="124"/>
      <c r="GV1427" s="124"/>
      <c r="GW1427" s="124"/>
      <c r="GX1427" s="124"/>
    </row>
    <row r="1428" spans="1:206" ht="12.75" customHeight="1" x14ac:dyDescent="0.2">
      <c r="A1428" s="127"/>
      <c r="B1428" s="127"/>
      <c r="C1428" s="127"/>
      <c r="D1428" s="127"/>
      <c r="E1428" s="127"/>
      <c r="F1428" s="127"/>
      <c r="G1428" s="131"/>
      <c r="H1428" s="127"/>
      <c r="I1428" s="127"/>
      <c r="J1428" s="127"/>
      <c r="K1428" s="127"/>
      <c r="L1428" s="127"/>
      <c r="M1428" s="127"/>
      <c r="N1428" s="127"/>
      <c r="O1428" s="127"/>
      <c r="P1428" s="127"/>
      <c r="Q1428" s="127"/>
      <c r="R1428" s="127"/>
      <c r="S1428" s="127"/>
      <c r="T1428" s="127"/>
      <c r="U1428" s="127"/>
      <c r="V1428" s="127"/>
      <c r="W1428" s="127"/>
      <c r="X1428" s="133"/>
      <c r="Y1428" s="127"/>
      <c r="Z1428" s="127"/>
      <c r="AA1428" s="127"/>
      <c r="AB1428" s="127"/>
      <c r="AC1428" s="127"/>
      <c r="AD1428" s="127"/>
      <c r="AE1428" s="127"/>
      <c r="AF1428" s="127"/>
      <c r="AG1428" s="127"/>
      <c r="AH1428" s="127"/>
      <c r="AI1428" s="127"/>
      <c r="AJ1428" s="127"/>
      <c r="AK1428" s="127"/>
      <c r="AL1428" s="127"/>
      <c r="AM1428" s="127"/>
      <c r="AN1428" s="127"/>
      <c r="AO1428" s="127"/>
      <c r="AP1428" s="127"/>
      <c r="AQ1428" s="127"/>
      <c r="AR1428" s="127"/>
      <c r="AS1428" s="127"/>
      <c r="AT1428" s="127"/>
      <c r="AU1428" s="127"/>
      <c r="AV1428" s="127"/>
      <c r="AW1428" s="127"/>
      <c r="AX1428" s="127"/>
      <c r="AY1428" s="127"/>
      <c r="AZ1428" s="127"/>
      <c r="BA1428" s="127"/>
      <c r="BB1428" s="127"/>
      <c r="BC1428" s="127"/>
      <c r="BD1428" s="127"/>
      <c r="BE1428" s="127"/>
      <c r="BF1428" s="127"/>
      <c r="BG1428" s="127"/>
      <c r="BH1428" s="127"/>
      <c r="BI1428" s="127"/>
      <c r="BJ1428" s="127"/>
      <c r="BK1428" s="127"/>
      <c r="BL1428" s="127"/>
      <c r="BM1428" s="127"/>
      <c r="BN1428" s="127"/>
      <c r="BO1428" s="127"/>
      <c r="BP1428" s="127"/>
      <c r="BQ1428" s="127"/>
      <c r="BR1428" s="127"/>
      <c r="BS1428" s="127"/>
      <c r="BT1428" s="127"/>
      <c r="BU1428" s="127"/>
      <c r="BV1428" s="127"/>
      <c r="BW1428" s="127"/>
      <c r="BX1428" s="127"/>
      <c r="BY1428" s="127"/>
      <c r="BZ1428" s="127"/>
      <c r="CA1428" s="127"/>
      <c r="CB1428" s="127"/>
      <c r="CC1428" s="127"/>
      <c r="CD1428" s="127"/>
      <c r="CE1428" s="127"/>
      <c r="CF1428" s="127"/>
      <c r="CG1428" s="127"/>
      <c r="CH1428" s="127"/>
      <c r="CI1428" s="127"/>
      <c r="CJ1428" s="127"/>
      <c r="CK1428" s="127"/>
      <c r="CL1428" s="127"/>
      <c r="CM1428" s="127"/>
      <c r="CN1428" s="127"/>
      <c r="CO1428" s="127"/>
      <c r="CP1428" s="127"/>
      <c r="CQ1428" s="127"/>
      <c r="CR1428" s="127"/>
      <c r="CS1428" s="127"/>
      <c r="CT1428" s="127"/>
      <c r="CU1428" s="127"/>
      <c r="CV1428" s="127"/>
      <c r="CW1428" s="127"/>
      <c r="CX1428" s="127"/>
      <c r="CY1428" s="127"/>
      <c r="CZ1428" s="127"/>
      <c r="DA1428" s="127"/>
      <c r="DB1428" s="127"/>
      <c r="DC1428" s="127"/>
      <c r="DD1428" s="127"/>
      <c r="DE1428" s="127"/>
      <c r="DF1428" s="127"/>
      <c r="DG1428" s="127"/>
      <c r="DH1428" s="127"/>
      <c r="DI1428" s="127"/>
      <c r="DJ1428" s="127"/>
      <c r="DK1428" s="127"/>
      <c r="DL1428" s="127"/>
      <c r="DM1428" s="127"/>
      <c r="DN1428" s="127"/>
      <c r="DO1428" s="127"/>
      <c r="DP1428" s="127"/>
      <c r="DQ1428" s="127"/>
      <c r="DR1428" s="127"/>
      <c r="DS1428" s="127"/>
      <c r="DT1428" s="127"/>
      <c r="DU1428" s="127"/>
      <c r="DV1428" s="127"/>
      <c r="DW1428" s="127"/>
      <c r="DX1428" s="127"/>
      <c r="DY1428" s="127"/>
      <c r="DZ1428" s="127"/>
      <c r="EA1428" s="127"/>
      <c r="EB1428" s="127"/>
      <c r="EC1428" s="127"/>
      <c r="ED1428" s="127"/>
      <c r="EE1428" s="127"/>
      <c r="EF1428" s="127"/>
      <c r="EG1428" s="127"/>
      <c r="EH1428" s="127"/>
      <c r="EI1428" s="127"/>
      <c r="EJ1428" s="127"/>
      <c r="EK1428" s="127"/>
      <c r="EL1428" s="127"/>
      <c r="EM1428" s="127"/>
      <c r="EN1428" s="127"/>
      <c r="EO1428" s="127"/>
      <c r="EP1428" s="127"/>
      <c r="EQ1428" s="127"/>
      <c r="ER1428" s="127"/>
      <c r="ES1428" s="127"/>
      <c r="ET1428" s="127"/>
      <c r="EU1428" s="127"/>
      <c r="EV1428" s="127"/>
      <c r="EW1428" s="127"/>
      <c r="EX1428" s="127"/>
      <c r="EY1428" s="127"/>
      <c r="EZ1428" s="127"/>
      <c r="FA1428" s="127"/>
      <c r="FB1428" s="127"/>
      <c r="FC1428" s="127"/>
      <c r="FD1428" s="127"/>
      <c r="FE1428" s="127"/>
      <c r="FF1428" s="127"/>
      <c r="FG1428" s="127"/>
      <c r="FH1428" s="127"/>
      <c r="FI1428" s="127"/>
      <c r="FJ1428" s="127"/>
      <c r="FK1428" s="127"/>
      <c r="FL1428" s="127"/>
      <c r="FM1428" s="127"/>
      <c r="FN1428" s="127"/>
      <c r="FO1428" s="127"/>
      <c r="FP1428" s="127"/>
      <c r="FQ1428" s="127"/>
      <c r="FR1428" s="127"/>
      <c r="FS1428" s="127"/>
      <c r="FT1428" s="127"/>
      <c r="FU1428" s="127"/>
      <c r="FV1428" s="127"/>
      <c r="FW1428" s="127"/>
      <c r="FX1428" s="127"/>
      <c r="FY1428" s="127"/>
      <c r="FZ1428" s="127"/>
      <c r="GA1428" s="127"/>
      <c r="GB1428" s="127"/>
      <c r="GC1428" s="127"/>
      <c r="GD1428" s="127"/>
      <c r="GE1428" s="127"/>
      <c r="GF1428" s="127"/>
      <c r="GG1428" s="127"/>
      <c r="GH1428" s="127"/>
      <c r="GI1428" s="127"/>
      <c r="GJ1428" s="127"/>
      <c r="GK1428" s="127"/>
      <c r="GL1428" s="127"/>
      <c r="GM1428" s="127"/>
      <c r="GN1428" s="127"/>
      <c r="GO1428" s="127"/>
      <c r="GP1428" s="127"/>
      <c r="GQ1428" s="124"/>
      <c r="GR1428" s="124"/>
      <c r="GS1428" s="124"/>
      <c r="GT1428" s="124"/>
      <c r="GU1428" s="124"/>
      <c r="GV1428" s="124"/>
      <c r="GW1428" s="124"/>
      <c r="GX1428" s="124"/>
    </row>
    <row r="1429" spans="1:206" ht="12.75" customHeight="1" x14ac:dyDescent="0.2">
      <c r="A1429" s="127"/>
      <c r="B1429" s="127"/>
      <c r="C1429" s="127"/>
      <c r="D1429" s="127"/>
      <c r="E1429" s="127"/>
      <c r="F1429" s="127"/>
      <c r="G1429" s="131"/>
      <c r="H1429" s="127"/>
      <c r="I1429" s="127"/>
      <c r="J1429" s="127"/>
      <c r="K1429" s="127"/>
      <c r="L1429" s="127"/>
      <c r="M1429" s="127"/>
      <c r="N1429" s="127"/>
      <c r="O1429" s="127"/>
      <c r="P1429" s="127"/>
      <c r="Q1429" s="127"/>
      <c r="R1429" s="127"/>
      <c r="S1429" s="127"/>
      <c r="T1429" s="127"/>
      <c r="U1429" s="127"/>
      <c r="V1429" s="127"/>
      <c r="W1429" s="127"/>
      <c r="X1429" s="133"/>
      <c r="Y1429" s="127"/>
      <c r="Z1429" s="127"/>
      <c r="AA1429" s="127"/>
      <c r="AB1429" s="127"/>
      <c r="AC1429" s="127"/>
      <c r="AD1429" s="127"/>
      <c r="AE1429" s="127"/>
      <c r="AF1429" s="127"/>
      <c r="AG1429" s="127"/>
      <c r="AH1429" s="127"/>
      <c r="AI1429" s="127"/>
      <c r="AJ1429" s="127"/>
      <c r="AK1429" s="127"/>
      <c r="AL1429" s="127"/>
      <c r="AM1429" s="127"/>
      <c r="AN1429" s="127"/>
      <c r="AO1429" s="127"/>
      <c r="AP1429" s="127"/>
      <c r="AQ1429" s="127"/>
      <c r="AR1429" s="127"/>
      <c r="AS1429" s="127"/>
      <c r="AT1429" s="127"/>
      <c r="AU1429" s="127"/>
      <c r="AV1429" s="127"/>
      <c r="AW1429" s="127"/>
      <c r="AX1429" s="127"/>
      <c r="AY1429" s="127"/>
      <c r="AZ1429" s="127"/>
      <c r="BA1429" s="127"/>
      <c r="BB1429" s="127"/>
      <c r="BC1429" s="127"/>
      <c r="BD1429" s="127"/>
      <c r="BE1429" s="127"/>
      <c r="BF1429" s="127"/>
      <c r="BG1429" s="127"/>
      <c r="BH1429" s="127"/>
      <c r="BI1429" s="127"/>
      <c r="BJ1429" s="127"/>
      <c r="BK1429" s="127"/>
      <c r="BL1429" s="127"/>
      <c r="BM1429" s="127"/>
      <c r="BN1429" s="127"/>
      <c r="BO1429" s="127"/>
      <c r="BP1429" s="127"/>
      <c r="BQ1429" s="127"/>
      <c r="BR1429" s="127"/>
      <c r="BS1429" s="127"/>
      <c r="BT1429" s="127"/>
      <c r="BU1429" s="127"/>
      <c r="BV1429" s="127"/>
      <c r="BW1429" s="127"/>
      <c r="BX1429" s="127"/>
      <c r="BY1429" s="127"/>
      <c r="BZ1429" s="127"/>
      <c r="CA1429" s="127"/>
      <c r="CB1429" s="127"/>
      <c r="CC1429" s="127"/>
      <c r="CD1429" s="127"/>
      <c r="CE1429" s="127"/>
      <c r="CF1429" s="127"/>
      <c r="CG1429" s="127"/>
      <c r="CH1429" s="127"/>
      <c r="CI1429" s="127"/>
      <c r="CJ1429" s="127"/>
      <c r="CK1429" s="127"/>
      <c r="CL1429" s="127"/>
      <c r="CM1429" s="127"/>
      <c r="CN1429" s="127"/>
      <c r="CO1429" s="127"/>
      <c r="CP1429" s="127"/>
      <c r="CQ1429" s="127"/>
      <c r="CR1429" s="127"/>
      <c r="CS1429" s="127"/>
      <c r="CT1429" s="127"/>
      <c r="CU1429" s="127"/>
      <c r="CV1429" s="127"/>
      <c r="CW1429" s="127"/>
      <c r="CX1429" s="127"/>
      <c r="CY1429" s="127"/>
      <c r="CZ1429" s="127"/>
      <c r="DA1429" s="127"/>
      <c r="DB1429" s="127"/>
      <c r="DC1429" s="127"/>
      <c r="DD1429" s="127"/>
      <c r="DE1429" s="127"/>
      <c r="DF1429" s="127"/>
      <c r="DG1429" s="127"/>
      <c r="DH1429" s="127"/>
      <c r="DI1429" s="127"/>
      <c r="DJ1429" s="127"/>
      <c r="DK1429" s="127"/>
      <c r="DL1429" s="127"/>
      <c r="DM1429" s="127"/>
      <c r="DN1429" s="127"/>
      <c r="DO1429" s="127"/>
      <c r="DP1429" s="127"/>
      <c r="DQ1429" s="127"/>
      <c r="DR1429" s="127"/>
      <c r="DS1429" s="127"/>
      <c r="DT1429" s="127"/>
      <c r="DU1429" s="127"/>
      <c r="DV1429" s="127"/>
      <c r="DW1429" s="127"/>
      <c r="DX1429" s="127"/>
      <c r="DY1429" s="127"/>
      <c r="DZ1429" s="127"/>
      <c r="EA1429" s="127"/>
      <c r="EB1429" s="127"/>
      <c r="EC1429" s="127"/>
      <c r="ED1429" s="127"/>
      <c r="EE1429" s="127"/>
      <c r="EF1429" s="127"/>
      <c r="EG1429" s="127"/>
      <c r="EH1429" s="127"/>
      <c r="EI1429" s="127"/>
      <c r="EJ1429" s="127"/>
      <c r="EK1429" s="127"/>
      <c r="EL1429" s="127"/>
      <c r="EM1429" s="127"/>
      <c r="EN1429" s="127"/>
      <c r="EO1429" s="127"/>
      <c r="EP1429" s="127"/>
      <c r="EQ1429" s="127"/>
      <c r="ER1429" s="127"/>
      <c r="ES1429" s="127"/>
      <c r="ET1429" s="127"/>
      <c r="EU1429" s="127"/>
      <c r="EV1429" s="127"/>
      <c r="EW1429" s="127"/>
      <c r="EX1429" s="127"/>
      <c r="EY1429" s="127"/>
      <c r="EZ1429" s="127"/>
      <c r="FA1429" s="127"/>
      <c r="FB1429" s="127"/>
      <c r="FC1429" s="127"/>
      <c r="FD1429" s="127"/>
      <c r="FE1429" s="127"/>
      <c r="FF1429" s="127"/>
      <c r="FG1429" s="127"/>
      <c r="FH1429" s="127"/>
      <c r="FI1429" s="127"/>
      <c r="FJ1429" s="127"/>
      <c r="FK1429" s="127"/>
      <c r="FL1429" s="127"/>
      <c r="FM1429" s="127"/>
      <c r="FN1429" s="127"/>
      <c r="FO1429" s="127"/>
      <c r="FP1429" s="127"/>
      <c r="FQ1429" s="127"/>
      <c r="FR1429" s="127"/>
      <c r="FS1429" s="127"/>
      <c r="FT1429" s="127"/>
      <c r="FU1429" s="127"/>
      <c r="FV1429" s="127"/>
      <c r="FW1429" s="127"/>
      <c r="FX1429" s="127"/>
      <c r="FY1429" s="127"/>
      <c r="FZ1429" s="127"/>
      <c r="GA1429" s="127"/>
      <c r="GB1429" s="127"/>
      <c r="GC1429" s="127"/>
      <c r="GD1429" s="127"/>
      <c r="GE1429" s="127"/>
      <c r="GF1429" s="127"/>
      <c r="GG1429" s="127"/>
      <c r="GH1429" s="127"/>
      <c r="GI1429" s="127"/>
      <c r="GJ1429" s="127"/>
      <c r="GK1429" s="127"/>
      <c r="GL1429" s="127"/>
      <c r="GM1429" s="127"/>
      <c r="GN1429" s="127"/>
      <c r="GO1429" s="127"/>
      <c r="GP1429" s="127"/>
      <c r="GQ1429" s="124"/>
      <c r="GR1429" s="124"/>
      <c r="GS1429" s="124"/>
      <c r="GT1429" s="124"/>
      <c r="GU1429" s="124"/>
      <c r="GV1429" s="124"/>
      <c r="GW1429" s="124"/>
      <c r="GX1429" s="124"/>
    </row>
    <row r="1430" spans="1:206" ht="12.75" customHeight="1" x14ac:dyDescent="0.2">
      <c r="A1430" s="127"/>
      <c r="B1430" s="127"/>
      <c r="C1430" s="127"/>
      <c r="D1430" s="127"/>
      <c r="E1430" s="127"/>
      <c r="F1430" s="127"/>
      <c r="G1430" s="131"/>
      <c r="H1430" s="127"/>
      <c r="I1430" s="127"/>
      <c r="J1430" s="127"/>
      <c r="K1430" s="127"/>
      <c r="L1430" s="127"/>
      <c r="M1430" s="127"/>
      <c r="N1430" s="127"/>
      <c r="O1430" s="127"/>
      <c r="P1430" s="127"/>
      <c r="Q1430" s="127"/>
      <c r="R1430" s="127"/>
      <c r="S1430" s="127"/>
      <c r="T1430" s="127"/>
      <c r="U1430" s="127"/>
      <c r="V1430" s="127"/>
      <c r="W1430" s="127"/>
      <c r="X1430" s="133"/>
      <c r="Y1430" s="127"/>
      <c r="Z1430" s="127"/>
      <c r="AA1430" s="127"/>
      <c r="AB1430" s="127"/>
      <c r="AC1430" s="127"/>
      <c r="AD1430" s="127"/>
      <c r="AE1430" s="127"/>
      <c r="AF1430" s="127"/>
      <c r="AG1430" s="127"/>
      <c r="AH1430" s="127"/>
      <c r="AI1430" s="127"/>
      <c r="AJ1430" s="127"/>
      <c r="AK1430" s="127"/>
      <c r="AL1430" s="127"/>
      <c r="AM1430" s="127"/>
      <c r="AN1430" s="127"/>
      <c r="AO1430" s="127"/>
      <c r="AP1430" s="127"/>
      <c r="AQ1430" s="127"/>
      <c r="AR1430" s="127"/>
      <c r="AS1430" s="127"/>
      <c r="AT1430" s="127"/>
      <c r="AU1430" s="127"/>
      <c r="AV1430" s="127"/>
      <c r="AW1430" s="127"/>
      <c r="AX1430" s="127"/>
      <c r="AY1430" s="127"/>
      <c r="AZ1430" s="127"/>
      <c r="BA1430" s="127"/>
      <c r="BB1430" s="127"/>
      <c r="BC1430" s="127"/>
      <c r="BD1430" s="127"/>
      <c r="BE1430" s="127"/>
      <c r="BF1430" s="127"/>
      <c r="BG1430" s="127"/>
      <c r="BH1430" s="127"/>
      <c r="BI1430" s="127"/>
      <c r="BJ1430" s="127"/>
      <c r="BK1430" s="127"/>
      <c r="BL1430" s="127"/>
      <c r="BM1430" s="127"/>
      <c r="BN1430" s="127"/>
      <c r="BO1430" s="127"/>
      <c r="BP1430" s="127"/>
      <c r="BQ1430" s="127"/>
      <c r="BR1430" s="127"/>
      <c r="BS1430" s="127"/>
      <c r="BT1430" s="127"/>
      <c r="BU1430" s="127"/>
      <c r="BV1430" s="127"/>
      <c r="BW1430" s="127"/>
      <c r="BX1430" s="127"/>
      <c r="BY1430" s="127"/>
      <c r="BZ1430" s="127"/>
      <c r="CA1430" s="127"/>
      <c r="CB1430" s="127"/>
      <c r="CC1430" s="127"/>
      <c r="CD1430" s="127"/>
      <c r="CE1430" s="127"/>
      <c r="CF1430" s="127"/>
      <c r="CG1430" s="127"/>
      <c r="CH1430" s="127"/>
      <c r="CI1430" s="127"/>
      <c r="CJ1430" s="127"/>
      <c r="CK1430" s="127"/>
      <c r="CL1430" s="127"/>
      <c r="CM1430" s="127"/>
      <c r="CN1430" s="127"/>
      <c r="CO1430" s="127"/>
      <c r="CP1430" s="127"/>
      <c r="CQ1430" s="127"/>
      <c r="CR1430" s="127"/>
      <c r="CS1430" s="127"/>
      <c r="CT1430" s="127"/>
      <c r="CU1430" s="127"/>
      <c r="CV1430" s="127"/>
      <c r="CW1430" s="127"/>
      <c r="CX1430" s="127"/>
      <c r="CY1430" s="127"/>
      <c r="CZ1430" s="127"/>
      <c r="DA1430" s="127"/>
      <c r="DB1430" s="127"/>
      <c r="DC1430" s="127"/>
      <c r="DD1430" s="127"/>
      <c r="DE1430" s="127"/>
      <c r="DF1430" s="127"/>
      <c r="DG1430" s="127"/>
      <c r="DH1430" s="127"/>
      <c r="DI1430" s="127"/>
      <c r="DJ1430" s="127"/>
      <c r="DK1430" s="127"/>
      <c r="DL1430" s="127"/>
      <c r="DM1430" s="127"/>
      <c r="DN1430" s="127"/>
      <c r="DO1430" s="127"/>
      <c r="DP1430" s="127"/>
      <c r="DQ1430" s="127"/>
      <c r="DR1430" s="127"/>
      <c r="DS1430" s="127"/>
      <c r="DT1430" s="127"/>
      <c r="DU1430" s="127"/>
      <c r="DV1430" s="127"/>
      <c r="DW1430" s="127"/>
      <c r="DX1430" s="127"/>
      <c r="DY1430" s="127"/>
      <c r="DZ1430" s="127"/>
      <c r="EA1430" s="127"/>
      <c r="EB1430" s="127"/>
      <c r="EC1430" s="127"/>
      <c r="ED1430" s="127"/>
      <c r="EE1430" s="127"/>
      <c r="EF1430" s="127"/>
      <c r="EG1430" s="127"/>
      <c r="EH1430" s="127"/>
      <c r="EI1430" s="127"/>
      <c r="EJ1430" s="127"/>
      <c r="EK1430" s="127"/>
      <c r="EL1430" s="127"/>
      <c r="EM1430" s="127"/>
      <c r="EN1430" s="127"/>
      <c r="EO1430" s="127"/>
      <c r="EP1430" s="127"/>
      <c r="EQ1430" s="127"/>
      <c r="ER1430" s="127"/>
      <c r="ES1430" s="127"/>
      <c r="ET1430" s="127"/>
      <c r="EU1430" s="127"/>
      <c r="EV1430" s="127"/>
      <c r="EW1430" s="127"/>
      <c r="EX1430" s="127"/>
      <c r="EY1430" s="127"/>
      <c r="EZ1430" s="127"/>
      <c r="FA1430" s="127"/>
      <c r="FB1430" s="127"/>
      <c r="FC1430" s="127"/>
      <c r="FD1430" s="127"/>
      <c r="FE1430" s="127"/>
      <c r="FF1430" s="127"/>
      <c r="FG1430" s="127"/>
      <c r="FH1430" s="127"/>
      <c r="FI1430" s="127"/>
      <c r="FJ1430" s="127"/>
      <c r="FK1430" s="127"/>
      <c r="FL1430" s="127"/>
      <c r="FM1430" s="127"/>
      <c r="FN1430" s="127"/>
      <c r="FO1430" s="127"/>
      <c r="FP1430" s="127"/>
      <c r="FQ1430" s="127"/>
      <c r="FR1430" s="127"/>
      <c r="FS1430" s="127"/>
      <c r="FT1430" s="127"/>
      <c r="FU1430" s="127"/>
      <c r="FV1430" s="127"/>
      <c r="FW1430" s="127"/>
      <c r="FX1430" s="127"/>
      <c r="FY1430" s="127"/>
      <c r="FZ1430" s="127"/>
      <c r="GA1430" s="127"/>
      <c r="GB1430" s="127"/>
      <c r="GC1430" s="127"/>
      <c r="GD1430" s="127"/>
      <c r="GE1430" s="127"/>
      <c r="GF1430" s="127"/>
      <c r="GG1430" s="127"/>
      <c r="GH1430" s="127"/>
      <c r="GI1430" s="127"/>
      <c r="GJ1430" s="127"/>
      <c r="GK1430" s="127"/>
      <c r="GL1430" s="127"/>
      <c r="GM1430" s="127"/>
      <c r="GN1430" s="127"/>
      <c r="GO1430" s="127"/>
      <c r="GP1430" s="127"/>
      <c r="GQ1430" s="124"/>
      <c r="GR1430" s="124"/>
      <c r="GS1430" s="124"/>
      <c r="GT1430" s="124"/>
      <c r="GU1430" s="124"/>
      <c r="GV1430" s="124"/>
      <c r="GW1430" s="124"/>
      <c r="GX1430" s="124"/>
    </row>
    <row r="1431" spans="1:206" ht="12.75" customHeight="1" x14ac:dyDescent="0.2">
      <c r="A1431" s="127"/>
      <c r="B1431" s="127"/>
      <c r="C1431" s="127"/>
      <c r="D1431" s="127"/>
      <c r="E1431" s="127"/>
      <c r="F1431" s="127"/>
      <c r="G1431" s="131"/>
      <c r="H1431" s="127"/>
      <c r="I1431" s="127"/>
      <c r="J1431" s="127"/>
      <c r="K1431" s="127"/>
      <c r="L1431" s="127"/>
      <c r="M1431" s="127"/>
      <c r="N1431" s="127"/>
      <c r="O1431" s="127"/>
      <c r="P1431" s="127"/>
      <c r="Q1431" s="127"/>
      <c r="R1431" s="127"/>
      <c r="S1431" s="127"/>
      <c r="T1431" s="127"/>
      <c r="U1431" s="127"/>
      <c r="V1431" s="127"/>
      <c r="W1431" s="127"/>
      <c r="X1431" s="133"/>
      <c r="Y1431" s="127"/>
      <c r="Z1431" s="127"/>
      <c r="AA1431" s="127"/>
      <c r="AB1431" s="127"/>
      <c r="AC1431" s="127"/>
      <c r="AD1431" s="127"/>
      <c r="AE1431" s="127"/>
      <c r="AF1431" s="127"/>
      <c r="AG1431" s="127"/>
      <c r="AH1431" s="127"/>
      <c r="AI1431" s="127"/>
      <c r="AJ1431" s="127"/>
      <c r="AK1431" s="127"/>
      <c r="AL1431" s="127"/>
      <c r="AM1431" s="127"/>
      <c r="AN1431" s="127"/>
      <c r="AO1431" s="127"/>
      <c r="AP1431" s="127"/>
      <c r="AQ1431" s="127"/>
      <c r="AR1431" s="127"/>
      <c r="AS1431" s="127"/>
      <c r="AT1431" s="127"/>
      <c r="AU1431" s="127"/>
      <c r="AV1431" s="127"/>
      <c r="AW1431" s="127"/>
      <c r="AX1431" s="127"/>
      <c r="AY1431" s="127"/>
      <c r="AZ1431" s="127"/>
      <c r="BA1431" s="127"/>
      <c r="BB1431" s="127"/>
      <c r="BC1431" s="127"/>
      <c r="BD1431" s="127"/>
      <c r="BE1431" s="127"/>
      <c r="BF1431" s="127"/>
      <c r="BG1431" s="127"/>
      <c r="BH1431" s="127"/>
      <c r="BI1431" s="127"/>
      <c r="BJ1431" s="127"/>
      <c r="BK1431" s="127"/>
      <c r="BL1431" s="127"/>
      <c r="BM1431" s="127"/>
      <c r="BN1431" s="127"/>
      <c r="BO1431" s="127"/>
      <c r="BP1431" s="127"/>
      <c r="BQ1431" s="127"/>
      <c r="BR1431" s="127"/>
      <c r="BS1431" s="127"/>
      <c r="BT1431" s="127"/>
      <c r="BU1431" s="127"/>
      <c r="BV1431" s="127"/>
      <c r="BW1431" s="127"/>
      <c r="BX1431" s="127"/>
      <c r="BY1431" s="127"/>
      <c r="BZ1431" s="127"/>
      <c r="CA1431" s="127"/>
      <c r="CB1431" s="127"/>
      <c r="CC1431" s="127"/>
      <c r="CD1431" s="127"/>
      <c r="CE1431" s="127"/>
      <c r="CF1431" s="127"/>
      <c r="CG1431" s="127"/>
      <c r="CH1431" s="127"/>
      <c r="CI1431" s="127"/>
      <c r="CJ1431" s="127"/>
      <c r="CK1431" s="127"/>
      <c r="CL1431" s="127"/>
      <c r="CM1431" s="127"/>
      <c r="CN1431" s="127"/>
      <c r="CO1431" s="127"/>
      <c r="CP1431" s="127"/>
      <c r="CQ1431" s="127"/>
      <c r="CR1431" s="127"/>
      <c r="CS1431" s="127"/>
      <c r="CT1431" s="127"/>
      <c r="CU1431" s="127"/>
      <c r="CV1431" s="127"/>
      <c r="CW1431" s="127"/>
      <c r="CX1431" s="127"/>
      <c r="CY1431" s="127"/>
      <c r="CZ1431" s="127"/>
      <c r="DA1431" s="127"/>
      <c r="DB1431" s="127"/>
      <c r="DC1431" s="127"/>
      <c r="DD1431" s="127"/>
      <c r="DE1431" s="127"/>
      <c r="DF1431" s="127"/>
      <c r="DG1431" s="127"/>
      <c r="DH1431" s="127"/>
      <c r="DI1431" s="127"/>
      <c r="DJ1431" s="127"/>
      <c r="DK1431" s="127"/>
      <c r="DL1431" s="127"/>
      <c r="DM1431" s="127"/>
      <c r="DN1431" s="127"/>
      <c r="DO1431" s="127"/>
      <c r="DP1431" s="127"/>
      <c r="DQ1431" s="127"/>
      <c r="DR1431" s="127"/>
      <c r="DS1431" s="127"/>
      <c r="DT1431" s="127"/>
      <c r="DU1431" s="127"/>
      <c r="DV1431" s="127"/>
      <c r="DW1431" s="127"/>
      <c r="DX1431" s="127"/>
      <c r="DY1431" s="127"/>
      <c r="DZ1431" s="127"/>
      <c r="EA1431" s="127"/>
      <c r="EB1431" s="127"/>
      <c r="EC1431" s="127"/>
      <c r="ED1431" s="127"/>
      <c r="EE1431" s="127"/>
      <c r="EF1431" s="127"/>
      <c r="EG1431" s="127"/>
      <c r="EH1431" s="127"/>
      <c r="EI1431" s="127"/>
      <c r="EJ1431" s="127"/>
      <c r="EK1431" s="127"/>
      <c r="EL1431" s="127"/>
      <c r="EM1431" s="127"/>
      <c r="EN1431" s="127"/>
      <c r="EO1431" s="127"/>
      <c r="EP1431" s="127"/>
      <c r="EQ1431" s="127"/>
      <c r="ER1431" s="127"/>
      <c r="ES1431" s="127"/>
      <c r="ET1431" s="127"/>
      <c r="EU1431" s="127"/>
      <c r="EV1431" s="127"/>
      <c r="EW1431" s="127"/>
      <c r="EX1431" s="127"/>
      <c r="EY1431" s="127"/>
      <c r="EZ1431" s="127"/>
      <c r="FA1431" s="127"/>
      <c r="FB1431" s="127"/>
      <c r="FC1431" s="127"/>
      <c r="FD1431" s="127"/>
      <c r="FE1431" s="127"/>
      <c r="FF1431" s="127"/>
      <c r="FG1431" s="127"/>
      <c r="FH1431" s="127"/>
      <c r="FI1431" s="127"/>
      <c r="FJ1431" s="127"/>
      <c r="FK1431" s="127"/>
      <c r="FL1431" s="127"/>
      <c r="FM1431" s="127"/>
      <c r="FN1431" s="127"/>
      <c r="FO1431" s="127"/>
      <c r="FP1431" s="127"/>
      <c r="FQ1431" s="127"/>
      <c r="FR1431" s="127"/>
      <c r="FS1431" s="127"/>
      <c r="FT1431" s="127"/>
      <c r="FU1431" s="127"/>
      <c r="FV1431" s="127"/>
      <c r="FW1431" s="127"/>
      <c r="FX1431" s="127"/>
      <c r="FY1431" s="127"/>
      <c r="FZ1431" s="127"/>
      <c r="GA1431" s="127"/>
      <c r="GB1431" s="127"/>
      <c r="GC1431" s="127"/>
      <c r="GD1431" s="127"/>
      <c r="GE1431" s="127"/>
      <c r="GF1431" s="127"/>
      <c r="GG1431" s="127"/>
      <c r="GH1431" s="127"/>
      <c r="GI1431" s="127"/>
      <c r="GJ1431" s="127"/>
      <c r="GK1431" s="127"/>
      <c r="GL1431" s="127"/>
      <c r="GM1431" s="127"/>
      <c r="GN1431" s="127"/>
      <c r="GO1431" s="127"/>
      <c r="GP1431" s="127"/>
      <c r="GQ1431" s="124"/>
      <c r="GR1431" s="124"/>
      <c r="GS1431" s="124"/>
      <c r="GT1431" s="124"/>
      <c r="GU1431" s="124"/>
      <c r="GV1431" s="124"/>
      <c r="GW1431" s="124"/>
      <c r="GX1431" s="124"/>
    </row>
    <row r="1432" spans="1:206" ht="12.75" customHeight="1" x14ac:dyDescent="0.2">
      <c r="A1432" s="127"/>
      <c r="B1432" s="127"/>
      <c r="C1432" s="127"/>
      <c r="D1432" s="127"/>
      <c r="E1432" s="127"/>
      <c r="F1432" s="127"/>
      <c r="G1432" s="131"/>
      <c r="H1432" s="127"/>
      <c r="I1432" s="127"/>
      <c r="J1432" s="127"/>
      <c r="K1432" s="127"/>
      <c r="L1432" s="127"/>
      <c r="M1432" s="127"/>
      <c r="N1432" s="127"/>
      <c r="O1432" s="127"/>
      <c r="P1432" s="127"/>
      <c r="Q1432" s="127"/>
      <c r="R1432" s="127"/>
      <c r="S1432" s="127"/>
      <c r="T1432" s="127"/>
      <c r="U1432" s="127"/>
      <c r="V1432" s="127"/>
      <c r="W1432" s="127"/>
      <c r="X1432" s="133"/>
      <c r="Y1432" s="127"/>
      <c r="Z1432" s="127"/>
      <c r="AA1432" s="127"/>
      <c r="AB1432" s="127"/>
      <c r="AC1432" s="127"/>
      <c r="AD1432" s="127"/>
      <c r="AE1432" s="127"/>
      <c r="AF1432" s="127"/>
      <c r="AG1432" s="127"/>
      <c r="AH1432" s="127"/>
      <c r="AI1432" s="127"/>
      <c r="AJ1432" s="127"/>
      <c r="AK1432" s="127"/>
      <c r="AL1432" s="127"/>
      <c r="AM1432" s="127"/>
      <c r="AN1432" s="127"/>
      <c r="AO1432" s="127"/>
      <c r="AP1432" s="127"/>
      <c r="AQ1432" s="127"/>
      <c r="AR1432" s="127"/>
      <c r="AS1432" s="127"/>
      <c r="AT1432" s="127"/>
      <c r="AU1432" s="127"/>
      <c r="AV1432" s="127"/>
      <c r="AW1432" s="127"/>
      <c r="AX1432" s="127"/>
      <c r="AY1432" s="127"/>
      <c r="AZ1432" s="127"/>
      <c r="BA1432" s="127"/>
      <c r="BB1432" s="127"/>
      <c r="BC1432" s="127"/>
      <c r="BD1432" s="127"/>
      <c r="BE1432" s="127"/>
      <c r="BF1432" s="127"/>
      <c r="BG1432" s="127"/>
      <c r="BH1432" s="127"/>
      <c r="BI1432" s="127"/>
      <c r="BJ1432" s="127"/>
      <c r="BK1432" s="127"/>
      <c r="BL1432" s="127"/>
      <c r="BM1432" s="127"/>
      <c r="BN1432" s="127"/>
      <c r="BO1432" s="127"/>
      <c r="BP1432" s="127"/>
      <c r="BQ1432" s="127"/>
      <c r="BR1432" s="127"/>
      <c r="BS1432" s="127"/>
      <c r="BT1432" s="127"/>
      <c r="BU1432" s="127"/>
      <c r="BV1432" s="127"/>
      <c r="BW1432" s="127"/>
      <c r="BX1432" s="127"/>
      <c r="BY1432" s="127"/>
      <c r="BZ1432" s="127"/>
      <c r="CA1432" s="127"/>
      <c r="CB1432" s="127"/>
      <c r="CC1432" s="127"/>
      <c r="CD1432" s="127"/>
      <c r="CE1432" s="127"/>
      <c r="CF1432" s="127"/>
      <c r="CG1432" s="127"/>
      <c r="CH1432" s="127"/>
      <c r="CI1432" s="127"/>
      <c r="CJ1432" s="127"/>
      <c r="CK1432" s="127"/>
      <c r="CL1432" s="127"/>
      <c r="CM1432" s="127"/>
      <c r="CN1432" s="127"/>
      <c r="CO1432" s="127"/>
      <c r="CP1432" s="127"/>
      <c r="CQ1432" s="127"/>
      <c r="CR1432" s="127"/>
      <c r="CS1432" s="127"/>
      <c r="CT1432" s="127"/>
      <c r="CU1432" s="127"/>
      <c r="CV1432" s="127"/>
      <c r="CW1432" s="127"/>
      <c r="CX1432" s="127"/>
      <c r="CY1432" s="127"/>
      <c r="CZ1432" s="127"/>
      <c r="DA1432" s="127"/>
      <c r="DB1432" s="127"/>
      <c r="DC1432" s="127"/>
      <c r="DD1432" s="127"/>
      <c r="DE1432" s="127"/>
      <c r="DF1432" s="127"/>
      <c r="DG1432" s="127"/>
      <c r="DH1432" s="127"/>
      <c r="DI1432" s="127"/>
      <c r="DJ1432" s="127"/>
      <c r="DK1432" s="127"/>
      <c r="DL1432" s="127"/>
      <c r="DM1432" s="127"/>
      <c r="DN1432" s="127"/>
      <c r="DO1432" s="127"/>
      <c r="DP1432" s="127"/>
      <c r="DQ1432" s="127"/>
      <c r="DR1432" s="127"/>
      <c r="DS1432" s="127"/>
      <c r="DT1432" s="127"/>
      <c r="DU1432" s="127"/>
      <c r="DV1432" s="127"/>
      <c r="DW1432" s="127"/>
      <c r="DX1432" s="127"/>
      <c r="DY1432" s="127"/>
      <c r="DZ1432" s="127"/>
      <c r="EA1432" s="127"/>
      <c r="EB1432" s="127"/>
      <c r="EC1432" s="127"/>
      <c r="ED1432" s="127"/>
      <c r="EE1432" s="127"/>
      <c r="EF1432" s="127"/>
      <c r="EG1432" s="127"/>
      <c r="EH1432" s="127"/>
      <c r="EI1432" s="127"/>
      <c r="EJ1432" s="127"/>
      <c r="EK1432" s="127"/>
      <c r="EL1432" s="127"/>
      <c r="EM1432" s="127"/>
      <c r="EN1432" s="127"/>
      <c r="EO1432" s="127"/>
      <c r="EP1432" s="127"/>
      <c r="EQ1432" s="127"/>
      <c r="ER1432" s="127"/>
      <c r="ES1432" s="127"/>
      <c r="ET1432" s="127"/>
      <c r="EU1432" s="127"/>
      <c r="EV1432" s="127"/>
      <c r="EW1432" s="127"/>
      <c r="EX1432" s="127"/>
      <c r="EY1432" s="127"/>
      <c r="EZ1432" s="127"/>
      <c r="FA1432" s="127"/>
      <c r="FB1432" s="127"/>
      <c r="FC1432" s="127"/>
      <c r="FD1432" s="127"/>
      <c r="FE1432" s="127"/>
      <c r="FF1432" s="127"/>
      <c r="FG1432" s="127"/>
      <c r="FH1432" s="127"/>
      <c r="FI1432" s="127"/>
      <c r="FJ1432" s="127"/>
      <c r="FK1432" s="127"/>
      <c r="FL1432" s="127"/>
      <c r="FM1432" s="127"/>
      <c r="FN1432" s="127"/>
      <c r="FO1432" s="127"/>
      <c r="FP1432" s="127"/>
      <c r="FQ1432" s="127"/>
      <c r="FR1432" s="127"/>
      <c r="FS1432" s="127"/>
      <c r="FT1432" s="127"/>
      <c r="FU1432" s="127"/>
      <c r="FV1432" s="127"/>
      <c r="FW1432" s="127"/>
      <c r="FX1432" s="127"/>
      <c r="FY1432" s="127"/>
      <c r="FZ1432" s="127"/>
      <c r="GA1432" s="127"/>
      <c r="GB1432" s="127"/>
      <c r="GC1432" s="127"/>
      <c r="GD1432" s="127"/>
      <c r="GE1432" s="127"/>
      <c r="GF1432" s="127"/>
      <c r="GG1432" s="127"/>
      <c r="GH1432" s="127"/>
      <c r="GI1432" s="127"/>
      <c r="GJ1432" s="127"/>
      <c r="GK1432" s="127"/>
      <c r="GL1432" s="127"/>
      <c r="GM1432" s="127"/>
      <c r="GN1432" s="127"/>
      <c r="GO1432" s="127"/>
      <c r="GP1432" s="127"/>
      <c r="GQ1432" s="124"/>
      <c r="GR1432" s="124"/>
      <c r="GS1432" s="124"/>
      <c r="GT1432" s="124"/>
      <c r="GU1432" s="124"/>
      <c r="GV1432" s="124"/>
      <c r="GW1432" s="124"/>
      <c r="GX1432" s="124"/>
    </row>
    <row r="1433" spans="1:206" ht="12.75" customHeight="1" x14ac:dyDescent="0.2">
      <c r="A1433" s="127"/>
      <c r="B1433" s="127"/>
      <c r="C1433" s="127"/>
      <c r="D1433" s="127"/>
      <c r="E1433" s="127"/>
      <c r="F1433" s="127"/>
      <c r="G1433" s="131"/>
      <c r="H1433" s="127"/>
      <c r="I1433" s="127"/>
      <c r="J1433" s="127"/>
      <c r="K1433" s="127"/>
      <c r="L1433" s="127"/>
      <c r="M1433" s="127"/>
      <c r="N1433" s="127"/>
      <c r="O1433" s="127"/>
      <c r="P1433" s="127"/>
      <c r="Q1433" s="127"/>
      <c r="R1433" s="127"/>
      <c r="S1433" s="127"/>
      <c r="T1433" s="127"/>
      <c r="U1433" s="127"/>
      <c r="V1433" s="127"/>
      <c r="W1433" s="127"/>
      <c r="X1433" s="133"/>
      <c r="Y1433" s="127"/>
      <c r="Z1433" s="127"/>
      <c r="AA1433" s="127"/>
      <c r="AB1433" s="127"/>
      <c r="AC1433" s="127"/>
      <c r="AD1433" s="127"/>
      <c r="AE1433" s="127"/>
      <c r="AF1433" s="127"/>
      <c r="AG1433" s="127"/>
      <c r="AH1433" s="127"/>
      <c r="AI1433" s="127"/>
      <c r="AJ1433" s="127"/>
      <c r="AK1433" s="127"/>
      <c r="AL1433" s="127"/>
      <c r="AM1433" s="127"/>
      <c r="AN1433" s="127"/>
      <c r="AO1433" s="127"/>
      <c r="AP1433" s="127"/>
      <c r="AQ1433" s="127"/>
      <c r="AR1433" s="127"/>
      <c r="AS1433" s="127"/>
      <c r="AT1433" s="127"/>
      <c r="AU1433" s="127"/>
      <c r="AV1433" s="127"/>
      <c r="AW1433" s="127"/>
      <c r="AX1433" s="127"/>
      <c r="AY1433" s="127"/>
      <c r="AZ1433" s="127"/>
      <c r="BA1433" s="127"/>
      <c r="BB1433" s="127"/>
      <c r="BC1433" s="127"/>
      <c r="BD1433" s="127"/>
      <c r="BE1433" s="127"/>
      <c r="BF1433" s="127"/>
      <c r="BG1433" s="127"/>
      <c r="BH1433" s="127"/>
      <c r="BI1433" s="127"/>
      <c r="BJ1433" s="127"/>
      <c r="BK1433" s="127"/>
      <c r="BL1433" s="127"/>
      <c r="BM1433" s="127"/>
      <c r="BN1433" s="127"/>
      <c r="BO1433" s="127"/>
      <c r="BP1433" s="127"/>
      <c r="BQ1433" s="127"/>
      <c r="BR1433" s="127"/>
      <c r="BS1433" s="127"/>
      <c r="BT1433" s="127"/>
      <c r="BU1433" s="127"/>
      <c r="BV1433" s="127"/>
      <c r="BW1433" s="127"/>
      <c r="BX1433" s="127"/>
      <c r="BY1433" s="127"/>
      <c r="BZ1433" s="127"/>
      <c r="CA1433" s="127"/>
      <c r="CB1433" s="127"/>
      <c r="CC1433" s="127"/>
      <c r="CD1433" s="127"/>
      <c r="CE1433" s="127"/>
      <c r="CF1433" s="127"/>
      <c r="CG1433" s="127"/>
      <c r="CH1433" s="127"/>
      <c r="CI1433" s="127"/>
      <c r="CJ1433" s="127"/>
      <c r="CK1433" s="127"/>
      <c r="CL1433" s="127"/>
      <c r="CM1433" s="127"/>
      <c r="CN1433" s="127"/>
      <c r="CO1433" s="127"/>
      <c r="CP1433" s="127"/>
      <c r="CQ1433" s="127"/>
      <c r="CR1433" s="127"/>
      <c r="CS1433" s="127"/>
      <c r="CT1433" s="127"/>
      <c r="CU1433" s="127"/>
      <c r="CV1433" s="127"/>
      <c r="CW1433" s="127"/>
      <c r="CX1433" s="127"/>
      <c r="CY1433" s="127"/>
      <c r="CZ1433" s="127"/>
      <c r="DA1433" s="127"/>
      <c r="DB1433" s="127"/>
      <c r="DC1433" s="127"/>
      <c r="DD1433" s="127"/>
      <c r="DE1433" s="127"/>
      <c r="DF1433" s="127"/>
      <c r="DG1433" s="127"/>
      <c r="DH1433" s="127"/>
      <c r="DI1433" s="127"/>
      <c r="DJ1433" s="127"/>
      <c r="DK1433" s="127"/>
      <c r="DL1433" s="127"/>
      <c r="DM1433" s="127"/>
      <c r="DN1433" s="127"/>
      <c r="DO1433" s="127"/>
      <c r="DP1433" s="127"/>
      <c r="DQ1433" s="127"/>
      <c r="DR1433" s="127"/>
      <c r="DS1433" s="127"/>
      <c r="DT1433" s="127"/>
      <c r="DU1433" s="127"/>
      <c r="DV1433" s="127"/>
      <c r="DW1433" s="127"/>
      <c r="DX1433" s="127"/>
      <c r="DY1433" s="127"/>
      <c r="DZ1433" s="127"/>
      <c r="EA1433" s="127"/>
      <c r="EB1433" s="127"/>
      <c r="EC1433" s="127"/>
      <c r="ED1433" s="127"/>
      <c r="EE1433" s="127"/>
      <c r="EF1433" s="127"/>
      <c r="EG1433" s="127"/>
      <c r="EH1433" s="127"/>
      <c r="EI1433" s="127"/>
      <c r="EJ1433" s="127"/>
      <c r="EK1433" s="127"/>
      <c r="EL1433" s="127"/>
      <c r="EM1433" s="127"/>
      <c r="EN1433" s="127"/>
      <c r="EO1433" s="127"/>
      <c r="EP1433" s="127"/>
      <c r="EQ1433" s="127"/>
      <c r="ER1433" s="127"/>
      <c r="ES1433" s="127"/>
      <c r="ET1433" s="127"/>
      <c r="EU1433" s="127"/>
      <c r="EV1433" s="127"/>
      <c r="EW1433" s="127"/>
      <c r="EX1433" s="127"/>
      <c r="EY1433" s="127"/>
      <c r="EZ1433" s="127"/>
      <c r="FA1433" s="127"/>
      <c r="FB1433" s="127"/>
      <c r="FC1433" s="127"/>
      <c r="FD1433" s="127"/>
      <c r="FE1433" s="127"/>
      <c r="FF1433" s="127"/>
      <c r="FG1433" s="127"/>
      <c r="FH1433" s="127"/>
      <c r="FI1433" s="127"/>
      <c r="FJ1433" s="127"/>
      <c r="FK1433" s="127"/>
      <c r="FL1433" s="127"/>
      <c r="FM1433" s="127"/>
      <c r="FN1433" s="127"/>
      <c r="FO1433" s="127"/>
      <c r="FP1433" s="127"/>
      <c r="FQ1433" s="127"/>
      <c r="FR1433" s="127"/>
      <c r="FS1433" s="127"/>
      <c r="FT1433" s="127"/>
      <c r="FU1433" s="127"/>
      <c r="FV1433" s="127"/>
      <c r="FW1433" s="127"/>
      <c r="FX1433" s="127"/>
      <c r="FY1433" s="127"/>
      <c r="FZ1433" s="127"/>
      <c r="GA1433" s="127"/>
      <c r="GB1433" s="127"/>
      <c r="GC1433" s="127"/>
      <c r="GD1433" s="127"/>
      <c r="GE1433" s="127"/>
      <c r="GF1433" s="127"/>
      <c r="GG1433" s="127"/>
      <c r="GH1433" s="127"/>
      <c r="GI1433" s="127"/>
      <c r="GJ1433" s="127"/>
      <c r="GK1433" s="127"/>
      <c r="GL1433" s="127"/>
      <c r="GM1433" s="127"/>
      <c r="GN1433" s="127"/>
      <c r="GO1433" s="127"/>
      <c r="GP1433" s="127"/>
      <c r="GQ1433" s="124"/>
      <c r="GR1433" s="124"/>
      <c r="GS1433" s="124"/>
      <c r="GT1433" s="124"/>
      <c r="GU1433" s="124"/>
      <c r="GV1433" s="124"/>
      <c r="GW1433" s="124"/>
      <c r="GX1433" s="124"/>
    </row>
    <row r="1434" spans="1:206" ht="12.75" customHeight="1" x14ac:dyDescent="0.2">
      <c r="A1434" s="127"/>
      <c r="B1434" s="127"/>
      <c r="C1434" s="127"/>
      <c r="D1434" s="127"/>
      <c r="E1434" s="127"/>
      <c r="F1434" s="127"/>
      <c r="G1434" s="131"/>
      <c r="H1434" s="127"/>
      <c r="I1434" s="127"/>
      <c r="J1434" s="127"/>
      <c r="K1434" s="127"/>
      <c r="L1434" s="127"/>
      <c r="M1434" s="127"/>
      <c r="N1434" s="127"/>
      <c r="O1434" s="127"/>
      <c r="P1434" s="127"/>
      <c r="Q1434" s="127"/>
      <c r="R1434" s="127"/>
      <c r="S1434" s="127"/>
      <c r="T1434" s="127"/>
      <c r="U1434" s="127"/>
      <c r="V1434" s="127"/>
      <c r="W1434" s="127"/>
      <c r="X1434" s="133"/>
      <c r="Y1434" s="127"/>
      <c r="Z1434" s="127"/>
      <c r="AA1434" s="127"/>
      <c r="AB1434" s="127"/>
      <c r="AC1434" s="127"/>
      <c r="AD1434" s="127"/>
      <c r="AE1434" s="127"/>
      <c r="AF1434" s="127"/>
      <c r="AG1434" s="127"/>
      <c r="AH1434" s="127"/>
      <c r="AI1434" s="127"/>
      <c r="AJ1434" s="127"/>
      <c r="AK1434" s="127"/>
      <c r="AL1434" s="127"/>
      <c r="AM1434" s="127"/>
      <c r="AN1434" s="127"/>
      <c r="AO1434" s="127"/>
      <c r="AP1434" s="127"/>
      <c r="AQ1434" s="127"/>
      <c r="AR1434" s="127"/>
      <c r="AS1434" s="127"/>
      <c r="AT1434" s="127"/>
      <c r="AU1434" s="127"/>
      <c r="AV1434" s="127"/>
      <c r="AW1434" s="127"/>
      <c r="AX1434" s="127"/>
      <c r="AY1434" s="127"/>
      <c r="AZ1434" s="127"/>
      <c r="BA1434" s="127"/>
      <c r="BB1434" s="127"/>
      <c r="BC1434" s="127"/>
      <c r="BD1434" s="127"/>
      <c r="BE1434" s="127"/>
      <c r="BF1434" s="127"/>
      <c r="BG1434" s="127"/>
      <c r="BH1434" s="127"/>
      <c r="BI1434" s="127"/>
      <c r="BJ1434" s="127"/>
      <c r="BK1434" s="127"/>
      <c r="BL1434" s="127"/>
      <c r="BM1434" s="127"/>
      <c r="BN1434" s="127"/>
      <c r="BO1434" s="127"/>
      <c r="BP1434" s="127"/>
      <c r="BQ1434" s="127"/>
      <c r="BR1434" s="127"/>
      <c r="BS1434" s="127"/>
      <c r="BT1434" s="127"/>
      <c r="BU1434" s="127"/>
      <c r="BV1434" s="127"/>
      <c r="BW1434" s="127"/>
      <c r="BX1434" s="127"/>
      <c r="BY1434" s="127"/>
      <c r="BZ1434" s="127"/>
      <c r="CA1434" s="127"/>
      <c r="CB1434" s="127"/>
      <c r="CC1434" s="127"/>
      <c r="CD1434" s="127"/>
      <c r="CE1434" s="127"/>
      <c r="CF1434" s="127"/>
      <c r="CG1434" s="127"/>
      <c r="CH1434" s="127"/>
      <c r="CI1434" s="127"/>
      <c r="CJ1434" s="127"/>
      <c r="CK1434" s="127"/>
      <c r="CL1434" s="127"/>
      <c r="CM1434" s="127"/>
      <c r="CN1434" s="127"/>
      <c r="CO1434" s="127"/>
      <c r="CP1434" s="127"/>
      <c r="CQ1434" s="127"/>
      <c r="CR1434" s="127"/>
      <c r="CS1434" s="127"/>
      <c r="CT1434" s="127"/>
      <c r="CU1434" s="127"/>
      <c r="CV1434" s="127"/>
      <c r="CW1434" s="127"/>
      <c r="CX1434" s="127"/>
      <c r="CY1434" s="127"/>
      <c r="CZ1434" s="127"/>
      <c r="DA1434" s="127"/>
      <c r="DB1434" s="127"/>
      <c r="DC1434" s="127"/>
      <c r="DD1434" s="127"/>
      <c r="DE1434" s="127"/>
      <c r="DF1434" s="127"/>
      <c r="DG1434" s="127"/>
      <c r="DH1434" s="127"/>
      <c r="DI1434" s="127"/>
      <c r="DJ1434" s="127"/>
      <c r="DK1434" s="127"/>
      <c r="DL1434" s="127"/>
      <c r="DM1434" s="127"/>
      <c r="DN1434" s="127"/>
      <c r="DO1434" s="127"/>
      <c r="DP1434" s="127"/>
      <c r="DQ1434" s="127"/>
      <c r="DR1434" s="127"/>
      <c r="DS1434" s="127"/>
      <c r="DT1434" s="127"/>
      <c r="DU1434" s="127"/>
      <c r="DV1434" s="127"/>
      <c r="DW1434" s="127"/>
      <c r="DX1434" s="127"/>
      <c r="DY1434" s="127"/>
      <c r="DZ1434" s="127"/>
      <c r="EA1434" s="127"/>
      <c r="EB1434" s="127"/>
      <c r="EC1434" s="127"/>
      <c r="ED1434" s="127"/>
      <c r="EE1434" s="127"/>
      <c r="EF1434" s="127"/>
      <c r="EG1434" s="127"/>
      <c r="EH1434" s="127"/>
      <c r="EI1434" s="127"/>
      <c r="EJ1434" s="127"/>
      <c r="EK1434" s="127"/>
      <c r="EL1434" s="127"/>
      <c r="EM1434" s="127"/>
      <c r="EN1434" s="127"/>
      <c r="EO1434" s="127"/>
      <c r="EP1434" s="127"/>
      <c r="EQ1434" s="127"/>
      <c r="ER1434" s="127"/>
      <c r="ES1434" s="127"/>
      <c r="ET1434" s="127"/>
      <c r="EU1434" s="127"/>
      <c r="EV1434" s="127"/>
      <c r="EW1434" s="127"/>
      <c r="EX1434" s="127"/>
      <c r="EY1434" s="127"/>
      <c r="EZ1434" s="127"/>
      <c r="FA1434" s="127"/>
      <c r="FB1434" s="127"/>
      <c r="FC1434" s="127"/>
      <c r="FD1434" s="127"/>
      <c r="FE1434" s="127"/>
      <c r="FF1434" s="127"/>
      <c r="FG1434" s="127"/>
      <c r="FH1434" s="127"/>
      <c r="FI1434" s="127"/>
      <c r="FJ1434" s="127"/>
      <c r="FK1434" s="127"/>
      <c r="FL1434" s="127"/>
      <c r="FM1434" s="127"/>
      <c r="FN1434" s="127"/>
      <c r="FO1434" s="127"/>
      <c r="FP1434" s="127"/>
      <c r="FQ1434" s="127"/>
      <c r="FR1434" s="127"/>
      <c r="FS1434" s="127"/>
      <c r="FT1434" s="127"/>
      <c r="FU1434" s="127"/>
      <c r="FV1434" s="127"/>
      <c r="FW1434" s="127"/>
      <c r="FX1434" s="127"/>
      <c r="FY1434" s="127"/>
      <c r="FZ1434" s="127"/>
      <c r="GA1434" s="127"/>
      <c r="GB1434" s="127"/>
      <c r="GC1434" s="127"/>
      <c r="GD1434" s="127"/>
      <c r="GE1434" s="127"/>
      <c r="GF1434" s="127"/>
      <c r="GG1434" s="127"/>
      <c r="GH1434" s="127"/>
      <c r="GI1434" s="127"/>
      <c r="GJ1434" s="127"/>
      <c r="GK1434" s="127"/>
      <c r="GL1434" s="127"/>
      <c r="GM1434" s="127"/>
      <c r="GN1434" s="127"/>
      <c r="GO1434" s="127"/>
      <c r="GP1434" s="127"/>
      <c r="GQ1434" s="124"/>
      <c r="GR1434" s="124"/>
      <c r="GS1434" s="124"/>
      <c r="GT1434" s="124"/>
      <c r="GU1434" s="124"/>
      <c r="GV1434" s="124"/>
      <c r="GW1434" s="124"/>
      <c r="GX1434" s="124"/>
    </row>
    <row r="1435" spans="1:206" ht="12.75" customHeight="1" x14ac:dyDescent="0.2">
      <c r="A1435" s="127"/>
      <c r="B1435" s="127"/>
      <c r="C1435" s="127"/>
      <c r="D1435" s="127"/>
      <c r="E1435" s="127"/>
      <c r="F1435" s="127"/>
      <c r="G1435" s="131"/>
      <c r="H1435" s="127"/>
      <c r="I1435" s="127"/>
      <c r="J1435" s="127"/>
      <c r="K1435" s="127"/>
      <c r="L1435" s="127"/>
      <c r="M1435" s="127"/>
      <c r="N1435" s="127"/>
      <c r="O1435" s="127"/>
      <c r="P1435" s="127"/>
      <c r="Q1435" s="127"/>
      <c r="R1435" s="127"/>
      <c r="S1435" s="127"/>
      <c r="T1435" s="127"/>
      <c r="U1435" s="127"/>
      <c r="V1435" s="127"/>
      <c r="W1435" s="127"/>
      <c r="X1435" s="133"/>
      <c r="Y1435" s="127"/>
      <c r="Z1435" s="127"/>
      <c r="AA1435" s="127"/>
      <c r="AB1435" s="127"/>
      <c r="AC1435" s="127"/>
      <c r="AD1435" s="127"/>
      <c r="AE1435" s="127"/>
      <c r="AF1435" s="127"/>
      <c r="AG1435" s="127"/>
      <c r="AH1435" s="127"/>
      <c r="AI1435" s="127"/>
      <c r="AJ1435" s="127"/>
      <c r="AK1435" s="127"/>
      <c r="AL1435" s="127"/>
      <c r="AM1435" s="127"/>
      <c r="AN1435" s="127"/>
      <c r="AO1435" s="127"/>
      <c r="AP1435" s="127"/>
      <c r="AQ1435" s="127"/>
      <c r="AR1435" s="127"/>
      <c r="AS1435" s="127"/>
      <c r="AT1435" s="127"/>
      <c r="AU1435" s="127"/>
      <c r="AV1435" s="127"/>
      <c r="AW1435" s="127"/>
      <c r="AX1435" s="127"/>
      <c r="AY1435" s="127"/>
      <c r="AZ1435" s="127"/>
      <c r="BA1435" s="127"/>
      <c r="BB1435" s="127"/>
      <c r="BC1435" s="127"/>
      <c r="BD1435" s="127"/>
      <c r="BE1435" s="127"/>
      <c r="BF1435" s="127"/>
      <c r="BG1435" s="127"/>
      <c r="BH1435" s="127"/>
      <c r="BI1435" s="127"/>
      <c r="BJ1435" s="127"/>
      <c r="BK1435" s="127"/>
      <c r="BL1435" s="127"/>
      <c r="BM1435" s="127"/>
      <c r="BN1435" s="127"/>
      <c r="BO1435" s="127"/>
      <c r="BP1435" s="127"/>
      <c r="BQ1435" s="127"/>
      <c r="BR1435" s="127"/>
      <c r="BS1435" s="127"/>
      <c r="BT1435" s="127"/>
      <c r="BU1435" s="127"/>
      <c r="BV1435" s="127"/>
      <c r="BW1435" s="127"/>
      <c r="BX1435" s="127"/>
      <c r="BY1435" s="127"/>
      <c r="BZ1435" s="127"/>
      <c r="CA1435" s="127"/>
      <c r="CB1435" s="127"/>
      <c r="CC1435" s="127"/>
      <c r="CD1435" s="127"/>
      <c r="CE1435" s="127"/>
      <c r="CF1435" s="127"/>
      <c r="CG1435" s="127"/>
      <c r="CH1435" s="127"/>
      <c r="CI1435" s="127"/>
      <c r="CJ1435" s="127"/>
      <c r="CK1435" s="127"/>
      <c r="CL1435" s="127"/>
      <c r="CM1435" s="127"/>
      <c r="CN1435" s="127"/>
      <c r="CO1435" s="127"/>
      <c r="CP1435" s="127"/>
      <c r="CQ1435" s="127"/>
      <c r="CR1435" s="127"/>
      <c r="CS1435" s="127"/>
      <c r="CT1435" s="127"/>
      <c r="CU1435" s="127"/>
      <c r="CV1435" s="127"/>
      <c r="CW1435" s="127"/>
      <c r="CX1435" s="127"/>
      <c r="CY1435" s="127"/>
      <c r="CZ1435" s="127"/>
      <c r="DA1435" s="127"/>
      <c r="DB1435" s="127"/>
      <c r="DC1435" s="127"/>
      <c r="DD1435" s="127"/>
      <c r="DE1435" s="127"/>
      <c r="DF1435" s="127"/>
      <c r="DG1435" s="127"/>
      <c r="DH1435" s="127"/>
      <c r="DI1435" s="127"/>
      <c r="DJ1435" s="127"/>
      <c r="DK1435" s="127"/>
      <c r="DL1435" s="127"/>
      <c r="DM1435" s="127"/>
      <c r="DN1435" s="127"/>
      <c r="DO1435" s="127"/>
      <c r="DP1435" s="127"/>
      <c r="DQ1435" s="127"/>
      <c r="DR1435" s="127"/>
      <c r="DS1435" s="127"/>
      <c r="DT1435" s="127"/>
      <c r="DU1435" s="127"/>
      <c r="DV1435" s="127"/>
      <c r="DW1435" s="127"/>
      <c r="DX1435" s="127"/>
      <c r="DY1435" s="127"/>
      <c r="DZ1435" s="127"/>
      <c r="EA1435" s="127"/>
      <c r="EB1435" s="127"/>
      <c r="EC1435" s="127"/>
      <c r="ED1435" s="127"/>
      <c r="EE1435" s="127"/>
      <c r="EF1435" s="127"/>
      <c r="EG1435" s="127"/>
      <c r="EH1435" s="127"/>
      <c r="EI1435" s="127"/>
      <c r="EJ1435" s="127"/>
      <c r="EK1435" s="127"/>
      <c r="EL1435" s="127"/>
      <c r="EM1435" s="127"/>
      <c r="EN1435" s="127"/>
      <c r="EO1435" s="127"/>
      <c r="EP1435" s="127"/>
      <c r="EQ1435" s="127"/>
      <c r="ER1435" s="127"/>
      <c r="ES1435" s="127"/>
      <c r="ET1435" s="127"/>
      <c r="EU1435" s="127"/>
      <c r="EV1435" s="127"/>
      <c r="EW1435" s="127"/>
      <c r="EX1435" s="127"/>
      <c r="EY1435" s="127"/>
      <c r="EZ1435" s="127"/>
      <c r="FA1435" s="127"/>
      <c r="FB1435" s="127"/>
      <c r="FC1435" s="127"/>
      <c r="FD1435" s="127"/>
      <c r="FE1435" s="127"/>
      <c r="FF1435" s="127"/>
      <c r="FG1435" s="127"/>
      <c r="FH1435" s="127"/>
      <c r="FI1435" s="127"/>
      <c r="FJ1435" s="127"/>
      <c r="FK1435" s="127"/>
      <c r="FL1435" s="127"/>
      <c r="FM1435" s="127"/>
      <c r="FN1435" s="127"/>
      <c r="FO1435" s="127"/>
      <c r="FP1435" s="127"/>
      <c r="FQ1435" s="127"/>
      <c r="FR1435" s="127"/>
      <c r="FS1435" s="127"/>
      <c r="FT1435" s="127"/>
      <c r="FU1435" s="127"/>
      <c r="FV1435" s="127"/>
      <c r="FW1435" s="127"/>
      <c r="FX1435" s="127"/>
      <c r="FY1435" s="127"/>
      <c r="FZ1435" s="127"/>
      <c r="GA1435" s="127"/>
      <c r="GB1435" s="127"/>
      <c r="GC1435" s="127"/>
      <c r="GD1435" s="127"/>
      <c r="GE1435" s="127"/>
      <c r="GF1435" s="127"/>
      <c r="GG1435" s="127"/>
      <c r="GH1435" s="127"/>
      <c r="GI1435" s="127"/>
      <c r="GJ1435" s="127"/>
      <c r="GK1435" s="127"/>
      <c r="GL1435" s="127"/>
      <c r="GM1435" s="127"/>
      <c r="GN1435" s="127"/>
      <c r="GO1435" s="127"/>
      <c r="GP1435" s="127"/>
      <c r="GQ1435" s="124"/>
      <c r="GR1435" s="124"/>
      <c r="GS1435" s="124"/>
      <c r="GT1435" s="124"/>
      <c r="GU1435" s="124"/>
      <c r="GV1435" s="124"/>
      <c r="GW1435" s="124"/>
      <c r="GX1435" s="124"/>
    </row>
    <row r="1436" spans="1:206" ht="12.75" customHeight="1" x14ac:dyDescent="0.2">
      <c r="A1436" s="127"/>
      <c r="B1436" s="127"/>
      <c r="C1436" s="127"/>
      <c r="D1436" s="127"/>
      <c r="E1436" s="127"/>
      <c r="F1436" s="127"/>
      <c r="G1436" s="131"/>
      <c r="H1436" s="127"/>
      <c r="I1436" s="127"/>
      <c r="J1436" s="127"/>
      <c r="K1436" s="127"/>
      <c r="L1436" s="127"/>
      <c r="M1436" s="127"/>
      <c r="N1436" s="127"/>
      <c r="O1436" s="127"/>
      <c r="P1436" s="127"/>
      <c r="Q1436" s="127"/>
      <c r="R1436" s="127"/>
      <c r="S1436" s="127"/>
      <c r="T1436" s="127"/>
      <c r="U1436" s="127"/>
      <c r="V1436" s="127"/>
      <c r="W1436" s="127"/>
      <c r="X1436" s="133"/>
      <c r="Y1436" s="127"/>
      <c r="Z1436" s="127"/>
      <c r="AA1436" s="127"/>
      <c r="AB1436" s="127"/>
      <c r="AC1436" s="127"/>
      <c r="AD1436" s="127"/>
      <c r="AE1436" s="127"/>
      <c r="AF1436" s="127"/>
      <c r="AG1436" s="127"/>
      <c r="AH1436" s="127"/>
      <c r="AI1436" s="127"/>
      <c r="AJ1436" s="127"/>
      <c r="AK1436" s="127"/>
      <c r="AL1436" s="127"/>
      <c r="AM1436" s="127"/>
      <c r="AN1436" s="127"/>
      <c r="AO1436" s="127"/>
      <c r="AP1436" s="127"/>
      <c r="AQ1436" s="127"/>
      <c r="AR1436" s="127"/>
      <c r="AS1436" s="127"/>
      <c r="AT1436" s="127"/>
      <c r="AU1436" s="127"/>
      <c r="AV1436" s="127"/>
      <c r="AW1436" s="127"/>
      <c r="AX1436" s="127"/>
      <c r="AY1436" s="127"/>
      <c r="AZ1436" s="127"/>
      <c r="BA1436" s="127"/>
      <c r="BB1436" s="127"/>
      <c r="BC1436" s="127"/>
      <c r="BD1436" s="127"/>
      <c r="BE1436" s="127"/>
      <c r="BF1436" s="127"/>
      <c r="BG1436" s="127"/>
      <c r="BH1436" s="127"/>
      <c r="BI1436" s="127"/>
      <c r="BJ1436" s="127"/>
      <c r="BK1436" s="127"/>
      <c r="BL1436" s="127"/>
      <c r="BM1436" s="127"/>
      <c r="BN1436" s="127"/>
      <c r="BO1436" s="127"/>
      <c r="BP1436" s="127"/>
      <c r="BQ1436" s="127"/>
      <c r="BR1436" s="127"/>
      <c r="BS1436" s="127"/>
      <c r="BT1436" s="127"/>
      <c r="BU1436" s="127"/>
      <c r="BV1436" s="127"/>
      <c r="BW1436" s="127"/>
      <c r="BX1436" s="127"/>
      <c r="BY1436" s="127"/>
      <c r="BZ1436" s="127"/>
      <c r="CA1436" s="127"/>
      <c r="CB1436" s="127"/>
      <c r="CC1436" s="127"/>
      <c r="CD1436" s="127"/>
      <c r="CE1436" s="127"/>
      <c r="CF1436" s="127"/>
      <c r="CG1436" s="127"/>
      <c r="CH1436" s="127"/>
      <c r="CI1436" s="127"/>
      <c r="CJ1436" s="127"/>
      <c r="CK1436" s="127"/>
      <c r="CL1436" s="127"/>
      <c r="CM1436" s="127"/>
      <c r="CN1436" s="127"/>
      <c r="CO1436" s="127"/>
      <c r="CP1436" s="127"/>
      <c r="CQ1436" s="127"/>
      <c r="CR1436" s="127"/>
      <c r="CS1436" s="127"/>
      <c r="CT1436" s="127"/>
      <c r="CU1436" s="127"/>
      <c r="CV1436" s="127"/>
      <c r="CW1436" s="127"/>
      <c r="CX1436" s="127"/>
      <c r="CY1436" s="127"/>
      <c r="CZ1436" s="127"/>
      <c r="DA1436" s="127"/>
      <c r="DB1436" s="127"/>
      <c r="DC1436" s="127"/>
      <c r="DD1436" s="127"/>
      <c r="DE1436" s="127"/>
      <c r="DF1436" s="127"/>
      <c r="DG1436" s="127"/>
      <c r="DH1436" s="127"/>
      <c r="DI1436" s="127"/>
      <c r="DJ1436" s="127"/>
      <c r="DK1436" s="127"/>
      <c r="DL1436" s="127"/>
      <c r="DM1436" s="127"/>
      <c r="DN1436" s="127"/>
      <c r="DO1436" s="127"/>
      <c r="DP1436" s="127"/>
      <c r="DQ1436" s="127"/>
      <c r="DR1436" s="127"/>
      <c r="DS1436" s="127"/>
      <c r="DT1436" s="127"/>
      <c r="DU1436" s="127"/>
      <c r="DV1436" s="127"/>
      <c r="DW1436" s="127"/>
      <c r="DX1436" s="127"/>
      <c r="DY1436" s="127"/>
      <c r="DZ1436" s="127"/>
      <c r="EA1436" s="127"/>
      <c r="EB1436" s="127"/>
      <c r="EC1436" s="127"/>
      <c r="ED1436" s="127"/>
      <c r="EE1436" s="127"/>
      <c r="EF1436" s="127"/>
      <c r="EG1436" s="127"/>
      <c r="EH1436" s="127"/>
      <c r="EI1436" s="127"/>
      <c r="EJ1436" s="127"/>
      <c r="EK1436" s="127"/>
      <c r="EL1436" s="127"/>
      <c r="EM1436" s="127"/>
      <c r="EN1436" s="127"/>
      <c r="EO1436" s="127"/>
      <c r="EP1436" s="127"/>
      <c r="EQ1436" s="127"/>
      <c r="ER1436" s="127"/>
      <c r="ES1436" s="127"/>
      <c r="ET1436" s="127"/>
      <c r="EU1436" s="127"/>
      <c r="EV1436" s="127"/>
      <c r="EW1436" s="127"/>
      <c r="EX1436" s="127"/>
      <c r="EY1436" s="127"/>
      <c r="EZ1436" s="127"/>
      <c r="FA1436" s="127"/>
      <c r="FB1436" s="127"/>
      <c r="FC1436" s="127"/>
      <c r="FD1436" s="127"/>
      <c r="FE1436" s="127"/>
      <c r="FF1436" s="127"/>
      <c r="FG1436" s="127"/>
      <c r="FH1436" s="127"/>
      <c r="FI1436" s="127"/>
      <c r="FJ1436" s="127"/>
      <c r="FK1436" s="127"/>
      <c r="FL1436" s="127"/>
      <c r="FM1436" s="127"/>
      <c r="FN1436" s="127"/>
      <c r="FO1436" s="127"/>
      <c r="FP1436" s="127"/>
      <c r="FQ1436" s="127"/>
      <c r="FR1436" s="127"/>
      <c r="FS1436" s="127"/>
      <c r="FT1436" s="127"/>
      <c r="FU1436" s="127"/>
      <c r="FV1436" s="127"/>
      <c r="FW1436" s="127"/>
      <c r="FX1436" s="127"/>
      <c r="FY1436" s="127"/>
      <c r="FZ1436" s="127"/>
      <c r="GA1436" s="127"/>
      <c r="GB1436" s="127"/>
      <c r="GC1436" s="127"/>
      <c r="GD1436" s="127"/>
      <c r="GE1436" s="127"/>
      <c r="GF1436" s="127"/>
      <c r="GG1436" s="127"/>
      <c r="GH1436" s="127"/>
      <c r="GI1436" s="127"/>
      <c r="GJ1436" s="127"/>
      <c r="GK1436" s="127"/>
      <c r="GL1436" s="127"/>
      <c r="GM1436" s="127"/>
      <c r="GN1436" s="127"/>
      <c r="GO1436" s="127"/>
      <c r="GP1436" s="127"/>
      <c r="GQ1436" s="124"/>
      <c r="GR1436" s="124"/>
      <c r="GS1436" s="124"/>
      <c r="GT1436" s="124"/>
      <c r="GU1436" s="124"/>
      <c r="GV1436" s="124"/>
      <c r="GW1436" s="124"/>
      <c r="GX1436" s="124"/>
    </row>
    <row r="1437" spans="1:206" ht="12.75" customHeight="1" x14ac:dyDescent="0.2">
      <c r="A1437" s="127"/>
      <c r="B1437" s="127"/>
      <c r="C1437" s="127"/>
      <c r="D1437" s="127"/>
      <c r="E1437" s="127"/>
      <c r="F1437" s="127"/>
      <c r="G1437" s="131"/>
      <c r="H1437" s="127"/>
      <c r="I1437" s="127"/>
      <c r="J1437" s="127"/>
      <c r="K1437" s="127"/>
      <c r="L1437" s="127"/>
      <c r="M1437" s="127"/>
      <c r="N1437" s="127"/>
      <c r="O1437" s="127"/>
      <c r="P1437" s="127"/>
      <c r="Q1437" s="127"/>
      <c r="R1437" s="127"/>
      <c r="S1437" s="127"/>
      <c r="T1437" s="127"/>
      <c r="U1437" s="127"/>
      <c r="V1437" s="127"/>
      <c r="W1437" s="127"/>
      <c r="X1437" s="133"/>
      <c r="Y1437" s="127"/>
      <c r="Z1437" s="127"/>
      <c r="AA1437" s="127"/>
      <c r="AB1437" s="127"/>
      <c r="AC1437" s="127"/>
      <c r="AD1437" s="127"/>
      <c r="AE1437" s="127"/>
      <c r="AF1437" s="127"/>
      <c r="AG1437" s="127"/>
      <c r="AH1437" s="127"/>
      <c r="AI1437" s="127"/>
      <c r="AJ1437" s="127"/>
      <c r="AK1437" s="127"/>
      <c r="AL1437" s="127"/>
      <c r="AM1437" s="127"/>
      <c r="AN1437" s="127"/>
      <c r="AO1437" s="127"/>
      <c r="AP1437" s="127"/>
      <c r="AQ1437" s="127"/>
      <c r="AR1437" s="127"/>
      <c r="AS1437" s="127"/>
      <c r="AT1437" s="127"/>
      <c r="AU1437" s="127"/>
      <c r="AV1437" s="127"/>
      <c r="AW1437" s="127"/>
      <c r="AX1437" s="127"/>
      <c r="AY1437" s="127"/>
      <c r="AZ1437" s="127"/>
      <c r="BA1437" s="127"/>
      <c r="BB1437" s="127"/>
      <c r="BC1437" s="127"/>
      <c r="BD1437" s="127"/>
      <c r="BE1437" s="127"/>
      <c r="BF1437" s="127"/>
      <c r="BG1437" s="127"/>
      <c r="BH1437" s="127"/>
      <c r="BI1437" s="127"/>
      <c r="BJ1437" s="127"/>
      <c r="BK1437" s="127"/>
      <c r="BL1437" s="127"/>
      <c r="BM1437" s="127"/>
      <c r="BN1437" s="127"/>
      <c r="BO1437" s="127"/>
      <c r="BP1437" s="127"/>
      <c r="BQ1437" s="127"/>
      <c r="BR1437" s="127"/>
      <c r="BS1437" s="127"/>
      <c r="BT1437" s="127"/>
      <c r="BU1437" s="127"/>
      <c r="BV1437" s="127"/>
      <c r="BW1437" s="127"/>
      <c r="BX1437" s="127"/>
      <c r="BY1437" s="127"/>
      <c r="BZ1437" s="127"/>
      <c r="CA1437" s="127"/>
      <c r="CB1437" s="127"/>
      <c r="CC1437" s="127"/>
      <c r="CD1437" s="127"/>
      <c r="CE1437" s="127"/>
      <c r="CF1437" s="127"/>
      <c r="CG1437" s="127"/>
      <c r="CH1437" s="127"/>
      <c r="CI1437" s="127"/>
      <c r="CJ1437" s="127"/>
      <c r="CK1437" s="127"/>
      <c r="CL1437" s="127"/>
      <c r="CM1437" s="127"/>
      <c r="CN1437" s="127"/>
      <c r="CO1437" s="127"/>
      <c r="CP1437" s="127"/>
      <c r="CQ1437" s="127"/>
      <c r="CR1437" s="127"/>
      <c r="CS1437" s="127"/>
      <c r="CT1437" s="127"/>
      <c r="CU1437" s="127"/>
      <c r="CV1437" s="127"/>
      <c r="CW1437" s="127"/>
      <c r="CX1437" s="127"/>
      <c r="CY1437" s="127"/>
      <c r="CZ1437" s="127"/>
      <c r="DA1437" s="127"/>
      <c r="DB1437" s="127"/>
      <c r="DC1437" s="127"/>
      <c r="DD1437" s="127"/>
      <c r="DE1437" s="127"/>
      <c r="DF1437" s="127"/>
      <c r="DG1437" s="127"/>
      <c r="DH1437" s="127"/>
      <c r="DI1437" s="127"/>
      <c r="DJ1437" s="127"/>
      <c r="DK1437" s="127"/>
      <c r="DL1437" s="127"/>
      <c r="DM1437" s="127"/>
      <c r="DN1437" s="127"/>
      <c r="DO1437" s="127"/>
      <c r="DP1437" s="127"/>
      <c r="DQ1437" s="127"/>
      <c r="DR1437" s="127"/>
      <c r="DS1437" s="127"/>
      <c r="DT1437" s="127"/>
      <c r="DU1437" s="127"/>
      <c r="DV1437" s="127"/>
      <c r="DW1437" s="127"/>
      <c r="DX1437" s="127"/>
      <c r="DY1437" s="127"/>
      <c r="DZ1437" s="127"/>
      <c r="EA1437" s="127"/>
      <c r="EB1437" s="127"/>
      <c r="EC1437" s="127"/>
      <c r="ED1437" s="127"/>
      <c r="EE1437" s="127"/>
      <c r="EF1437" s="127"/>
      <c r="EG1437" s="127"/>
      <c r="EH1437" s="127"/>
      <c r="EI1437" s="127"/>
      <c r="EJ1437" s="127"/>
      <c r="EK1437" s="127"/>
      <c r="EL1437" s="127"/>
      <c r="EM1437" s="127"/>
      <c r="EN1437" s="127"/>
      <c r="EO1437" s="127"/>
      <c r="EP1437" s="127"/>
      <c r="EQ1437" s="127"/>
      <c r="ER1437" s="127"/>
      <c r="ES1437" s="127"/>
      <c r="ET1437" s="127"/>
      <c r="EU1437" s="127"/>
      <c r="EV1437" s="127"/>
      <c r="EW1437" s="127"/>
      <c r="EX1437" s="127"/>
      <c r="EY1437" s="127"/>
      <c r="EZ1437" s="127"/>
      <c r="FA1437" s="127"/>
      <c r="FB1437" s="127"/>
      <c r="FC1437" s="127"/>
      <c r="FD1437" s="127"/>
      <c r="FE1437" s="127"/>
      <c r="FF1437" s="127"/>
      <c r="FG1437" s="127"/>
      <c r="FH1437" s="127"/>
      <c r="FI1437" s="127"/>
      <c r="FJ1437" s="127"/>
      <c r="FK1437" s="127"/>
      <c r="FL1437" s="127"/>
      <c r="FM1437" s="127"/>
      <c r="FN1437" s="127"/>
      <c r="FO1437" s="127"/>
      <c r="FP1437" s="127"/>
      <c r="FQ1437" s="127"/>
      <c r="FR1437" s="127"/>
      <c r="FS1437" s="127"/>
      <c r="FT1437" s="127"/>
      <c r="FU1437" s="127"/>
      <c r="FV1437" s="127"/>
      <c r="FW1437" s="127"/>
      <c r="FX1437" s="127"/>
      <c r="FY1437" s="127"/>
      <c r="FZ1437" s="127"/>
      <c r="GA1437" s="127"/>
      <c r="GB1437" s="127"/>
      <c r="GC1437" s="127"/>
      <c r="GD1437" s="127"/>
      <c r="GE1437" s="127"/>
      <c r="GF1437" s="127"/>
      <c r="GG1437" s="127"/>
      <c r="GH1437" s="127"/>
      <c r="GI1437" s="127"/>
      <c r="GJ1437" s="127"/>
      <c r="GK1437" s="127"/>
      <c r="GL1437" s="127"/>
      <c r="GM1437" s="127"/>
      <c r="GN1437" s="127"/>
      <c r="GO1437" s="127"/>
      <c r="GP1437" s="127"/>
      <c r="GQ1437" s="124"/>
      <c r="GR1437" s="124"/>
      <c r="GS1437" s="124"/>
      <c r="GT1437" s="124"/>
      <c r="GU1437" s="124"/>
      <c r="GV1437" s="124"/>
      <c r="GW1437" s="124"/>
      <c r="GX1437" s="124"/>
    </row>
    <row r="1438" spans="1:206" ht="12.75" customHeight="1" x14ac:dyDescent="0.2">
      <c r="A1438" s="127"/>
      <c r="B1438" s="127"/>
      <c r="C1438" s="127"/>
      <c r="D1438" s="127"/>
      <c r="E1438" s="127"/>
      <c r="F1438" s="127"/>
      <c r="G1438" s="131"/>
      <c r="H1438" s="127"/>
      <c r="I1438" s="127"/>
      <c r="J1438" s="127"/>
      <c r="K1438" s="127"/>
      <c r="L1438" s="127"/>
      <c r="M1438" s="127"/>
      <c r="N1438" s="127"/>
      <c r="O1438" s="127"/>
      <c r="P1438" s="127"/>
      <c r="Q1438" s="127"/>
      <c r="R1438" s="127"/>
      <c r="S1438" s="127"/>
      <c r="T1438" s="127"/>
      <c r="U1438" s="127"/>
      <c r="V1438" s="127"/>
      <c r="W1438" s="127"/>
      <c r="X1438" s="133"/>
      <c r="Y1438" s="127"/>
      <c r="Z1438" s="127"/>
      <c r="AA1438" s="127"/>
      <c r="AB1438" s="127"/>
      <c r="AC1438" s="127"/>
      <c r="AD1438" s="127"/>
      <c r="AE1438" s="127"/>
      <c r="AF1438" s="127"/>
      <c r="AG1438" s="127"/>
      <c r="AH1438" s="127"/>
      <c r="AI1438" s="127"/>
      <c r="AJ1438" s="127"/>
      <c r="AK1438" s="127"/>
      <c r="AL1438" s="127"/>
      <c r="AM1438" s="127"/>
      <c r="AN1438" s="127"/>
      <c r="AO1438" s="127"/>
      <c r="AP1438" s="127"/>
      <c r="AQ1438" s="127"/>
      <c r="AR1438" s="127"/>
      <c r="AS1438" s="127"/>
      <c r="AT1438" s="127"/>
      <c r="AU1438" s="127"/>
      <c r="AV1438" s="127"/>
      <c r="AW1438" s="127"/>
      <c r="AX1438" s="127"/>
      <c r="AY1438" s="127"/>
      <c r="AZ1438" s="127"/>
      <c r="BA1438" s="127"/>
      <c r="BB1438" s="127"/>
      <c r="BC1438" s="127"/>
      <c r="BD1438" s="127"/>
      <c r="BE1438" s="127"/>
      <c r="BF1438" s="127"/>
      <c r="BG1438" s="127"/>
      <c r="BH1438" s="127"/>
      <c r="BI1438" s="127"/>
      <c r="BJ1438" s="127"/>
      <c r="BK1438" s="127"/>
      <c r="BL1438" s="127"/>
      <c r="BM1438" s="127"/>
      <c r="BN1438" s="127"/>
      <c r="BO1438" s="127"/>
      <c r="BP1438" s="127"/>
      <c r="BQ1438" s="127"/>
      <c r="BR1438" s="127"/>
      <c r="BS1438" s="127"/>
      <c r="BT1438" s="127"/>
      <c r="BU1438" s="127"/>
      <c r="BV1438" s="127"/>
      <c r="BW1438" s="127"/>
      <c r="BX1438" s="127"/>
      <c r="BY1438" s="127"/>
      <c r="BZ1438" s="127"/>
      <c r="CA1438" s="127"/>
      <c r="CB1438" s="127"/>
      <c r="CC1438" s="127"/>
      <c r="CD1438" s="127"/>
      <c r="CE1438" s="127"/>
      <c r="CF1438" s="127"/>
      <c r="CG1438" s="127"/>
      <c r="CH1438" s="127"/>
      <c r="CI1438" s="127"/>
      <c r="CJ1438" s="127"/>
      <c r="CK1438" s="127"/>
      <c r="CL1438" s="127"/>
      <c r="CM1438" s="127"/>
      <c r="CN1438" s="127"/>
      <c r="CO1438" s="127"/>
      <c r="CP1438" s="127"/>
      <c r="CQ1438" s="127"/>
      <c r="CR1438" s="127"/>
      <c r="CS1438" s="127"/>
      <c r="CT1438" s="127"/>
      <c r="CU1438" s="127"/>
      <c r="CV1438" s="127"/>
      <c r="CW1438" s="127"/>
      <c r="CX1438" s="127"/>
      <c r="CY1438" s="127"/>
      <c r="CZ1438" s="127"/>
      <c r="DA1438" s="127"/>
      <c r="DB1438" s="127"/>
      <c r="DC1438" s="127"/>
      <c r="DD1438" s="127"/>
      <c r="DE1438" s="127"/>
      <c r="DF1438" s="127"/>
      <c r="DG1438" s="127"/>
      <c r="DH1438" s="127"/>
      <c r="DI1438" s="127"/>
      <c r="DJ1438" s="127"/>
      <c r="DK1438" s="127"/>
      <c r="DL1438" s="127"/>
      <c r="DM1438" s="127"/>
      <c r="DN1438" s="127"/>
      <c r="DO1438" s="127"/>
      <c r="DP1438" s="127"/>
      <c r="DQ1438" s="127"/>
      <c r="DR1438" s="127"/>
      <c r="DS1438" s="127"/>
      <c r="DT1438" s="127"/>
      <c r="DU1438" s="127"/>
      <c r="DV1438" s="127"/>
      <c r="DW1438" s="127"/>
      <c r="DX1438" s="127"/>
      <c r="DY1438" s="127"/>
      <c r="DZ1438" s="127"/>
      <c r="EA1438" s="127"/>
      <c r="EB1438" s="127"/>
      <c r="EC1438" s="127"/>
      <c r="ED1438" s="127"/>
      <c r="EE1438" s="127"/>
      <c r="EF1438" s="127"/>
      <c r="EG1438" s="127"/>
      <c r="EH1438" s="127"/>
      <c r="EI1438" s="127"/>
      <c r="EJ1438" s="127"/>
      <c r="EK1438" s="127"/>
      <c r="EL1438" s="127"/>
      <c r="EM1438" s="127"/>
      <c r="EN1438" s="127"/>
      <c r="EO1438" s="127"/>
      <c r="EP1438" s="127"/>
      <c r="EQ1438" s="127"/>
      <c r="ER1438" s="127"/>
      <c r="ES1438" s="127"/>
      <c r="ET1438" s="127"/>
      <c r="EU1438" s="127"/>
      <c r="EV1438" s="127"/>
      <c r="EW1438" s="127"/>
      <c r="EX1438" s="127"/>
      <c r="EY1438" s="127"/>
      <c r="EZ1438" s="127"/>
      <c r="FA1438" s="127"/>
      <c r="FB1438" s="127"/>
      <c r="FC1438" s="127"/>
      <c r="FD1438" s="127"/>
      <c r="FE1438" s="127"/>
      <c r="FF1438" s="127"/>
      <c r="FG1438" s="127"/>
      <c r="FH1438" s="127"/>
      <c r="FI1438" s="127"/>
      <c r="FJ1438" s="127"/>
      <c r="FK1438" s="127"/>
      <c r="FL1438" s="127"/>
      <c r="FM1438" s="127"/>
      <c r="FN1438" s="127"/>
      <c r="FO1438" s="127"/>
      <c r="FP1438" s="127"/>
      <c r="FQ1438" s="127"/>
      <c r="FR1438" s="127"/>
      <c r="FS1438" s="127"/>
      <c r="FT1438" s="127"/>
      <c r="FU1438" s="127"/>
      <c r="FV1438" s="127"/>
      <c r="FW1438" s="127"/>
      <c r="FX1438" s="127"/>
      <c r="FY1438" s="127"/>
      <c r="FZ1438" s="127"/>
      <c r="GA1438" s="127"/>
      <c r="GB1438" s="127"/>
      <c r="GC1438" s="127"/>
      <c r="GD1438" s="127"/>
      <c r="GE1438" s="127"/>
      <c r="GF1438" s="127"/>
      <c r="GG1438" s="127"/>
      <c r="GH1438" s="127"/>
      <c r="GI1438" s="127"/>
      <c r="GJ1438" s="127"/>
      <c r="GK1438" s="127"/>
      <c r="GL1438" s="127"/>
      <c r="GM1438" s="127"/>
      <c r="GN1438" s="127"/>
      <c r="GO1438" s="127"/>
      <c r="GP1438" s="127"/>
      <c r="GQ1438" s="124"/>
      <c r="GR1438" s="124"/>
      <c r="GS1438" s="124"/>
      <c r="GT1438" s="124"/>
      <c r="GU1438" s="124"/>
      <c r="GV1438" s="124"/>
      <c r="GW1438" s="124"/>
      <c r="GX1438" s="124"/>
    </row>
    <row r="1439" spans="1:206" ht="12.75" customHeight="1" x14ac:dyDescent="0.2">
      <c r="A1439" s="127"/>
      <c r="B1439" s="127"/>
      <c r="C1439" s="127"/>
      <c r="D1439" s="127"/>
      <c r="E1439" s="127"/>
      <c r="F1439" s="127"/>
      <c r="G1439" s="131"/>
      <c r="H1439" s="118"/>
      <c r="I1439" s="127"/>
      <c r="J1439" s="127"/>
      <c r="K1439" s="127"/>
      <c r="L1439" s="127"/>
      <c r="M1439" s="127"/>
      <c r="N1439" s="127"/>
      <c r="O1439" s="127"/>
      <c r="P1439" s="127"/>
      <c r="Q1439" s="127"/>
      <c r="R1439" s="127"/>
      <c r="S1439" s="127"/>
      <c r="T1439" s="127"/>
      <c r="U1439" s="127"/>
      <c r="V1439" s="127"/>
      <c r="W1439" s="127"/>
      <c r="X1439" s="133"/>
      <c r="Y1439" s="127"/>
      <c r="Z1439" s="127"/>
      <c r="AA1439" s="127"/>
      <c r="AB1439" s="127"/>
      <c r="AC1439" s="127"/>
      <c r="AD1439" s="127"/>
      <c r="AE1439" s="127"/>
      <c r="AF1439" s="127"/>
      <c r="AG1439" s="127"/>
      <c r="AH1439" s="127"/>
      <c r="AI1439" s="127"/>
      <c r="AJ1439" s="127"/>
      <c r="AK1439" s="127"/>
      <c r="AL1439" s="127"/>
      <c r="AM1439" s="127"/>
      <c r="AN1439" s="127"/>
      <c r="AO1439" s="127"/>
      <c r="AP1439" s="127"/>
      <c r="AQ1439" s="127"/>
      <c r="AR1439" s="127"/>
      <c r="AS1439" s="127"/>
      <c r="AT1439" s="127"/>
      <c r="AU1439" s="127"/>
      <c r="AV1439" s="127"/>
      <c r="AW1439" s="127"/>
      <c r="AX1439" s="127"/>
      <c r="AY1439" s="127"/>
      <c r="AZ1439" s="127"/>
      <c r="BA1439" s="127"/>
      <c r="BB1439" s="127"/>
      <c r="BC1439" s="127"/>
      <c r="BD1439" s="127"/>
      <c r="BE1439" s="127"/>
      <c r="BF1439" s="127"/>
      <c r="BG1439" s="127"/>
      <c r="BH1439" s="127"/>
      <c r="BI1439" s="127"/>
      <c r="BJ1439" s="127"/>
      <c r="BK1439" s="127"/>
      <c r="BL1439" s="127"/>
      <c r="BM1439" s="127"/>
      <c r="BN1439" s="127"/>
      <c r="BO1439" s="127"/>
      <c r="BP1439" s="127"/>
      <c r="BQ1439" s="127"/>
      <c r="BR1439" s="127"/>
      <c r="BS1439" s="127"/>
      <c r="BT1439" s="127"/>
      <c r="BU1439" s="127"/>
      <c r="BV1439" s="127"/>
      <c r="BW1439" s="127"/>
      <c r="BX1439" s="127"/>
      <c r="BY1439" s="127"/>
      <c r="BZ1439" s="127"/>
      <c r="CA1439" s="127"/>
      <c r="CB1439" s="127"/>
      <c r="CC1439" s="127"/>
      <c r="CD1439" s="127"/>
      <c r="CE1439" s="127"/>
      <c r="CF1439" s="127"/>
      <c r="CG1439" s="127"/>
      <c r="CH1439" s="127"/>
      <c r="CI1439" s="127"/>
      <c r="CJ1439" s="127"/>
      <c r="CK1439" s="127"/>
      <c r="CL1439" s="127"/>
      <c r="CM1439" s="127"/>
      <c r="CN1439" s="127"/>
      <c r="CO1439" s="127"/>
      <c r="CP1439" s="127"/>
      <c r="CQ1439" s="127"/>
      <c r="CR1439" s="127"/>
      <c r="CS1439" s="127"/>
      <c r="CT1439" s="127"/>
      <c r="CU1439" s="127"/>
      <c r="CV1439" s="127"/>
      <c r="CW1439" s="127"/>
      <c r="CX1439" s="127"/>
      <c r="CY1439" s="127"/>
      <c r="CZ1439" s="127"/>
      <c r="DA1439" s="127"/>
      <c r="DB1439" s="127"/>
      <c r="DC1439" s="127"/>
      <c r="DD1439" s="127"/>
      <c r="DE1439" s="127"/>
      <c r="DF1439" s="127"/>
      <c r="DG1439" s="127"/>
      <c r="DH1439" s="127"/>
      <c r="DI1439" s="127"/>
      <c r="DJ1439" s="127"/>
      <c r="DK1439" s="127"/>
      <c r="DL1439" s="127"/>
      <c r="DM1439" s="127"/>
      <c r="DN1439" s="127"/>
      <c r="DO1439" s="127"/>
      <c r="DP1439" s="127"/>
      <c r="DQ1439" s="127"/>
      <c r="DR1439" s="127"/>
      <c r="DS1439" s="127"/>
      <c r="DT1439" s="127"/>
      <c r="DU1439" s="127"/>
      <c r="DV1439" s="127"/>
      <c r="DW1439" s="127"/>
      <c r="DX1439" s="127"/>
      <c r="DY1439" s="127"/>
      <c r="DZ1439" s="127"/>
      <c r="EA1439" s="127"/>
      <c r="EB1439" s="127"/>
      <c r="EC1439" s="127"/>
      <c r="ED1439" s="127"/>
      <c r="EE1439" s="127"/>
      <c r="EF1439" s="127"/>
      <c r="EG1439" s="127"/>
      <c r="EH1439" s="127"/>
      <c r="EI1439" s="127"/>
      <c r="EJ1439" s="127"/>
      <c r="EK1439" s="127"/>
      <c r="EL1439" s="127"/>
      <c r="EM1439" s="127"/>
      <c r="EN1439" s="127"/>
      <c r="EO1439" s="127"/>
      <c r="EP1439" s="127"/>
      <c r="EQ1439" s="127"/>
      <c r="ER1439" s="127"/>
      <c r="ES1439" s="127"/>
      <c r="ET1439" s="127"/>
      <c r="EU1439" s="127"/>
      <c r="EV1439" s="127"/>
      <c r="EW1439" s="127"/>
      <c r="EX1439" s="127"/>
      <c r="EY1439" s="127"/>
      <c r="EZ1439" s="127"/>
      <c r="FA1439" s="127"/>
      <c r="FB1439" s="127"/>
      <c r="FC1439" s="127"/>
      <c r="FD1439" s="127"/>
      <c r="FE1439" s="127"/>
      <c r="FF1439" s="127"/>
      <c r="FG1439" s="127"/>
      <c r="FH1439" s="127"/>
      <c r="FI1439" s="127"/>
      <c r="FJ1439" s="127"/>
      <c r="FK1439" s="127"/>
      <c r="FL1439" s="127"/>
      <c r="FM1439" s="127"/>
      <c r="FN1439" s="127"/>
      <c r="FO1439" s="127"/>
      <c r="FP1439" s="127"/>
      <c r="FQ1439" s="127"/>
      <c r="FR1439" s="127"/>
      <c r="FS1439" s="127"/>
      <c r="FT1439" s="127"/>
      <c r="FU1439" s="127"/>
      <c r="FV1439" s="127"/>
      <c r="FW1439" s="127"/>
      <c r="FX1439" s="127"/>
      <c r="FY1439" s="127"/>
      <c r="FZ1439" s="127"/>
      <c r="GA1439" s="127"/>
      <c r="GB1439" s="127"/>
      <c r="GC1439" s="127"/>
      <c r="GD1439" s="127"/>
      <c r="GE1439" s="127"/>
      <c r="GF1439" s="127"/>
      <c r="GG1439" s="127"/>
      <c r="GH1439" s="127"/>
      <c r="GI1439" s="127"/>
      <c r="GJ1439" s="127"/>
      <c r="GK1439" s="127"/>
      <c r="GL1439" s="127"/>
      <c r="GM1439" s="127"/>
      <c r="GN1439" s="127"/>
      <c r="GO1439" s="127"/>
      <c r="GP1439" s="127"/>
      <c r="GQ1439" s="124"/>
      <c r="GR1439" s="124"/>
      <c r="GS1439" s="124"/>
      <c r="GT1439" s="124"/>
      <c r="GU1439" s="124"/>
      <c r="GV1439" s="124"/>
      <c r="GW1439" s="124"/>
      <c r="GX1439" s="124"/>
    </row>
    <row r="1440" spans="1:206" ht="12.75" customHeight="1" x14ac:dyDescent="0.2">
      <c r="A1440" s="127"/>
      <c r="B1440" s="127"/>
      <c r="C1440" s="127"/>
      <c r="D1440" s="127"/>
      <c r="E1440" s="127"/>
      <c r="F1440" s="172"/>
      <c r="G1440" s="173"/>
      <c r="H1440" s="174"/>
      <c r="I1440" s="127"/>
      <c r="J1440" s="128"/>
      <c r="K1440" s="124"/>
      <c r="L1440" s="127"/>
      <c r="M1440" s="127"/>
      <c r="N1440" s="127"/>
      <c r="O1440" s="127"/>
      <c r="P1440" s="127"/>
      <c r="Q1440" s="127"/>
      <c r="R1440" s="127"/>
      <c r="S1440" s="127"/>
      <c r="T1440" s="127"/>
      <c r="U1440" s="127"/>
      <c r="V1440" s="127"/>
      <c r="W1440" s="127"/>
      <c r="X1440" s="133"/>
      <c r="Y1440" s="127"/>
      <c r="Z1440" s="127"/>
      <c r="AA1440" s="127"/>
      <c r="AB1440" s="127"/>
      <c r="AC1440" s="127"/>
      <c r="AD1440" s="127"/>
      <c r="AE1440" s="127"/>
      <c r="AF1440" s="127"/>
      <c r="AG1440" s="127"/>
      <c r="AH1440" s="127"/>
      <c r="AI1440" s="127"/>
      <c r="AJ1440" s="127"/>
      <c r="AK1440" s="127"/>
      <c r="AL1440" s="127"/>
      <c r="AM1440" s="127"/>
      <c r="AN1440" s="127"/>
      <c r="AO1440" s="127"/>
      <c r="AP1440" s="127"/>
      <c r="AQ1440" s="127"/>
      <c r="AR1440" s="127"/>
      <c r="AS1440" s="127"/>
      <c r="AT1440" s="127"/>
      <c r="AU1440" s="127"/>
      <c r="AV1440" s="127"/>
      <c r="AW1440" s="127"/>
      <c r="AX1440" s="127"/>
      <c r="AY1440" s="127"/>
      <c r="AZ1440" s="127"/>
      <c r="BA1440" s="127"/>
      <c r="BB1440" s="127"/>
      <c r="BC1440" s="127"/>
      <c r="BD1440" s="127"/>
      <c r="BE1440" s="127"/>
      <c r="BF1440" s="127"/>
      <c r="BG1440" s="127"/>
      <c r="BH1440" s="127"/>
      <c r="BI1440" s="127"/>
      <c r="BJ1440" s="127"/>
      <c r="BK1440" s="127"/>
      <c r="BL1440" s="127"/>
      <c r="BM1440" s="127"/>
      <c r="BN1440" s="127"/>
      <c r="BO1440" s="127"/>
      <c r="BP1440" s="127"/>
      <c r="BQ1440" s="127"/>
      <c r="BR1440" s="127"/>
      <c r="BS1440" s="127"/>
      <c r="BT1440" s="127"/>
      <c r="BU1440" s="127"/>
      <c r="BV1440" s="127"/>
      <c r="BW1440" s="127"/>
      <c r="BX1440" s="127"/>
      <c r="BY1440" s="127"/>
      <c r="BZ1440" s="127"/>
      <c r="CA1440" s="127"/>
      <c r="CB1440" s="127"/>
      <c r="CC1440" s="127"/>
      <c r="CD1440" s="127"/>
      <c r="CE1440" s="127"/>
      <c r="CF1440" s="127"/>
      <c r="CG1440" s="127"/>
      <c r="CH1440" s="127"/>
      <c r="CI1440" s="127"/>
      <c r="CJ1440" s="127"/>
      <c r="CK1440" s="127"/>
      <c r="CL1440" s="127"/>
      <c r="CM1440" s="127"/>
      <c r="CN1440" s="127"/>
      <c r="CO1440" s="127"/>
      <c r="CP1440" s="127"/>
      <c r="CQ1440" s="127"/>
      <c r="CR1440" s="127"/>
      <c r="CS1440" s="127"/>
      <c r="CT1440" s="127"/>
      <c r="CU1440" s="127"/>
      <c r="CV1440" s="127"/>
      <c r="CW1440" s="127"/>
      <c r="CX1440" s="127"/>
      <c r="CY1440" s="127"/>
      <c r="CZ1440" s="127"/>
      <c r="DA1440" s="127"/>
      <c r="DB1440" s="127"/>
      <c r="DC1440" s="127"/>
      <c r="DD1440" s="127"/>
      <c r="DE1440" s="127"/>
      <c r="DF1440" s="127"/>
      <c r="DG1440" s="127"/>
      <c r="DH1440" s="127"/>
      <c r="DI1440" s="127"/>
      <c r="DJ1440" s="127"/>
      <c r="DK1440" s="127"/>
      <c r="DL1440" s="127"/>
      <c r="DM1440" s="127"/>
      <c r="DN1440" s="127"/>
      <c r="DO1440" s="127"/>
      <c r="DP1440" s="127"/>
      <c r="DQ1440" s="127"/>
      <c r="DR1440" s="127"/>
      <c r="DS1440" s="127"/>
      <c r="DT1440" s="127"/>
      <c r="DU1440" s="127"/>
      <c r="DV1440" s="127"/>
      <c r="DW1440" s="127"/>
      <c r="DX1440" s="127"/>
      <c r="DY1440" s="127"/>
      <c r="DZ1440" s="127"/>
      <c r="EA1440" s="127"/>
      <c r="EB1440" s="127"/>
      <c r="EC1440" s="127"/>
      <c r="ED1440" s="127"/>
      <c r="EE1440" s="127"/>
      <c r="EF1440" s="127"/>
      <c r="EG1440" s="127"/>
      <c r="EH1440" s="127"/>
      <c r="EI1440" s="127"/>
      <c r="EJ1440" s="127"/>
      <c r="EK1440" s="127"/>
      <c r="EL1440" s="127"/>
      <c r="EM1440" s="127"/>
      <c r="EN1440" s="127"/>
      <c r="EO1440" s="127"/>
      <c r="EP1440" s="127"/>
      <c r="EQ1440" s="127"/>
      <c r="ER1440" s="127"/>
      <c r="ES1440" s="127"/>
      <c r="ET1440" s="127"/>
      <c r="EU1440" s="127"/>
      <c r="EV1440" s="127"/>
      <c r="EW1440" s="127"/>
      <c r="EX1440" s="127"/>
      <c r="EY1440" s="127"/>
      <c r="EZ1440" s="127"/>
      <c r="FA1440" s="127"/>
      <c r="FB1440" s="127"/>
      <c r="FC1440" s="127"/>
      <c r="FD1440" s="127"/>
      <c r="FE1440" s="127"/>
      <c r="FF1440" s="127"/>
      <c r="FG1440" s="127"/>
      <c r="FH1440" s="127"/>
      <c r="FI1440" s="127"/>
      <c r="FJ1440" s="127"/>
      <c r="FK1440" s="127"/>
      <c r="FL1440" s="127"/>
      <c r="FM1440" s="127"/>
      <c r="FN1440" s="127"/>
      <c r="FO1440" s="127"/>
      <c r="FP1440" s="127"/>
      <c r="FQ1440" s="127"/>
      <c r="FR1440" s="127"/>
      <c r="FS1440" s="127"/>
      <c r="FT1440" s="127"/>
      <c r="FU1440" s="127"/>
      <c r="FV1440" s="127"/>
      <c r="FW1440" s="127"/>
      <c r="FX1440" s="127"/>
      <c r="FY1440" s="127"/>
      <c r="FZ1440" s="127"/>
      <c r="GA1440" s="127"/>
      <c r="GB1440" s="127"/>
      <c r="GC1440" s="127"/>
      <c r="GD1440" s="127"/>
      <c r="GE1440" s="127"/>
      <c r="GF1440" s="127"/>
      <c r="GG1440" s="127"/>
      <c r="GH1440" s="127"/>
      <c r="GI1440" s="127"/>
      <c r="GJ1440" s="127"/>
      <c r="GK1440" s="127"/>
      <c r="GL1440" s="127"/>
      <c r="GM1440" s="127"/>
      <c r="GN1440" s="127"/>
      <c r="GO1440" s="127"/>
      <c r="GP1440" s="127"/>
      <c r="GQ1440" s="124"/>
      <c r="GR1440" s="124"/>
      <c r="GS1440" s="124"/>
      <c r="GT1440" s="124"/>
      <c r="GU1440" s="124"/>
      <c r="GV1440" s="124"/>
      <c r="GW1440" s="124"/>
      <c r="GX1440" s="124"/>
    </row>
    <row r="1441" spans="1:206" ht="12.75" customHeight="1" x14ac:dyDescent="0.2">
      <c r="A1441" s="124"/>
      <c r="B1441" s="127"/>
      <c r="C1441" s="127"/>
      <c r="D1441" s="127"/>
      <c r="E1441" s="127"/>
      <c r="F1441" s="124"/>
      <c r="G1441" s="175"/>
      <c r="H1441" s="176"/>
      <c r="I1441" s="123"/>
      <c r="J1441" s="128"/>
      <c r="K1441" s="124"/>
      <c r="L1441" s="123"/>
      <c r="M1441" s="123"/>
      <c r="N1441" s="123"/>
      <c r="O1441" s="123"/>
      <c r="P1441" s="123"/>
      <c r="Q1441" s="123"/>
      <c r="R1441" s="123"/>
      <c r="S1441" s="123"/>
      <c r="T1441" s="123"/>
      <c r="U1441" s="123"/>
      <c r="V1441" s="123"/>
      <c r="W1441" s="123"/>
      <c r="X1441" s="132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  <c r="EC1441" s="124"/>
      <c r="ED1441" s="124"/>
      <c r="EE1441" s="124"/>
      <c r="EF1441" s="124"/>
      <c r="EG1441" s="124"/>
      <c r="EH1441" s="124"/>
      <c r="EI1441" s="124"/>
      <c r="EJ1441" s="124"/>
      <c r="EK1441" s="124"/>
      <c r="EL1441" s="124"/>
      <c r="EM1441" s="124"/>
      <c r="EN1441" s="124"/>
      <c r="EO1441" s="124"/>
      <c r="EP1441" s="124"/>
      <c r="EQ1441" s="124"/>
      <c r="ER1441" s="124"/>
      <c r="ES1441" s="124"/>
      <c r="ET1441" s="124"/>
      <c r="EU1441" s="124"/>
      <c r="EV1441" s="124"/>
      <c r="EW1441" s="124"/>
      <c r="EX1441" s="124"/>
      <c r="EY1441" s="124"/>
      <c r="EZ1441" s="124"/>
      <c r="FA1441" s="124"/>
      <c r="FB1441" s="124"/>
      <c r="FC1441" s="124"/>
      <c r="FD1441" s="124"/>
      <c r="FE1441" s="124"/>
      <c r="FF1441" s="124"/>
      <c r="FG1441" s="124"/>
      <c r="FH1441" s="124"/>
      <c r="FI1441" s="124"/>
      <c r="FJ1441" s="124"/>
      <c r="FK1441" s="124"/>
      <c r="FL1441" s="124"/>
      <c r="FM1441" s="124"/>
      <c r="FN1441" s="124"/>
      <c r="FO1441" s="124"/>
      <c r="FP1441" s="124"/>
      <c r="FQ1441" s="124"/>
      <c r="FR1441" s="124"/>
      <c r="FS1441" s="124"/>
      <c r="FT1441" s="124"/>
      <c r="FU1441" s="124"/>
      <c r="FV1441" s="124"/>
      <c r="FW1441" s="124"/>
      <c r="FX1441" s="124"/>
      <c r="FY1441" s="124"/>
      <c r="FZ1441" s="124"/>
      <c r="GA1441" s="124"/>
      <c r="GB1441" s="124"/>
      <c r="GC1441" s="124"/>
      <c r="GD1441" s="124"/>
      <c r="GE1441" s="124"/>
      <c r="GF1441" s="124"/>
      <c r="GG1441" s="124"/>
      <c r="GH1441" s="124"/>
      <c r="GI1441" s="124"/>
      <c r="GJ1441" s="124"/>
      <c r="GK1441" s="124"/>
      <c r="GL1441" s="124"/>
      <c r="GM1441" s="124"/>
      <c r="GN1441" s="124"/>
      <c r="GO1441" s="124"/>
      <c r="GP1441" s="124"/>
      <c r="GQ1441" s="124"/>
      <c r="GR1441" s="124"/>
      <c r="GS1441" s="124"/>
      <c r="GT1441" s="124"/>
      <c r="GU1441" s="124"/>
      <c r="GV1441" s="124"/>
      <c r="GW1441" s="124"/>
      <c r="GX1441" s="124"/>
    </row>
    <row r="1442" spans="1:206" ht="12.75" customHeight="1" x14ac:dyDescent="0.2">
      <c r="A1442" s="124"/>
      <c r="B1442" s="127"/>
      <c r="C1442" s="127"/>
      <c r="D1442" s="127"/>
      <c r="E1442" s="127"/>
      <c r="F1442" s="124"/>
      <c r="G1442" s="175"/>
      <c r="H1442" s="176"/>
      <c r="I1442" s="123"/>
      <c r="J1442" s="118"/>
      <c r="K1442" s="124"/>
      <c r="L1442" s="123"/>
      <c r="M1442" s="123"/>
      <c r="N1442" s="123"/>
      <c r="O1442" s="123"/>
      <c r="P1442" s="123"/>
      <c r="Q1442" s="123"/>
      <c r="R1442" s="123"/>
      <c r="S1442" s="123"/>
      <c r="T1442" s="123"/>
      <c r="U1442" s="123"/>
      <c r="V1442" s="123"/>
      <c r="W1442" s="123"/>
      <c r="X1442" s="132"/>
      <c r="Y1442" s="123"/>
      <c r="Z1442" s="123"/>
      <c r="AA1442" s="123"/>
      <c r="AB1442" s="123"/>
      <c r="AC1442" s="123"/>
      <c r="AD1442" s="123"/>
      <c r="AE1442" s="123"/>
      <c r="AF1442" s="123"/>
      <c r="AG1442" s="123"/>
      <c r="AH1442" s="123"/>
      <c r="AI1442" s="123"/>
      <c r="AJ1442" s="123"/>
      <c r="AK1442" s="123"/>
      <c r="AL1442" s="123"/>
      <c r="AM1442" s="123"/>
      <c r="AN1442" s="123"/>
      <c r="AO1442" s="123"/>
      <c r="AP1442" s="123"/>
      <c r="AQ1442" s="123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  <c r="EC1442" s="124"/>
      <c r="ED1442" s="124"/>
      <c r="EE1442" s="124"/>
      <c r="EF1442" s="124"/>
      <c r="EG1442" s="124"/>
      <c r="EH1442" s="124"/>
      <c r="EI1442" s="124"/>
      <c r="EJ1442" s="124"/>
      <c r="EK1442" s="124"/>
      <c r="EL1442" s="124"/>
      <c r="EM1442" s="124"/>
      <c r="EN1442" s="124"/>
      <c r="EO1442" s="124"/>
      <c r="EP1442" s="124"/>
      <c r="EQ1442" s="124"/>
      <c r="ER1442" s="124"/>
      <c r="ES1442" s="124"/>
      <c r="ET1442" s="124"/>
      <c r="EU1442" s="124"/>
      <c r="EV1442" s="124"/>
      <c r="EW1442" s="124"/>
      <c r="EX1442" s="124"/>
      <c r="EY1442" s="124"/>
      <c r="EZ1442" s="124"/>
      <c r="FA1442" s="124"/>
      <c r="FB1442" s="124"/>
      <c r="FC1442" s="124"/>
      <c r="FD1442" s="124"/>
      <c r="FE1442" s="124"/>
      <c r="FF1442" s="124"/>
      <c r="FG1442" s="124"/>
      <c r="FH1442" s="124"/>
      <c r="FI1442" s="124"/>
      <c r="FJ1442" s="124"/>
      <c r="FK1442" s="124"/>
      <c r="FL1442" s="124"/>
      <c r="FM1442" s="124"/>
      <c r="FN1442" s="124"/>
      <c r="FO1442" s="124"/>
      <c r="FP1442" s="124"/>
      <c r="FQ1442" s="124"/>
      <c r="FR1442" s="124"/>
      <c r="FS1442" s="124"/>
      <c r="FT1442" s="124"/>
      <c r="FU1442" s="124"/>
      <c r="FV1442" s="124"/>
      <c r="FW1442" s="124"/>
      <c r="FX1442" s="124"/>
      <c r="FY1442" s="124"/>
      <c r="FZ1442" s="124"/>
      <c r="GA1442" s="124"/>
      <c r="GB1442" s="124"/>
      <c r="GC1442" s="124"/>
      <c r="GD1442" s="124"/>
      <c r="GE1442" s="124"/>
      <c r="GF1442" s="124"/>
      <c r="GG1442" s="124"/>
      <c r="GH1442" s="124"/>
      <c r="GI1442" s="124"/>
      <c r="GJ1442" s="124"/>
      <c r="GK1442" s="124"/>
      <c r="GL1442" s="124"/>
      <c r="GM1442" s="124"/>
      <c r="GN1442" s="124"/>
      <c r="GO1442" s="124"/>
      <c r="GP1442" s="124"/>
      <c r="GQ1442" s="124"/>
      <c r="GR1442" s="124"/>
      <c r="GS1442" s="124"/>
      <c r="GT1442" s="124"/>
      <c r="GU1442" s="124"/>
      <c r="GV1442" s="124"/>
      <c r="GW1442" s="124"/>
      <c r="GX1442" s="124"/>
    </row>
    <row r="1443" spans="1:206" ht="12.75" customHeight="1" x14ac:dyDescent="0.2">
      <c r="A1443" s="124"/>
      <c r="B1443" s="124"/>
      <c r="C1443" s="129"/>
      <c r="D1443" s="124"/>
      <c r="E1443" s="124"/>
      <c r="F1443" s="124"/>
      <c r="G1443" s="175"/>
      <c r="H1443" s="176"/>
      <c r="I1443" s="123"/>
      <c r="J1443" s="118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30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  <c r="EC1443" s="124"/>
      <c r="ED1443" s="124"/>
      <c r="EE1443" s="124"/>
      <c r="EF1443" s="124"/>
      <c r="EG1443" s="124"/>
      <c r="EH1443" s="124"/>
      <c r="EI1443" s="124"/>
      <c r="EJ1443" s="124"/>
      <c r="EK1443" s="124"/>
      <c r="EL1443" s="124"/>
      <c r="EM1443" s="124"/>
      <c r="EN1443" s="124"/>
      <c r="EO1443" s="124"/>
      <c r="EP1443" s="124"/>
      <c r="EQ1443" s="124"/>
      <c r="ER1443" s="124"/>
      <c r="ES1443" s="124"/>
      <c r="ET1443" s="124"/>
      <c r="EU1443" s="124"/>
      <c r="EV1443" s="124"/>
      <c r="EW1443" s="124"/>
      <c r="EX1443" s="124"/>
      <c r="EY1443" s="124"/>
      <c r="EZ1443" s="124"/>
      <c r="FA1443" s="124"/>
      <c r="FB1443" s="124"/>
      <c r="FC1443" s="124"/>
      <c r="FD1443" s="124"/>
      <c r="FE1443" s="124"/>
      <c r="FF1443" s="124"/>
      <c r="FG1443" s="124"/>
      <c r="FH1443" s="124"/>
      <c r="FI1443" s="124"/>
      <c r="FJ1443" s="124"/>
      <c r="FK1443" s="124"/>
      <c r="FL1443" s="124"/>
      <c r="FM1443" s="124"/>
      <c r="FN1443" s="124"/>
      <c r="FO1443" s="124"/>
      <c r="FP1443" s="124"/>
      <c r="FQ1443" s="124"/>
      <c r="FR1443" s="124"/>
      <c r="FS1443" s="124"/>
      <c r="FT1443" s="124"/>
      <c r="FU1443" s="124"/>
      <c r="FV1443" s="124"/>
      <c r="FW1443" s="124"/>
      <c r="FX1443" s="124"/>
      <c r="FY1443" s="124"/>
      <c r="FZ1443" s="124"/>
      <c r="GA1443" s="124"/>
      <c r="GB1443" s="124"/>
      <c r="GC1443" s="124"/>
      <c r="GD1443" s="124"/>
      <c r="GE1443" s="124"/>
      <c r="GF1443" s="124"/>
      <c r="GG1443" s="124"/>
      <c r="GH1443" s="124"/>
      <c r="GI1443" s="124"/>
      <c r="GJ1443" s="124"/>
      <c r="GK1443" s="124"/>
      <c r="GL1443" s="124"/>
      <c r="GM1443" s="124"/>
      <c r="GN1443" s="124"/>
      <c r="GO1443" s="124"/>
      <c r="GP1443" s="124"/>
      <c r="GQ1443" s="124"/>
      <c r="GR1443" s="124"/>
      <c r="GS1443" s="124"/>
      <c r="GT1443" s="124"/>
      <c r="GU1443" s="124"/>
      <c r="GV1443" s="124"/>
      <c r="GW1443" s="124"/>
      <c r="GX1443" s="124"/>
    </row>
    <row r="1444" spans="1:206" ht="12.75" customHeight="1" x14ac:dyDescent="0.2">
      <c r="A1444" s="124"/>
      <c r="B1444" s="124"/>
      <c r="C1444" s="129"/>
      <c r="D1444" s="124"/>
      <c r="E1444" s="124"/>
      <c r="F1444" s="124"/>
      <c r="G1444" s="175"/>
      <c r="H1444" s="176"/>
      <c r="I1444" s="123"/>
      <c r="J1444" s="118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30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  <c r="EC1444" s="124"/>
      <c r="ED1444" s="124"/>
      <c r="EE1444" s="124"/>
      <c r="EF1444" s="124"/>
      <c r="EG1444" s="124"/>
      <c r="EH1444" s="124"/>
      <c r="EI1444" s="124"/>
      <c r="EJ1444" s="124"/>
      <c r="EK1444" s="124"/>
      <c r="EL1444" s="124"/>
      <c r="EM1444" s="124"/>
      <c r="EN1444" s="124"/>
      <c r="EO1444" s="124"/>
      <c r="EP1444" s="124"/>
      <c r="EQ1444" s="124"/>
      <c r="ER1444" s="124"/>
      <c r="ES1444" s="124"/>
      <c r="ET1444" s="124"/>
      <c r="EU1444" s="124"/>
      <c r="EV1444" s="124"/>
      <c r="EW1444" s="124"/>
      <c r="EX1444" s="124"/>
      <c r="EY1444" s="124"/>
      <c r="EZ1444" s="124"/>
      <c r="FA1444" s="124"/>
      <c r="FB1444" s="124"/>
      <c r="FC1444" s="124"/>
      <c r="FD1444" s="124"/>
      <c r="FE1444" s="124"/>
      <c r="FF1444" s="124"/>
      <c r="FG1444" s="124"/>
      <c r="FH1444" s="124"/>
      <c r="FI1444" s="124"/>
      <c r="FJ1444" s="124"/>
      <c r="FK1444" s="124"/>
      <c r="FL1444" s="124"/>
      <c r="FM1444" s="124"/>
      <c r="FN1444" s="124"/>
      <c r="FO1444" s="124"/>
      <c r="FP1444" s="124"/>
      <c r="FQ1444" s="124"/>
      <c r="FR1444" s="124"/>
      <c r="FS1444" s="124"/>
      <c r="FT1444" s="124"/>
      <c r="FU1444" s="124"/>
      <c r="FV1444" s="124"/>
      <c r="FW1444" s="124"/>
      <c r="FX1444" s="124"/>
      <c r="FY1444" s="124"/>
      <c r="FZ1444" s="124"/>
      <c r="GA1444" s="124"/>
      <c r="GB1444" s="124"/>
      <c r="GC1444" s="124"/>
      <c r="GD1444" s="124"/>
      <c r="GE1444" s="124"/>
      <c r="GF1444" s="124"/>
      <c r="GG1444" s="124"/>
      <c r="GH1444" s="124"/>
      <c r="GI1444" s="124"/>
      <c r="GJ1444" s="124"/>
      <c r="GK1444" s="124"/>
      <c r="GL1444" s="124"/>
      <c r="GM1444" s="124"/>
      <c r="GN1444" s="124"/>
      <c r="GO1444" s="124"/>
      <c r="GP1444" s="124"/>
      <c r="GQ1444" s="124"/>
      <c r="GR1444" s="124"/>
      <c r="GS1444" s="124"/>
      <c r="GT1444" s="124"/>
      <c r="GU1444" s="124"/>
      <c r="GV1444" s="124"/>
      <c r="GW1444" s="124"/>
      <c r="GX1444" s="124"/>
    </row>
    <row r="1445" spans="1:206" ht="12.75" customHeight="1" x14ac:dyDescent="0.2">
      <c r="A1445" s="124"/>
      <c r="B1445" s="124"/>
      <c r="C1445" s="129"/>
      <c r="D1445" s="124"/>
      <c r="E1445" s="124"/>
      <c r="F1445" s="124"/>
      <c r="G1445" s="175"/>
      <c r="H1445" s="176"/>
      <c r="I1445" s="123"/>
      <c r="J1445" s="118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30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  <c r="EC1445" s="124"/>
      <c r="ED1445" s="124"/>
      <c r="EE1445" s="124"/>
      <c r="EF1445" s="124"/>
      <c r="EG1445" s="124"/>
      <c r="EH1445" s="124"/>
      <c r="EI1445" s="124"/>
      <c r="EJ1445" s="124"/>
      <c r="EK1445" s="124"/>
      <c r="EL1445" s="124"/>
      <c r="EM1445" s="124"/>
      <c r="EN1445" s="124"/>
      <c r="EO1445" s="124"/>
      <c r="EP1445" s="124"/>
      <c r="EQ1445" s="124"/>
      <c r="ER1445" s="124"/>
      <c r="ES1445" s="124"/>
      <c r="ET1445" s="124"/>
      <c r="EU1445" s="124"/>
      <c r="EV1445" s="124"/>
      <c r="EW1445" s="124"/>
      <c r="EX1445" s="124"/>
      <c r="EY1445" s="124"/>
      <c r="EZ1445" s="124"/>
      <c r="FA1445" s="124"/>
      <c r="FB1445" s="124"/>
      <c r="FC1445" s="124"/>
      <c r="FD1445" s="124"/>
      <c r="FE1445" s="124"/>
      <c r="FF1445" s="124"/>
      <c r="FG1445" s="124"/>
      <c r="FH1445" s="124"/>
      <c r="FI1445" s="124"/>
      <c r="FJ1445" s="124"/>
      <c r="FK1445" s="124"/>
      <c r="FL1445" s="124"/>
      <c r="FM1445" s="124"/>
      <c r="FN1445" s="124"/>
      <c r="FO1445" s="124"/>
      <c r="FP1445" s="124"/>
      <c r="FQ1445" s="124"/>
      <c r="FR1445" s="124"/>
      <c r="FS1445" s="124"/>
      <c r="FT1445" s="124"/>
      <c r="FU1445" s="124"/>
      <c r="FV1445" s="124"/>
      <c r="FW1445" s="124"/>
      <c r="FX1445" s="124"/>
      <c r="FY1445" s="124"/>
      <c r="FZ1445" s="124"/>
      <c r="GA1445" s="124"/>
      <c r="GB1445" s="124"/>
      <c r="GC1445" s="124"/>
      <c r="GD1445" s="124"/>
      <c r="GE1445" s="124"/>
      <c r="GF1445" s="124"/>
      <c r="GG1445" s="124"/>
      <c r="GH1445" s="124"/>
      <c r="GI1445" s="124"/>
      <c r="GJ1445" s="124"/>
      <c r="GK1445" s="124"/>
      <c r="GL1445" s="124"/>
      <c r="GM1445" s="124"/>
      <c r="GN1445" s="124"/>
      <c r="GO1445" s="124"/>
      <c r="GP1445" s="124"/>
      <c r="GQ1445" s="124"/>
      <c r="GR1445" s="124"/>
      <c r="GS1445" s="124"/>
      <c r="GT1445" s="124"/>
      <c r="GU1445" s="124"/>
      <c r="GV1445" s="124"/>
      <c r="GW1445" s="124"/>
      <c r="GX1445" s="124"/>
    </row>
    <row r="1446" spans="1:206" ht="12.75" customHeight="1" x14ac:dyDescent="0.2">
      <c r="A1446" s="124"/>
      <c r="B1446" s="124"/>
      <c r="C1446" s="129"/>
      <c r="D1446" s="124"/>
      <c r="E1446" s="124"/>
      <c r="F1446" s="124"/>
      <c r="G1446" s="175"/>
      <c r="H1446" s="176"/>
      <c r="I1446" s="123"/>
      <c r="J1446" s="118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30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  <c r="EC1446" s="124"/>
      <c r="ED1446" s="124"/>
      <c r="EE1446" s="124"/>
      <c r="EF1446" s="124"/>
      <c r="EG1446" s="124"/>
      <c r="EH1446" s="124"/>
      <c r="EI1446" s="124"/>
      <c r="EJ1446" s="124"/>
      <c r="EK1446" s="124"/>
      <c r="EL1446" s="124"/>
      <c r="EM1446" s="124"/>
      <c r="EN1446" s="124"/>
      <c r="EO1446" s="124"/>
      <c r="EP1446" s="124"/>
      <c r="EQ1446" s="124"/>
      <c r="ER1446" s="124"/>
      <c r="ES1446" s="124"/>
      <c r="ET1446" s="124"/>
      <c r="EU1446" s="124"/>
      <c r="EV1446" s="124"/>
      <c r="EW1446" s="124"/>
      <c r="EX1446" s="124"/>
      <c r="EY1446" s="124"/>
      <c r="EZ1446" s="124"/>
      <c r="FA1446" s="124"/>
      <c r="FB1446" s="124"/>
      <c r="FC1446" s="124"/>
      <c r="FD1446" s="124"/>
      <c r="FE1446" s="124"/>
      <c r="FF1446" s="124"/>
      <c r="FG1446" s="124"/>
      <c r="FH1446" s="124"/>
      <c r="FI1446" s="124"/>
      <c r="FJ1446" s="124"/>
      <c r="FK1446" s="124"/>
      <c r="FL1446" s="124"/>
      <c r="FM1446" s="124"/>
      <c r="FN1446" s="124"/>
      <c r="FO1446" s="124"/>
      <c r="FP1446" s="124"/>
      <c r="FQ1446" s="124"/>
      <c r="FR1446" s="124"/>
      <c r="FS1446" s="124"/>
      <c r="FT1446" s="124"/>
      <c r="FU1446" s="124"/>
      <c r="FV1446" s="124"/>
      <c r="FW1446" s="124"/>
      <c r="FX1446" s="124"/>
      <c r="FY1446" s="124"/>
      <c r="FZ1446" s="124"/>
      <c r="GA1446" s="124"/>
      <c r="GB1446" s="124"/>
      <c r="GC1446" s="124"/>
      <c r="GD1446" s="124"/>
      <c r="GE1446" s="124"/>
      <c r="GF1446" s="124"/>
      <c r="GG1446" s="124"/>
      <c r="GH1446" s="124"/>
      <c r="GI1446" s="124"/>
      <c r="GJ1446" s="124"/>
      <c r="GK1446" s="124"/>
      <c r="GL1446" s="124"/>
      <c r="GM1446" s="124"/>
      <c r="GN1446" s="124"/>
      <c r="GO1446" s="124"/>
      <c r="GP1446" s="124"/>
      <c r="GQ1446" s="124"/>
      <c r="GR1446" s="124"/>
      <c r="GS1446" s="124"/>
      <c r="GT1446" s="124"/>
      <c r="GU1446" s="124"/>
      <c r="GV1446" s="124"/>
      <c r="GW1446" s="124"/>
      <c r="GX1446" s="124"/>
    </row>
    <row r="1447" spans="1:206" ht="12.75" customHeight="1" x14ac:dyDescent="0.2">
      <c r="A1447" s="124"/>
      <c r="B1447" s="124"/>
      <c r="C1447" s="124"/>
      <c r="D1447" s="124"/>
      <c r="E1447" s="124"/>
      <c r="F1447" s="124"/>
      <c r="G1447" s="175"/>
      <c r="H1447" s="176"/>
      <c r="I1447" s="123"/>
      <c r="J1447" s="118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  <c r="EC1447" s="124"/>
      <c r="ED1447" s="124"/>
      <c r="EE1447" s="124"/>
      <c r="EF1447" s="124"/>
      <c r="EG1447" s="124"/>
      <c r="EH1447" s="124"/>
      <c r="EI1447" s="124"/>
      <c r="EJ1447" s="124"/>
      <c r="EK1447" s="124"/>
      <c r="EL1447" s="124"/>
      <c r="EM1447" s="124"/>
      <c r="EN1447" s="124"/>
      <c r="EO1447" s="124"/>
      <c r="EP1447" s="124"/>
      <c r="EQ1447" s="124"/>
      <c r="ER1447" s="124"/>
      <c r="ES1447" s="124"/>
      <c r="ET1447" s="124"/>
      <c r="EU1447" s="124"/>
      <c r="EV1447" s="124"/>
      <c r="EW1447" s="124"/>
      <c r="EX1447" s="124"/>
      <c r="EY1447" s="124"/>
      <c r="EZ1447" s="124"/>
      <c r="FA1447" s="124"/>
      <c r="FB1447" s="124"/>
      <c r="FC1447" s="124"/>
      <c r="FD1447" s="124"/>
      <c r="FE1447" s="124"/>
      <c r="FF1447" s="124"/>
      <c r="FG1447" s="124"/>
      <c r="FH1447" s="124"/>
      <c r="FI1447" s="124"/>
      <c r="FJ1447" s="124"/>
      <c r="FK1447" s="124"/>
      <c r="FL1447" s="124"/>
      <c r="FM1447" s="124"/>
      <c r="FN1447" s="124"/>
      <c r="FO1447" s="124"/>
      <c r="FP1447" s="124"/>
      <c r="FQ1447" s="124"/>
      <c r="FR1447" s="124"/>
      <c r="FS1447" s="124"/>
      <c r="FT1447" s="124"/>
      <c r="FU1447" s="124"/>
      <c r="FV1447" s="124"/>
      <c r="FW1447" s="124"/>
      <c r="FX1447" s="124"/>
      <c r="FY1447" s="124"/>
      <c r="FZ1447" s="124"/>
      <c r="GA1447" s="124"/>
      <c r="GB1447" s="124"/>
      <c r="GC1447" s="124"/>
      <c r="GD1447" s="124"/>
      <c r="GE1447" s="124"/>
      <c r="GF1447" s="124"/>
      <c r="GG1447" s="124"/>
      <c r="GH1447" s="124"/>
      <c r="GI1447" s="124"/>
      <c r="GJ1447" s="124"/>
      <c r="GK1447" s="124"/>
      <c r="GL1447" s="124"/>
      <c r="GM1447" s="124"/>
      <c r="GN1447" s="124"/>
      <c r="GO1447" s="124"/>
      <c r="GP1447" s="124"/>
      <c r="GQ1447" s="124"/>
      <c r="GR1447" s="124"/>
      <c r="GS1447" s="124"/>
      <c r="GT1447" s="124"/>
      <c r="GU1447" s="124"/>
      <c r="GV1447" s="124"/>
      <c r="GW1447" s="124"/>
      <c r="GX1447" s="124"/>
    </row>
    <row r="1448" spans="1:206" ht="12.75" customHeight="1" x14ac:dyDescent="0.2">
      <c r="A1448" s="124"/>
      <c r="B1448" s="124"/>
      <c r="C1448" s="124"/>
      <c r="D1448" s="124"/>
      <c r="E1448" s="124"/>
      <c r="F1448" s="124"/>
      <c r="G1448" s="175"/>
      <c r="H1448" s="176"/>
      <c r="I1448" s="123"/>
      <c r="J1448" s="118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  <c r="EC1448" s="124"/>
      <c r="ED1448" s="124"/>
      <c r="EE1448" s="124"/>
      <c r="EF1448" s="124"/>
      <c r="EG1448" s="124"/>
      <c r="EH1448" s="124"/>
      <c r="EI1448" s="124"/>
      <c r="EJ1448" s="124"/>
      <c r="EK1448" s="124"/>
      <c r="EL1448" s="124"/>
      <c r="EM1448" s="124"/>
      <c r="EN1448" s="124"/>
      <c r="EO1448" s="124"/>
      <c r="EP1448" s="124"/>
      <c r="EQ1448" s="124"/>
      <c r="ER1448" s="124"/>
      <c r="ES1448" s="124"/>
      <c r="ET1448" s="124"/>
      <c r="EU1448" s="124"/>
      <c r="EV1448" s="124"/>
      <c r="EW1448" s="124"/>
      <c r="EX1448" s="124"/>
      <c r="EY1448" s="124"/>
      <c r="EZ1448" s="124"/>
      <c r="FA1448" s="124"/>
      <c r="FB1448" s="124"/>
      <c r="FC1448" s="124"/>
      <c r="FD1448" s="124"/>
      <c r="FE1448" s="124"/>
      <c r="FF1448" s="124"/>
      <c r="FG1448" s="124"/>
      <c r="FH1448" s="124"/>
      <c r="FI1448" s="124"/>
      <c r="FJ1448" s="124"/>
      <c r="FK1448" s="124"/>
      <c r="FL1448" s="124"/>
      <c r="FM1448" s="124"/>
      <c r="FN1448" s="124"/>
      <c r="FO1448" s="124"/>
      <c r="FP1448" s="124"/>
      <c r="FQ1448" s="124"/>
      <c r="FR1448" s="124"/>
      <c r="FS1448" s="124"/>
      <c r="FT1448" s="124"/>
      <c r="FU1448" s="124"/>
      <c r="FV1448" s="124"/>
      <c r="FW1448" s="124"/>
      <c r="FX1448" s="124"/>
      <c r="FY1448" s="124"/>
      <c r="FZ1448" s="124"/>
      <c r="GA1448" s="124"/>
      <c r="GB1448" s="124"/>
      <c r="GC1448" s="124"/>
      <c r="GD1448" s="124"/>
      <c r="GE1448" s="124"/>
      <c r="GF1448" s="124"/>
      <c r="GG1448" s="124"/>
      <c r="GH1448" s="124"/>
      <c r="GI1448" s="124"/>
      <c r="GJ1448" s="124"/>
      <c r="GK1448" s="124"/>
      <c r="GL1448" s="124"/>
      <c r="GM1448" s="124"/>
      <c r="GN1448" s="124"/>
      <c r="GO1448" s="124"/>
      <c r="GP1448" s="124"/>
      <c r="GQ1448" s="124"/>
      <c r="GR1448" s="124"/>
      <c r="GS1448" s="124"/>
      <c r="GT1448" s="124"/>
      <c r="GU1448" s="124"/>
      <c r="GV1448" s="124"/>
      <c r="GW1448" s="124"/>
      <c r="GX1448" s="124"/>
    </row>
    <row r="1449" spans="1:206" ht="12.75" customHeight="1" x14ac:dyDescent="0.2">
      <c r="A1449" s="124"/>
      <c r="B1449" s="124"/>
      <c r="C1449" s="124"/>
      <c r="D1449" s="124"/>
      <c r="E1449" s="124"/>
      <c r="F1449" s="124"/>
      <c r="G1449" s="175"/>
      <c r="H1449" s="176"/>
      <c r="I1449" s="123"/>
      <c r="J1449" s="118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  <c r="EC1449" s="124"/>
      <c r="ED1449" s="124"/>
      <c r="EE1449" s="124"/>
      <c r="EF1449" s="124"/>
      <c r="EG1449" s="124"/>
      <c r="EH1449" s="124"/>
      <c r="EI1449" s="124"/>
      <c r="EJ1449" s="124"/>
      <c r="EK1449" s="124"/>
      <c r="EL1449" s="124"/>
      <c r="EM1449" s="124"/>
      <c r="EN1449" s="124"/>
      <c r="EO1449" s="124"/>
      <c r="EP1449" s="124"/>
      <c r="EQ1449" s="124"/>
      <c r="ER1449" s="124"/>
      <c r="ES1449" s="124"/>
      <c r="ET1449" s="124"/>
      <c r="EU1449" s="124"/>
      <c r="EV1449" s="124"/>
      <c r="EW1449" s="124"/>
      <c r="EX1449" s="124"/>
      <c r="EY1449" s="124"/>
      <c r="EZ1449" s="124"/>
      <c r="FA1449" s="124"/>
      <c r="FB1449" s="124"/>
      <c r="FC1449" s="124"/>
      <c r="FD1449" s="124"/>
      <c r="FE1449" s="124"/>
      <c r="FF1449" s="124"/>
      <c r="FG1449" s="124"/>
      <c r="FH1449" s="124"/>
      <c r="FI1449" s="124"/>
      <c r="FJ1449" s="124"/>
      <c r="FK1449" s="124"/>
      <c r="FL1449" s="124"/>
      <c r="FM1449" s="124"/>
      <c r="FN1449" s="124"/>
      <c r="FO1449" s="124"/>
      <c r="FP1449" s="124"/>
      <c r="FQ1449" s="124"/>
      <c r="FR1449" s="124"/>
      <c r="FS1449" s="124"/>
      <c r="FT1449" s="124"/>
      <c r="FU1449" s="124"/>
      <c r="FV1449" s="124"/>
      <c r="FW1449" s="124"/>
      <c r="FX1449" s="124"/>
      <c r="FY1449" s="124"/>
      <c r="FZ1449" s="124"/>
      <c r="GA1449" s="124"/>
      <c r="GB1449" s="124"/>
      <c r="GC1449" s="124"/>
      <c r="GD1449" s="124"/>
      <c r="GE1449" s="124"/>
      <c r="GF1449" s="124"/>
      <c r="GG1449" s="124"/>
      <c r="GH1449" s="124"/>
      <c r="GI1449" s="124"/>
      <c r="GJ1449" s="124"/>
      <c r="GK1449" s="124"/>
      <c r="GL1449" s="124"/>
      <c r="GM1449" s="124"/>
      <c r="GN1449" s="124"/>
      <c r="GO1449" s="124"/>
      <c r="GP1449" s="124"/>
      <c r="GQ1449" s="124"/>
      <c r="GR1449" s="124"/>
      <c r="GS1449" s="124"/>
      <c r="GT1449" s="124"/>
      <c r="GU1449" s="124"/>
      <c r="GV1449" s="124"/>
      <c r="GW1449" s="124"/>
      <c r="GX1449" s="124"/>
    </row>
    <row r="1450" spans="1:206" ht="12.75" customHeight="1" x14ac:dyDescent="0.2">
      <c r="A1450" s="124"/>
      <c r="B1450" s="124"/>
      <c r="C1450" s="124"/>
      <c r="D1450" s="124"/>
      <c r="E1450" s="124"/>
      <c r="F1450" s="124"/>
      <c r="G1450" s="175"/>
      <c r="H1450" s="176"/>
      <c r="I1450" s="123"/>
      <c r="J1450" s="118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  <c r="EC1450" s="124"/>
      <c r="ED1450" s="124"/>
      <c r="EE1450" s="124"/>
      <c r="EF1450" s="124"/>
      <c r="EG1450" s="124"/>
      <c r="EH1450" s="124"/>
      <c r="EI1450" s="124"/>
      <c r="EJ1450" s="124"/>
      <c r="EK1450" s="124"/>
      <c r="EL1450" s="124"/>
      <c r="EM1450" s="124"/>
      <c r="EN1450" s="124"/>
      <c r="EO1450" s="124"/>
      <c r="EP1450" s="124"/>
      <c r="EQ1450" s="124"/>
      <c r="ER1450" s="124"/>
      <c r="ES1450" s="124"/>
      <c r="ET1450" s="124"/>
      <c r="EU1450" s="124"/>
      <c r="EV1450" s="124"/>
      <c r="EW1450" s="124"/>
      <c r="EX1450" s="124"/>
      <c r="EY1450" s="124"/>
      <c r="EZ1450" s="124"/>
      <c r="FA1450" s="124"/>
      <c r="FB1450" s="124"/>
      <c r="FC1450" s="124"/>
      <c r="FD1450" s="124"/>
      <c r="FE1450" s="124"/>
      <c r="FF1450" s="124"/>
      <c r="FG1450" s="124"/>
      <c r="FH1450" s="124"/>
      <c r="FI1450" s="124"/>
      <c r="FJ1450" s="124"/>
      <c r="FK1450" s="124"/>
      <c r="FL1450" s="124"/>
      <c r="FM1450" s="124"/>
      <c r="FN1450" s="124"/>
      <c r="FO1450" s="124"/>
      <c r="FP1450" s="124"/>
      <c r="FQ1450" s="124"/>
      <c r="FR1450" s="124"/>
      <c r="FS1450" s="124"/>
      <c r="FT1450" s="124"/>
      <c r="FU1450" s="124"/>
      <c r="FV1450" s="124"/>
      <c r="FW1450" s="124"/>
      <c r="FX1450" s="124"/>
      <c r="FY1450" s="124"/>
      <c r="FZ1450" s="124"/>
      <c r="GA1450" s="124"/>
      <c r="GB1450" s="124"/>
      <c r="GC1450" s="124"/>
      <c r="GD1450" s="124"/>
      <c r="GE1450" s="124"/>
      <c r="GF1450" s="124"/>
      <c r="GG1450" s="124"/>
      <c r="GH1450" s="124"/>
      <c r="GI1450" s="124"/>
      <c r="GJ1450" s="124"/>
      <c r="GK1450" s="124"/>
      <c r="GL1450" s="124"/>
      <c r="GM1450" s="124"/>
      <c r="GN1450" s="124"/>
      <c r="GO1450" s="124"/>
      <c r="GP1450" s="124"/>
    </row>
    <row r="1451" spans="1:206" ht="12.75" customHeight="1" x14ac:dyDescent="0.2">
      <c r="A1451" s="124"/>
      <c r="B1451" s="124"/>
      <c r="C1451" s="124"/>
      <c r="D1451" s="124"/>
      <c r="E1451" s="124"/>
      <c r="F1451" s="124"/>
      <c r="G1451" s="175"/>
      <c r="H1451" s="176"/>
      <c r="I1451" s="123"/>
      <c r="J1451" s="118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  <c r="EC1451" s="124"/>
      <c r="ED1451" s="124"/>
      <c r="EE1451" s="124"/>
      <c r="EF1451" s="124"/>
      <c r="EG1451" s="124"/>
      <c r="EH1451" s="124"/>
      <c r="EI1451" s="124"/>
      <c r="EJ1451" s="124"/>
      <c r="EK1451" s="124"/>
      <c r="EL1451" s="124"/>
      <c r="EM1451" s="124"/>
      <c r="EN1451" s="124"/>
      <c r="EO1451" s="124"/>
      <c r="EP1451" s="124"/>
      <c r="EQ1451" s="124"/>
      <c r="ER1451" s="124"/>
      <c r="ES1451" s="124"/>
      <c r="ET1451" s="124"/>
      <c r="EU1451" s="124"/>
      <c r="EV1451" s="124"/>
      <c r="EW1451" s="124"/>
      <c r="EX1451" s="124"/>
      <c r="EY1451" s="124"/>
      <c r="EZ1451" s="124"/>
      <c r="FA1451" s="124"/>
      <c r="FB1451" s="124"/>
      <c r="FC1451" s="124"/>
      <c r="FD1451" s="124"/>
      <c r="FE1451" s="124"/>
      <c r="FF1451" s="124"/>
      <c r="FG1451" s="124"/>
      <c r="FH1451" s="124"/>
      <c r="FI1451" s="124"/>
      <c r="FJ1451" s="124"/>
      <c r="FK1451" s="124"/>
      <c r="FL1451" s="124"/>
      <c r="FM1451" s="124"/>
      <c r="FN1451" s="124"/>
      <c r="FO1451" s="124"/>
      <c r="FP1451" s="124"/>
      <c r="FQ1451" s="124"/>
      <c r="FR1451" s="124"/>
      <c r="FS1451" s="124"/>
      <c r="FT1451" s="124"/>
      <c r="FU1451" s="124"/>
      <c r="FV1451" s="124"/>
      <c r="FW1451" s="124"/>
      <c r="FX1451" s="124"/>
      <c r="FY1451" s="124"/>
      <c r="FZ1451" s="124"/>
      <c r="GA1451" s="124"/>
      <c r="GB1451" s="124"/>
      <c r="GC1451" s="124"/>
      <c r="GD1451" s="124"/>
      <c r="GE1451" s="124"/>
      <c r="GF1451" s="124"/>
      <c r="GG1451" s="124"/>
      <c r="GH1451" s="124"/>
      <c r="GI1451" s="124"/>
      <c r="GJ1451" s="124"/>
      <c r="GK1451" s="124"/>
      <c r="GL1451" s="124"/>
      <c r="GM1451" s="124"/>
      <c r="GN1451" s="124"/>
      <c r="GO1451" s="124"/>
      <c r="GP1451" s="124"/>
    </row>
    <row r="1452" spans="1:206" ht="12.75" customHeight="1" x14ac:dyDescent="0.2">
      <c r="A1452" s="124"/>
      <c r="B1452" s="124"/>
      <c r="C1452" s="129"/>
      <c r="D1452" s="124"/>
      <c r="E1452" s="124"/>
      <c r="F1452" s="124"/>
      <c r="G1452" s="175"/>
      <c r="H1452" s="176"/>
      <c r="I1452" s="123"/>
      <c r="J1452" s="118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30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  <c r="EC1452" s="124"/>
      <c r="ED1452" s="124"/>
      <c r="EE1452" s="124"/>
      <c r="EF1452" s="124"/>
      <c r="EG1452" s="124"/>
      <c r="EH1452" s="124"/>
      <c r="EI1452" s="124"/>
      <c r="EJ1452" s="124"/>
      <c r="EK1452" s="124"/>
      <c r="EL1452" s="124"/>
      <c r="EM1452" s="124"/>
      <c r="EN1452" s="124"/>
      <c r="EO1452" s="124"/>
      <c r="EP1452" s="124"/>
      <c r="EQ1452" s="124"/>
      <c r="ER1452" s="124"/>
      <c r="ES1452" s="124"/>
      <c r="ET1452" s="124"/>
      <c r="EU1452" s="124"/>
      <c r="EV1452" s="124"/>
      <c r="EW1452" s="124"/>
      <c r="EX1452" s="124"/>
      <c r="EY1452" s="124"/>
      <c r="EZ1452" s="124"/>
      <c r="FA1452" s="124"/>
      <c r="FB1452" s="124"/>
      <c r="FC1452" s="124"/>
      <c r="FD1452" s="124"/>
      <c r="FE1452" s="124"/>
      <c r="FF1452" s="124"/>
      <c r="FG1452" s="124"/>
      <c r="FH1452" s="124"/>
      <c r="FI1452" s="124"/>
      <c r="FJ1452" s="124"/>
      <c r="FK1452" s="124"/>
      <c r="FL1452" s="124"/>
      <c r="FM1452" s="124"/>
      <c r="FN1452" s="124"/>
      <c r="FO1452" s="124"/>
      <c r="FP1452" s="124"/>
      <c r="FQ1452" s="124"/>
      <c r="FR1452" s="124"/>
      <c r="FS1452" s="124"/>
      <c r="FT1452" s="124"/>
      <c r="FU1452" s="124"/>
      <c r="FV1452" s="124"/>
      <c r="FW1452" s="124"/>
      <c r="FX1452" s="124"/>
      <c r="FY1452" s="124"/>
      <c r="FZ1452" s="124"/>
      <c r="GA1452" s="124"/>
      <c r="GB1452" s="124"/>
      <c r="GC1452" s="124"/>
      <c r="GD1452" s="124"/>
      <c r="GE1452" s="124"/>
      <c r="GF1452" s="124"/>
      <c r="GG1452" s="124"/>
      <c r="GH1452" s="124"/>
      <c r="GI1452" s="124"/>
      <c r="GJ1452" s="124"/>
      <c r="GK1452" s="124"/>
      <c r="GL1452" s="124"/>
      <c r="GM1452" s="124"/>
      <c r="GN1452" s="124"/>
      <c r="GO1452" s="124"/>
      <c r="GP1452" s="124"/>
    </row>
    <row r="1453" spans="1:206" ht="12.75" customHeight="1" x14ac:dyDescent="0.2">
      <c r="A1453" s="124"/>
      <c r="B1453" s="124"/>
      <c r="C1453" s="129"/>
      <c r="D1453" s="124"/>
      <c r="E1453" s="124"/>
      <c r="F1453" s="124"/>
      <c r="G1453" s="175"/>
      <c r="H1453" s="176"/>
      <c r="I1453" s="123"/>
      <c r="J1453" s="118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30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  <c r="EC1453" s="124"/>
      <c r="ED1453" s="124"/>
      <c r="EE1453" s="124"/>
      <c r="EF1453" s="124"/>
      <c r="EG1453" s="124"/>
      <c r="EH1453" s="124"/>
      <c r="EI1453" s="124"/>
      <c r="EJ1453" s="124"/>
      <c r="EK1453" s="124"/>
      <c r="EL1453" s="124"/>
      <c r="EM1453" s="124"/>
      <c r="EN1453" s="124"/>
      <c r="EO1453" s="124"/>
      <c r="EP1453" s="124"/>
      <c r="EQ1453" s="124"/>
      <c r="ER1453" s="124"/>
      <c r="ES1453" s="124"/>
      <c r="ET1453" s="124"/>
      <c r="EU1453" s="124"/>
      <c r="EV1453" s="124"/>
      <c r="EW1453" s="124"/>
      <c r="EX1453" s="124"/>
      <c r="EY1453" s="124"/>
      <c r="EZ1453" s="124"/>
      <c r="FA1453" s="124"/>
      <c r="FB1453" s="124"/>
      <c r="FC1453" s="124"/>
      <c r="FD1453" s="124"/>
      <c r="FE1453" s="124"/>
      <c r="FF1453" s="124"/>
      <c r="FG1453" s="124"/>
      <c r="FH1453" s="124"/>
      <c r="FI1453" s="124"/>
      <c r="FJ1453" s="124"/>
      <c r="FK1453" s="124"/>
      <c r="FL1453" s="124"/>
      <c r="FM1453" s="124"/>
      <c r="FN1453" s="124"/>
      <c r="FO1453" s="124"/>
      <c r="FP1453" s="124"/>
      <c r="FQ1453" s="124"/>
      <c r="FR1453" s="124"/>
      <c r="FS1453" s="124"/>
      <c r="FT1453" s="124"/>
      <c r="FU1453" s="124"/>
      <c r="FV1453" s="124"/>
      <c r="FW1453" s="124"/>
      <c r="FX1453" s="124"/>
      <c r="FY1453" s="124"/>
      <c r="FZ1453" s="124"/>
      <c r="GA1453" s="124"/>
      <c r="GB1453" s="124"/>
      <c r="GC1453" s="124"/>
      <c r="GD1453" s="124"/>
      <c r="GE1453" s="124"/>
      <c r="GF1453" s="124"/>
      <c r="GG1453" s="124"/>
      <c r="GH1453" s="124"/>
      <c r="GI1453" s="124"/>
      <c r="GJ1453" s="124"/>
      <c r="GK1453" s="124"/>
      <c r="GL1453" s="124"/>
      <c r="GM1453" s="124"/>
      <c r="GN1453" s="124"/>
      <c r="GO1453" s="124"/>
      <c r="GP1453" s="124"/>
    </row>
    <row r="1454" spans="1:206" ht="12.75" customHeight="1" x14ac:dyDescent="0.2">
      <c r="A1454" s="124"/>
      <c r="B1454" s="124"/>
      <c r="C1454" s="129"/>
      <c r="D1454" s="124"/>
      <c r="E1454" s="124"/>
      <c r="F1454" s="124"/>
      <c r="G1454" s="175"/>
      <c r="H1454" s="176"/>
      <c r="I1454" s="123"/>
      <c r="J1454" s="118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30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  <c r="EC1454" s="124"/>
      <c r="ED1454" s="124"/>
      <c r="EE1454" s="124"/>
      <c r="EF1454" s="124"/>
      <c r="EG1454" s="124"/>
      <c r="EH1454" s="124"/>
      <c r="EI1454" s="124"/>
      <c r="EJ1454" s="124"/>
      <c r="EK1454" s="124"/>
      <c r="EL1454" s="124"/>
      <c r="EM1454" s="124"/>
      <c r="EN1454" s="124"/>
      <c r="EO1454" s="124"/>
      <c r="EP1454" s="124"/>
      <c r="EQ1454" s="124"/>
      <c r="ER1454" s="124"/>
      <c r="ES1454" s="124"/>
      <c r="ET1454" s="124"/>
      <c r="EU1454" s="124"/>
      <c r="EV1454" s="124"/>
      <c r="EW1454" s="124"/>
      <c r="EX1454" s="124"/>
      <c r="EY1454" s="124"/>
      <c r="EZ1454" s="124"/>
      <c r="FA1454" s="124"/>
      <c r="FB1454" s="124"/>
      <c r="FC1454" s="124"/>
      <c r="FD1454" s="124"/>
      <c r="FE1454" s="124"/>
      <c r="FF1454" s="124"/>
      <c r="FG1454" s="124"/>
      <c r="FH1454" s="124"/>
      <c r="FI1454" s="124"/>
      <c r="FJ1454" s="124"/>
      <c r="FK1454" s="124"/>
      <c r="FL1454" s="124"/>
      <c r="FM1454" s="124"/>
      <c r="FN1454" s="124"/>
      <c r="FO1454" s="124"/>
      <c r="FP1454" s="124"/>
      <c r="FQ1454" s="124"/>
      <c r="FR1454" s="124"/>
      <c r="FS1454" s="124"/>
      <c r="FT1454" s="124"/>
      <c r="FU1454" s="124"/>
      <c r="FV1454" s="124"/>
      <c r="FW1454" s="124"/>
      <c r="FX1454" s="124"/>
      <c r="FY1454" s="124"/>
      <c r="FZ1454" s="124"/>
      <c r="GA1454" s="124"/>
      <c r="GB1454" s="124"/>
      <c r="GC1454" s="124"/>
      <c r="GD1454" s="124"/>
      <c r="GE1454" s="124"/>
      <c r="GF1454" s="124"/>
      <c r="GG1454" s="124"/>
      <c r="GH1454" s="124"/>
      <c r="GI1454" s="124"/>
      <c r="GJ1454" s="124"/>
      <c r="GK1454" s="124"/>
      <c r="GL1454" s="124"/>
      <c r="GM1454" s="124"/>
      <c r="GN1454" s="124"/>
      <c r="GO1454" s="124"/>
      <c r="GP1454" s="124"/>
    </row>
    <row r="1455" spans="1:206" ht="12.75" customHeight="1" x14ac:dyDescent="0.2">
      <c r="A1455" s="124"/>
      <c r="B1455" s="124"/>
      <c r="C1455" s="129"/>
      <c r="D1455" s="124"/>
      <c r="E1455" s="124"/>
      <c r="F1455" s="124"/>
      <c r="G1455" s="175"/>
      <c r="H1455" s="176"/>
      <c r="I1455" s="123"/>
      <c r="J1455" s="118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30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  <c r="EC1455" s="124"/>
      <c r="ED1455" s="124"/>
      <c r="EE1455" s="124"/>
      <c r="EF1455" s="124"/>
      <c r="EG1455" s="124"/>
      <c r="EH1455" s="124"/>
      <c r="EI1455" s="124"/>
      <c r="EJ1455" s="124"/>
      <c r="EK1455" s="124"/>
      <c r="EL1455" s="124"/>
      <c r="EM1455" s="124"/>
      <c r="EN1455" s="124"/>
      <c r="EO1455" s="124"/>
      <c r="EP1455" s="124"/>
      <c r="EQ1455" s="124"/>
      <c r="ER1455" s="124"/>
      <c r="ES1455" s="124"/>
      <c r="ET1455" s="124"/>
      <c r="EU1455" s="124"/>
      <c r="EV1455" s="124"/>
      <c r="EW1455" s="124"/>
      <c r="EX1455" s="124"/>
      <c r="EY1455" s="124"/>
      <c r="EZ1455" s="124"/>
      <c r="FA1455" s="124"/>
      <c r="FB1455" s="124"/>
      <c r="FC1455" s="124"/>
      <c r="FD1455" s="124"/>
      <c r="FE1455" s="124"/>
      <c r="FF1455" s="124"/>
      <c r="FG1455" s="124"/>
      <c r="FH1455" s="124"/>
      <c r="FI1455" s="124"/>
      <c r="FJ1455" s="124"/>
      <c r="FK1455" s="124"/>
      <c r="FL1455" s="124"/>
      <c r="FM1455" s="124"/>
      <c r="FN1455" s="124"/>
      <c r="FO1455" s="124"/>
      <c r="FP1455" s="124"/>
      <c r="FQ1455" s="124"/>
      <c r="FR1455" s="124"/>
      <c r="FS1455" s="124"/>
      <c r="FT1455" s="124"/>
      <c r="FU1455" s="124"/>
      <c r="FV1455" s="124"/>
      <c r="FW1455" s="124"/>
      <c r="FX1455" s="124"/>
      <c r="FY1455" s="124"/>
      <c r="FZ1455" s="124"/>
      <c r="GA1455" s="124"/>
      <c r="GB1455" s="124"/>
      <c r="GC1455" s="124"/>
      <c r="GD1455" s="124"/>
      <c r="GE1455" s="124"/>
      <c r="GF1455" s="124"/>
      <c r="GG1455" s="124"/>
      <c r="GH1455" s="124"/>
      <c r="GI1455" s="124"/>
      <c r="GJ1455" s="124"/>
      <c r="GK1455" s="124"/>
      <c r="GL1455" s="124"/>
      <c r="GM1455" s="124"/>
      <c r="GN1455" s="124"/>
      <c r="GO1455" s="124"/>
      <c r="GP1455" s="124"/>
    </row>
    <row r="1456" spans="1:206" ht="12.75" customHeight="1" x14ac:dyDescent="0.2">
      <c r="A1456" s="124"/>
      <c r="B1456" s="124"/>
      <c r="C1456" s="129"/>
      <c r="D1456" s="124"/>
      <c r="E1456" s="124"/>
      <c r="F1456" s="124"/>
      <c r="G1456" s="175"/>
      <c r="H1456" s="176"/>
      <c r="I1456" s="123"/>
      <c r="J1456" s="118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30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  <c r="EC1456" s="124"/>
      <c r="ED1456" s="124"/>
      <c r="EE1456" s="124"/>
      <c r="EF1456" s="124"/>
      <c r="EG1456" s="124"/>
      <c r="EH1456" s="124"/>
      <c r="EI1456" s="124"/>
      <c r="EJ1456" s="124"/>
      <c r="EK1456" s="124"/>
      <c r="EL1456" s="124"/>
      <c r="EM1456" s="124"/>
      <c r="EN1456" s="124"/>
      <c r="EO1456" s="124"/>
      <c r="EP1456" s="124"/>
      <c r="EQ1456" s="124"/>
      <c r="ER1456" s="124"/>
      <c r="ES1456" s="124"/>
      <c r="ET1456" s="124"/>
      <c r="EU1456" s="124"/>
      <c r="EV1456" s="124"/>
      <c r="EW1456" s="124"/>
      <c r="EX1456" s="124"/>
      <c r="EY1456" s="124"/>
      <c r="EZ1456" s="124"/>
      <c r="FA1456" s="124"/>
      <c r="FB1456" s="124"/>
      <c r="FC1456" s="124"/>
      <c r="FD1456" s="124"/>
      <c r="FE1456" s="124"/>
      <c r="FF1456" s="124"/>
      <c r="FG1456" s="124"/>
      <c r="FH1456" s="124"/>
      <c r="FI1456" s="124"/>
      <c r="FJ1456" s="124"/>
      <c r="FK1456" s="124"/>
      <c r="FL1456" s="124"/>
      <c r="FM1456" s="124"/>
      <c r="FN1456" s="124"/>
      <c r="FO1456" s="124"/>
      <c r="FP1456" s="124"/>
      <c r="FQ1456" s="124"/>
      <c r="FR1456" s="124"/>
      <c r="FS1456" s="124"/>
      <c r="FT1456" s="124"/>
      <c r="FU1456" s="124"/>
      <c r="FV1456" s="124"/>
      <c r="FW1456" s="124"/>
      <c r="FX1456" s="124"/>
      <c r="FY1456" s="124"/>
      <c r="FZ1456" s="124"/>
      <c r="GA1456" s="124"/>
      <c r="GB1456" s="124"/>
      <c r="GC1456" s="124"/>
      <c r="GD1456" s="124"/>
      <c r="GE1456" s="124"/>
      <c r="GF1456" s="124"/>
      <c r="GG1456" s="124"/>
      <c r="GH1456" s="124"/>
      <c r="GI1456" s="124"/>
      <c r="GJ1456" s="124"/>
      <c r="GK1456" s="124"/>
      <c r="GL1456" s="124"/>
      <c r="GM1456" s="124"/>
      <c r="GN1456" s="124"/>
      <c r="GO1456" s="124"/>
      <c r="GP1456" s="124"/>
    </row>
    <row r="1457" spans="1:198" ht="12.75" customHeight="1" x14ac:dyDescent="0.2">
      <c r="A1457" s="124"/>
      <c r="B1457" s="124"/>
      <c r="C1457" s="129"/>
      <c r="D1457" s="124"/>
      <c r="E1457" s="124"/>
      <c r="F1457" s="124"/>
      <c r="G1457" s="175"/>
      <c r="H1457" s="176"/>
      <c r="I1457" s="123"/>
      <c r="J1457" s="118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30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  <c r="EC1457" s="124"/>
      <c r="ED1457" s="124"/>
      <c r="EE1457" s="124"/>
      <c r="EF1457" s="124"/>
      <c r="EG1457" s="124"/>
      <c r="EH1457" s="124"/>
      <c r="EI1457" s="124"/>
      <c r="EJ1457" s="124"/>
      <c r="EK1457" s="124"/>
      <c r="EL1457" s="124"/>
      <c r="EM1457" s="124"/>
      <c r="EN1457" s="124"/>
      <c r="EO1457" s="124"/>
      <c r="EP1457" s="124"/>
      <c r="EQ1457" s="124"/>
      <c r="ER1457" s="124"/>
      <c r="ES1457" s="124"/>
      <c r="ET1457" s="124"/>
      <c r="EU1457" s="124"/>
      <c r="EV1457" s="124"/>
      <c r="EW1457" s="124"/>
      <c r="EX1457" s="124"/>
      <c r="EY1457" s="124"/>
      <c r="EZ1457" s="124"/>
      <c r="FA1457" s="124"/>
      <c r="FB1457" s="124"/>
      <c r="FC1457" s="124"/>
      <c r="FD1457" s="124"/>
      <c r="FE1457" s="124"/>
      <c r="FF1457" s="124"/>
      <c r="FG1457" s="124"/>
      <c r="FH1457" s="124"/>
      <c r="FI1457" s="124"/>
      <c r="FJ1457" s="124"/>
      <c r="FK1457" s="124"/>
      <c r="FL1457" s="124"/>
      <c r="FM1457" s="124"/>
      <c r="FN1457" s="124"/>
      <c r="FO1457" s="124"/>
      <c r="FP1457" s="124"/>
      <c r="FQ1457" s="124"/>
      <c r="FR1457" s="124"/>
      <c r="FS1457" s="124"/>
      <c r="FT1457" s="124"/>
      <c r="FU1457" s="124"/>
      <c r="FV1457" s="124"/>
      <c r="FW1457" s="124"/>
      <c r="FX1457" s="124"/>
      <c r="FY1457" s="124"/>
      <c r="FZ1457" s="124"/>
      <c r="GA1457" s="124"/>
      <c r="GB1457" s="124"/>
      <c r="GC1457" s="124"/>
      <c r="GD1457" s="124"/>
      <c r="GE1457" s="124"/>
      <c r="GF1457" s="124"/>
      <c r="GG1457" s="124"/>
      <c r="GH1457" s="124"/>
      <c r="GI1457" s="124"/>
      <c r="GJ1457" s="124"/>
      <c r="GK1457" s="124"/>
      <c r="GL1457" s="124"/>
      <c r="GM1457" s="124"/>
      <c r="GN1457" s="124"/>
      <c r="GO1457" s="124"/>
      <c r="GP1457" s="124"/>
    </row>
    <row r="1458" spans="1:198" ht="12.75" customHeight="1" x14ac:dyDescent="0.2">
      <c r="A1458" s="124"/>
      <c r="B1458" s="124"/>
      <c r="C1458" s="129"/>
      <c r="D1458" s="124"/>
      <c r="E1458" s="124"/>
      <c r="F1458" s="124"/>
      <c r="G1458" s="175"/>
      <c r="H1458" s="176"/>
      <c r="I1458" s="123"/>
      <c r="J1458" s="118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30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  <c r="EC1458" s="124"/>
      <c r="ED1458" s="124"/>
      <c r="EE1458" s="124"/>
      <c r="EF1458" s="124"/>
      <c r="EG1458" s="124"/>
      <c r="EH1458" s="124"/>
      <c r="EI1458" s="124"/>
      <c r="EJ1458" s="124"/>
      <c r="EK1458" s="124"/>
      <c r="EL1458" s="124"/>
      <c r="EM1458" s="124"/>
      <c r="EN1458" s="124"/>
      <c r="EO1458" s="124"/>
      <c r="EP1458" s="124"/>
      <c r="EQ1458" s="124"/>
      <c r="ER1458" s="124"/>
      <c r="ES1458" s="124"/>
      <c r="ET1458" s="124"/>
      <c r="EU1458" s="124"/>
      <c r="EV1458" s="124"/>
      <c r="EW1458" s="124"/>
      <c r="EX1458" s="124"/>
      <c r="EY1458" s="124"/>
      <c r="EZ1458" s="124"/>
      <c r="FA1458" s="124"/>
      <c r="FB1458" s="124"/>
      <c r="FC1458" s="124"/>
      <c r="FD1458" s="124"/>
      <c r="FE1458" s="124"/>
      <c r="FF1458" s="124"/>
      <c r="FG1458" s="124"/>
      <c r="FH1458" s="124"/>
      <c r="FI1458" s="124"/>
      <c r="FJ1458" s="124"/>
      <c r="FK1458" s="124"/>
      <c r="FL1458" s="124"/>
      <c r="FM1458" s="124"/>
      <c r="FN1458" s="124"/>
      <c r="FO1458" s="124"/>
      <c r="FP1458" s="124"/>
      <c r="FQ1458" s="124"/>
      <c r="FR1458" s="124"/>
      <c r="FS1458" s="124"/>
      <c r="FT1458" s="124"/>
      <c r="FU1458" s="124"/>
      <c r="FV1458" s="124"/>
      <c r="FW1458" s="124"/>
      <c r="FX1458" s="124"/>
      <c r="FY1458" s="124"/>
      <c r="FZ1458" s="124"/>
      <c r="GA1458" s="124"/>
      <c r="GB1458" s="124"/>
      <c r="GC1458" s="124"/>
      <c r="GD1458" s="124"/>
      <c r="GE1458" s="124"/>
      <c r="GF1458" s="124"/>
      <c r="GG1458" s="124"/>
      <c r="GH1458" s="124"/>
      <c r="GI1458" s="124"/>
      <c r="GJ1458" s="124"/>
      <c r="GK1458" s="124"/>
      <c r="GL1458" s="124"/>
      <c r="GM1458" s="124"/>
      <c r="GN1458" s="124"/>
      <c r="GO1458" s="124"/>
      <c r="GP1458" s="124"/>
    </row>
    <row r="1459" spans="1:198" ht="12.75" customHeight="1" x14ac:dyDescent="0.2">
      <c r="A1459" s="124"/>
      <c r="B1459" s="124"/>
      <c r="C1459" s="129"/>
      <c r="D1459" s="124"/>
      <c r="E1459" s="124"/>
      <c r="F1459" s="124"/>
      <c r="G1459" s="175"/>
      <c r="H1459" s="176"/>
      <c r="I1459" s="123"/>
      <c r="J1459" s="118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30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  <c r="EC1459" s="124"/>
      <c r="ED1459" s="124"/>
      <c r="EE1459" s="124"/>
      <c r="EF1459" s="124"/>
      <c r="EG1459" s="124"/>
      <c r="EH1459" s="124"/>
      <c r="EI1459" s="124"/>
      <c r="EJ1459" s="124"/>
      <c r="EK1459" s="124"/>
      <c r="EL1459" s="124"/>
      <c r="EM1459" s="124"/>
      <c r="EN1459" s="124"/>
      <c r="EO1459" s="124"/>
      <c r="EP1459" s="124"/>
      <c r="EQ1459" s="124"/>
      <c r="ER1459" s="124"/>
      <c r="ES1459" s="124"/>
      <c r="ET1459" s="124"/>
      <c r="EU1459" s="124"/>
      <c r="EV1459" s="124"/>
      <c r="EW1459" s="124"/>
      <c r="EX1459" s="124"/>
      <c r="EY1459" s="124"/>
      <c r="EZ1459" s="124"/>
      <c r="FA1459" s="124"/>
      <c r="FB1459" s="124"/>
      <c r="FC1459" s="124"/>
      <c r="FD1459" s="124"/>
      <c r="FE1459" s="124"/>
      <c r="FF1459" s="124"/>
      <c r="FG1459" s="124"/>
      <c r="FH1459" s="124"/>
      <c r="FI1459" s="124"/>
      <c r="FJ1459" s="124"/>
      <c r="FK1459" s="124"/>
      <c r="FL1459" s="124"/>
      <c r="FM1459" s="124"/>
      <c r="FN1459" s="124"/>
      <c r="FO1459" s="124"/>
      <c r="FP1459" s="124"/>
      <c r="FQ1459" s="124"/>
      <c r="FR1459" s="124"/>
      <c r="FS1459" s="124"/>
      <c r="FT1459" s="124"/>
      <c r="FU1459" s="124"/>
      <c r="FV1459" s="124"/>
      <c r="FW1459" s="124"/>
      <c r="FX1459" s="124"/>
      <c r="FY1459" s="124"/>
      <c r="FZ1459" s="124"/>
      <c r="GA1459" s="124"/>
      <c r="GB1459" s="124"/>
      <c r="GC1459" s="124"/>
      <c r="GD1459" s="124"/>
      <c r="GE1459" s="124"/>
      <c r="GF1459" s="124"/>
      <c r="GG1459" s="124"/>
      <c r="GH1459" s="124"/>
      <c r="GI1459" s="124"/>
      <c r="GJ1459" s="124"/>
      <c r="GK1459" s="124"/>
      <c r="GL1459" s="124"/>
      <c r="GM1459" s="124"/>
      <c r="GN1459" s="124"/>
      <c r="GO1459" s="124"/>
      <c r="GP1459" s="124"/>
    </row>
    <row r="1460" spans="1:198" ht="12.75" customHeight="1" x14ac:dyDescent="0.2">
      <c r="A1460" s="124"/>
      <c r="B1460" s="124"/>
      <c r="C1460" s="129"/>
      <c r="D1460" s="124"/>
      <c r="E1460" s="124"/>
      <c r="F1460" s="124"/>
      <c r="G1460" s="175"/>
      <c r="H1460" s="176"/>
      <c r="I1460" s="123"/>
      <c r="J1460" s="118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30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  <c r="EC1460" s="124"/>
      <c r="ED1460" s="124"/>
      <c r="EE1460" s="124"/>
      <c r="EF1460" s="124"/>
      <c r="EG1460" s="124"/>
      <c r="EH1460" s="124"/>
      <c r="EI1460" s="124"/>
      <c r="EJ1460" s="124"/>
      <c r="EK1460" s="124"/>
      <c r="EL1460" s="124"/>
      <c r="EM1460" s="124"/>
      <c r="EN1460" s="124"/>
      <c r="EO1460" s="124"/>
      <c r="EP1460" s="124"/>
      <c r="EQ1460" s="124"/>
      <c r="ER1460" s="124"/>
      <c r="ES1460" s="124"/>
      <c r="ET1460" s="124"/>
      <c r="EU1460" s="124"/>
      <c r="EV1460" s="124"/>
      <c r="EW1460" s="124"/>
      <c r="EX1460" s="124"/>
      <c r="EY1460" s="124"/>
      <c r="EZ1460" s="124"/>
      <c r="FA1460" s="124"/>
      <c r="FB1460" s="124"/>
      <c r="FC1460" s="124"/>
      <c r="FD1460" s="124"/>
      <c r="FE1460" s="124"/>
      <c r="FF1460" s="124"/>
      <c r="FG1460" s="124"/>
      <c r="FH1460" s="124"/>
      <c r="FI1460" s="124"/>
      <c r="FJ1460" s="124"/>
      <c r="FK1460" s="124"/>
      <c r="FL1460" s="124"/>
      <c r="FM1460" s="124"/>
      <c r="FN1460" s="124"/>
      <c r="FO1460" s="124"/>
      <c r="FP1460" s="124"/>
      <c r="FQ1460" s="124"/>
      <c r="FR1460" s="124"/>
      <c r="FS1460" s="124"/>
      <c r="FT1460" s="124"/>
      <c r="FU1460" s="124"/>
      <c r="FV1460" s="124"/>
      <c r="FW1460" s="124"/>
      <c r="FX1460" s="124"/>
      <c r="FY1460" s="124"/>
      <c r="FZ1460" s="124"/>
      <c r="GA1460" s="124"/>
      <c r="GB1460" s="124"/>
      <c r="GC1460" s="124"/>
      <c r="GD1460" s="124"/>
      <c r="GE1460" s="124"/>
      <c r="GF1460" s="124"/>
      <c r="GG1460" s="124"/>
      <c r="GH1460" s="124"/>
      <c r="GI1460" s="124"/>
      <c r="GJ1460" s="124"/>
      <c r="GK1460" s="124"/>
      <c r="GL1460" s="124"/>
      <c r="GM1460" s="124"/>
      <c r="GN1460" s="124"/>
      <c r="GO1460" s="124"/>
      <c r="GP1460" s="124"/>
    </row>
    <row r="1461" spans="1:198" ht="12.75" customHeight="1" x14ac:dyDescent="0.2">
      <c r="A1461" s="124"/>
      <c r="B1461" s="124"/>
      <c r="C1461" s="129"/>
      <c r="D1461" s="124"/>
      <c r="E1461" s="124"/>
      <c r="F1461" s="124"/>
      <c r="G1461" s="175"/>
      <c r="H1461" s="176"/>
      <c r="I1461" s="123"/>
      <c r="J1461" s="118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30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  <c r="EC1461" s="124"/>
      <c r="ED1461" s="124"/>
      <c r="EE1461" s="124"/>
      <c r="EF1461" s="124"/>
      <c r="EG1461" s="124"/>
      <c r="EH1461" s="124"/>
      <c r="EI1461" s="124"/>
      <c r="EJ1461" s="124"/>
      <c r="EK1461" s="124"/>
      <c r="EL1461" s="124"/>
      <c r="EM1461" s="124"/>
      <c r="EN1461" s="124"/>
      <c r="EO1461" s="124"/>
      <c r="EP1461" s="124"/>
      <c r="EQ1461" s="124"/>
      <c r="ER1461" s="124"/>
      <c r="ES1461" s="124"/>
      <c r="ET1461" s="124"/>
      <c r="EU1461" s="124"/>
      <c r="EV1461" s="124"/>
      <c r="EW1461" s="124"/>
      <c r="EX1461" s="124"/>
      <c r="EY1461" s="124"/>
      <c r="EZ1461" s="124"/>
      <c r="FA1461" s="124"/>
      <c r="FB1461" s="124"/>
      <c r="FC1461" s="124"/>
      <c r="FD1461" s="124"/>
      <c r="FE1461" s="124"/>
      <c r="FF1461" s="124"/>
      <c r="FG1461" s="124"/>
      <c r="FH1461" s="124"/>
      <c r="FI1461" s="124"/>
      <c r="FJ1461" s="124"/>
      <c r="FK1461" s="124"/>
      <c r="FL1461" s="124"/>
      <c r="FM1461" s="124"/>
      <c r="FN1461" s="124"/>
      <c r="FO1461" s="124"/>
      <c r="FP1461" s="124"/>
      <c r="FQ1461" s="124"/>
      <c r="FR1461" s="124"/>
      <c r="FS1461" s="124"/>
      <c r="FT1461" s="124"/>
      <c r="FU1461" s="124"/>
      <c r="FV1461" s="124"/>
      <c r="FW1461" s="124"/>
      <c r="FX1461" s="124"/>
      <c r="FY1461" s="124"/>
      <c r="FZ1461" s="124"/>
      <c r="GA1461" s="124"/>
      <c r="GB1461" s="124"/>
      <c r="GC1461" s="124"/>
      <c r="GD1461" s="124"/>
      <c r="GE1461" s="124"/>
      <c r="GF1461" s="124"/>
      <c r="GG1461" s="124"/>
      <c r="GH1461" s="124"/>
      <c r="GI1461" s="124"/>
      <c r="GJ1461" s="124"/>
      <c r="GK1461" s="124"/>
      <c r="GL1461" s="124"/>
      <c r="GM1461" s="124"/>
      <c r="GN1461" s="124"/>
      <c r="GO1461" s="124"/>
      <c r="GP1461" s="124"/>
    </row>
    <row r="1462" spans="1:198" ht="12.75" customHeight="1" x14ac:dyDescent="0.2">
      <c r="A1462" s="124"/>
      <c r="B1462" s="124"/>
      <c r="C1462" s="129"/>
      <c r="D1462" s="124"/>
      <c r="E1462" s="124"/>
      <c r="F1462" s="124"/>
      <c r="G1462" s="175"/>
      <c r="H1462" s="176"/>
      <c r="I1462" s="123"/>
      <c r="J1462" s="118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30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  <c r="EC1462" s="124"/>
      <c r="ED1462" s="124"/>
      <c r="EE1462" s="124"/>
      <c r="EF1462" s="124"/>
      <c r="EG1462" s="124"/>
      <c r="EH1462" s="124"/>
      <c r="EI1462" s="124"/>
      <c r="EJ1462" s="124"/>
      <c r="EK1462" s="124"/>
      <c r="EL1462" s="124"/>
      <c r="EM1462" s="124"/>
      <c r="EN1462" s="124"/>
      <c r="EO1462" s="124"/>
      <c r="EP1462" s="124"/>
      <c r="EQ1462" s="124"/>
      <c r="ER1462" s="124"/>
      <c r="ES1462" s="124"/>
      <c r="ET1462" s="124"/>
      <c r="EU1462" s="124"/>
      <c r="EV1462" s="124"/>
      <c r="EW1462" s="124"/>
      <c r="EX1462" s="124"/>
      <c r="EY1462" s="124"/>
      <c r="EZ1462" s="124"/>
      <c r="FA1462" s="124"/>
      <c r="FB1462" s="124"/>
      <c r="FC1462" s="124"/>
      <c r="FD1462" s="124"/>
      <c r="FE1462" s="124"/>
      <c r="FF1462" s="124"/>
      <c r="FG1462" s="124"/>
      <c r="FH1462" s="124"/>
      <c r="FI1462" s="124"/>
      <c r="FJ1462" s="124"/>
      <c r="FK1462" s="124"/>
      <c r="FL1462" s="124"/>
      <c r="FM1462" s="124"/>
      <c r="FN1462" s="124"/>
      <c r="FO1462" s="124"/>
      <c r="FP1462" s="124"/>
      <c r="FQ1462" s="124"/>
      <c r="FR1462" s="124"/>
      <c r="FS1462" s="124"/>
      <c r="FT1462" s="124"/>
      <c r="FU1462" s="124"/>
      <c r="FV1462" s="124"/>
      <c r="FW1462" s="124"/>
      <c r="FX1462" s="124"/>
      <c r="FY1462" s="124"/>
      <c r="FZ1462" s="124"/>
      <c r="GA1462" s="124"/>
      <c r="GB1462" s="124"/>
      <c r="GC1462" s="124"/>
      <c r="GD1462" s="124"/>
      <c r="GE1462" s="124"/>
      <c r="GF1462" s="124"/>
      <c r="GG1462" s="124"/>
      <c r="GH1462" s="124"/>
      <c r="GI1462" s="124"/>
      <c r="GJ1462" s="124"/>
      <c r="GK1462" s="124"/>
      <c r="GL1462" s="124"/>
      <c r="GM1462" s="124"/>
      <c r="GN1462" s="124"/>
      <c r="GO1462" s="124"/>
      <c r="GP1462" s="124"/>
    </row>
    <row r="1463" spans="1:198" ht="12.75" customHeight="1" x14ac:dyDescent="0.2">
      <c r="A1463" s="124"/>
      <c r="B1463" s="124"/>
      <c r="C1463" s="129"/>
      <c r="D1463" s="124"/>
      <c r="E1463" s="124"/>
      <c r="F1463" s="124"/>
      <c r="G1463" s="175"/>
      <c r="H1463" s="176"/>
      <c r="I1463" s="123"/>
      <c r="J1463" s="118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30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  <c r="EC1463" s="124"/>
      <c r="ED1463" s="124"/>
      <c r="EE1463" s="124"/>
      <c r="EF1463" s="124"/>
      <c r="EG1463" s="124"/>
      <c r="EH1463" s="124"/>
      <c r="EI1463" s="124"/>
      <c r="EJ1463" s="124"/>
      <c r="EK1463" s="124"/>
      <c r="EL1463" s="124"/>
      <c r="EM1463" s="124"/>
      <c r="EN1463" s="124"/>
      <c r="EO1463" s="124"/>
      <c r="EP1463" s="124"/>
      <c r="EQ1463" s="124"/>
      <c r="ER1463" s="124"/>
      <c r="ES1463" s="124"/>
      <c r="ET1463" s="124"/>
      <c r="EU1463" s="124"/>
      <c r="EV1463" s="124"/>
      <c r="EW1463" s="124"/>
      <c r="EX1463" s="124"/>
      <c r="EY1463" s="124"/>
      <c r="EZ1463" s="124"/>
      <c r="FA1463" s="124"/>
      <c r="FB1463" s="124"/>
      <c r="FC1463" s="124"/>
      <c r="FD1463" s="124"/>
      <c r="FE1463" s="124"/>
      <c r="FF1463" s="124"/>
      <c r="FG1463" s="124"/>
      <c r="FH1463" s="124"/>
      <c r="FI1463" s="124"/>
      <c r="FJ1463" s="124"/>
      <c r="FK1463" s="124"/>
      <c r="FL1463" s="124"/>
      <c r="FM1463" s="124"/>
      <c r="FN1463" s="124"/>
      <c r="FO1463" s="124"/>
      <c r="FP1463" s="124"/>
      <c r="FQ1463" s="124"/>
      <c r="FR1463" s="124"/>
      <c r="FS1463" s="124"/>
      <c r="FT1463" s="124"/>
      <c r="FU1463" s="124"/>
      <c r="FV1463" s="124"/>
      <c r="FW1463" s="124"/>
      <c r="FX1463" s="124"/>
      <c r="FY1463" s="124"/>
      <c r="FZ1463" s="124"/>
      <c r="GA1463" s="124"/>
      <c r="GB1463" s="124"/>
      <c r="GC1463" s="124"/>
      <c r="GD1463" s="124"/>
      <c r="GE1463" s="124"/>
      <c r="GF1463" s="124"/>
      <c r="GG1463" s="124"/>
      <c r="GH1463" s="124"/>
      <c r="GI1463" s="124"/>
      <c r="GJ1463" s="124"/>
      <c r="GK1463" s="124"/>
      <c r="GL1463" s="124"/>
      <c r="GM1463" s="124"/>
      <c r="GN1463" s="124"/>
      <c r="GO1463" s="124"/>
      <c r="GP1463" s="124"/>
    </row>
    <row r="1464" spans="1:198" ht="12.75" customHeight="1" x14ac:dyDescent="0.2">
      <c r="A1464" s="124"/>
      <c r="B1464" s="124"/>
      <c r="C1464" s="129"/>
      <c r="D1464" s="124"/>
      <c r="E1464" s="124"/>
      <c r="F1464" s="124"/>
      <c r="G1464" s="175"/>
      <c r="H1464" s="176"/>
      <c r="I1464" s="123"/>
      <c r="J1464" s="118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30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  <c r="EC1464" s="124"/>
      <c r="ED1464" s="124"/>
      <c r="EE1464" s="124"/>
      <c r="EF1464" s="124"/>
      <c r="EG1464" s="124"/>
      <c r="EH1464" s="124"/>
      <c r="EI1464" s="124"/>
      <c r="EJ1464" s="124"/>
      <c r="EK1464" s="124"/>
      <c r="EL1464" s="124"/>
      <c r="EM1464" s="124"/>
      <c r="EN1464" s="124"/>
      <c r="EO1464" s="124"/>
      <c r="EP1464" s="124"/>
      <c r="EQ1464" s="124"/>
      <c r="ER1464" s="124"/>
      <c r="ES1464" s="124"/>
      <c r="ET1464" s="124"/>
      <c r="EU1464" s="124"/>
      <c r="EV1464" s="124"/>
      <c r="EW1464" s="124"/>
      <c r="EX1464" s="124"/>
      <c r="EY1464" s="124"/>
      <c r="EZ1464" s="124"/>
      <c r="FA1464" s="124"/>
      <c r="FB1464" s="124"/>
      <c r="FC1464" s="124"/>
      <c r="FD1464" s="124"/>
      <c r="FE1464" s="124"/>
      <c r="FF1464" s="124"/>
      <c r="FG1464" s="124"/>
      <c r="FH1464" s="124"/>
      <c r="FI1464" s="124"/>
      <c r="FJ1464" s="124"/>
      <c r="FK1464" s="124"/>
      <c r="FL1464" s="124"/>
      <c r="FM1464" s="124"/>
      <c r="FN1464" s="124"/>
      <c r="FO1464" s="124"/>
      <c r="FP1464" s="124"/>
      <c r="FQ1464" s="124"/>
      <c r="FR1464" s="124"/>
      <c r="FS1464" s="124"/>
      <c r="FT1464" s="124"/>
      <c r="FU1464" s="124"/>
      <c r="FV1464" s="124"/>
      <c r="FW1464" s="124"/>
      <c r="FX1464" s="124"/>
      <c r="FY1464" s="124"/>
      <c r="FZ1464" s="124"/>
      <c r="GA1464" s="124"/>
      <c r="GB1464" s="124"/>
      <c r="GC1464" s="124"/>
      <c r="GD1464" s="124"/>
      <c r="GE1464" s="124"/>
      <c r="GF1464" s="124"/>
      <c r="GG1464" s="124"/>
      <c r="GH1464" s="124"/>
      <c r="GI1464" s="124"/>
      <c r="GJ1464" s="124"/>
      <c r="GK1464" s="124"/>
      <c r="GL1464" s="124"/>
      <c r="GM1464" s="124"/>
      <c r="GN1464" s="124"/>
      <c r="GO1464" s="124"/>
      <c r="GP1464" s="124"/>
    </row>
    <row r="1465" spans="1:198" ht="12.75" customHeight="1" x14ac:dyDescent="0.2">
      <c r="A1465" s="124"/>
      <c r="B1465" s="124"/>
      <c r="C1465" s="129"/>
      <c r="D1465" s="124"/>
      <c r="E1465" s="124"/>
      <c r="F1465" s="124"/>
      <c r="G1465" s="175"/>
      <c r="H1465" s="176"/>
      <c r="I1465" s="123"/>
      <c r="J1465" s="118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30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  <c r="EC1465" s="124"/>
      <c r="ED1465" s="124"/>
      <c r="EE1465" s="124"/>
      <c r="EF1465" s="124"/>
      <c r="EG1465" s="124"/>
      <c r="EH1465" s="124"/>
      <c r="EI1465" s="124"/>
      <c r="EJ1465" s="124"/>
      <c r="EK1465" s="124"/>
      <c r="EL1465" s="124"/>
      <c r="EM1465" s="124"/>
      <c r="EN1465" s="124"/>
      <c r="EO1465" s="124"/>
      <c r="EP1465" s="124"/>
      <c r="EQ1465" s="124"/>
      <c r="ER1465" s="124"/>
      <c r="ES1465" s="124"/>
      <c r="ET1465" s="124"/>
      <c r="EU1465" s="124"/>
      <c r="EV1465" s="124"/>
      <c r="EW1465" s="124"/>
      <c r="EX1465" s="124"/>
      <c r="EY1465" s="124"/>
      <c r="EZ1465" s="124"/>
      <c r="FA1465" s="124"/>
      <c r="FB1465" s="124"/>
      <c r="FC1465" s="124"/>
      <c r="FD1465" s="124"/>
      <c r="FE1465" s="124"/>
      <c r="FF1465" s="124"/>
      <c r="FG1465" s="124"/>
      <c r="FH1465" s="124"/>
      <c r="FI1465" s="124"/>
      <c r="FJ1465" s="124"/>
      <c r="FK1465" s="124"/>
      <c r="FL1465" s="124"/>
      <c r="FM1465" s="124"/>
      <c r="FN1465" s="124"/>
      <c r="FO1465" s="124"/>
      <c r="FP1465" s="124"/>
      <c r="FQ1465" s="124"/>
      <c r="FR1465" s="124"/>
      <c r="FS1465" s="124"/>
      <c r="FT1465" s="124"/>
      <c r="FU1465" s="124"/>
      <c r="FV1465" s="124"/>
      <c r="FW1465" s="124"/>
      <c r="FX1465" s="124"/>
      <c r="FY1465" s="124"/>
      <c r="FZ1465" s="124"/>
      <c r="GA1465" s="124"/>
      <c r="GB1465" s="124"/>
      <c r="GC1465" s="124"/>
      <c r="GD1465" s="124"/>
      <c r="GE1465" s="124"/>
      <c r="GF1465" s="124"/>
      <c r="GG1465" s="124"/>
      <c r="GH1465" s="124"/>
      <c r="GI1465" s="124"/>
      <c r="GJ1465" s="124"/>
      <c r="GK1465" s="124"/>
      <c r="GL1465" s="124"/>
      <c r="GM1465" s="124"/>
      <c r="GN1465" s="124"/>
      <c r="GO1465" s="124"/>
      <c r="GP1465" s="124"/>
    </row>
    <row r="1466" spans="1:198" ht="12.75" customHeight="1" x14ac:dyDescent="0.2">
      <c r="A1466" s="124"/>
      <c r="B1466" s="124"/>
      <c r="C1466" s="129"/>
      <c r="D1466" s="124"/>
      <c r="E1466" s="124"/>
      <c r="F1466" s="124"/>
      <c r="G1466" s="175"/>
      <c r="H1466" s="176"/>
      <c r="I1466" s="123"/>
      <c r="J1466" s="118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30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  <c r="EC1466" s="124"/>
      <c r="ED1466" s="124"/>
      <c r="EE1466" s="124"/>
      <c r="EF1466" s="124"/>
      <c r="EG1466" s="124"/>
      <c r="EH1466" s="124"/>
      <c r="EI1466" s="124"/>
      <c r="EJ1466" s="124"/>
      <c r="EK1466" s="124"/>
      <c r="EL1466" s="124"/>
      <c r="EM1466" s="124"/>
      <c r="EN1466" s="124"/>
      <c r="EO1466" s="124"/>
      <c r="EP1466" s="124"/>
      <c r="EQ1466" s="124"/>
      <c r="ER1466" s="124"/>
      <c r="ES1466" s="124"/>
      <c r="ET1466" s="124"/>
      <c r="EU1466" s="124"/>
      <c r="EV1466" s="124"/>
      <c r="EW1466" s="124"/>
      <c r="EX1466" s="124"/>
      <c r="EY1466" s="124"/>
      <c r="EZ1466" s="124"/>
      <c r="FA1466" s="124"/>
      <c r="FB1466" s="124"/>
      <c r="FC1466" s="124"/>
      <c r="FD1466" s="124"/>
      <c r="FE1466" s="124"/>
      <c r="FF1466" s="124"/>
      <c r="FG1466" s="124"/>
      <c r="FH1466" s="124"/>
      <c r="FI1466" s="124"/>
      <c r="FJ1466" s="124"/>
      <c r="FK1466" s="124"/>
      <c r="FL1466" s="124"/>
      <c r="FM1466" s="124"/>
      <c r="FN1466" s="124"/>
      <c r="FO1466" s="124"/>
      <c r="FP1466" s="124"/>
      <c r="FQ1466" s="124"/>
      <c r="FR1466" s="124"/>
      <c r="FS1466" s="124"/>
      <c r="FT1466" s="124"/>
      <c r="FU1466" s="124"/>
      <c r="FV1466" s="124"/>
      <c r="FW1466" s="124"/>
      <c r="FX1466" s="124"/>
      <c r="FY1466" s="124"/>
      <c r="FZ1466" s="124"/>
      <c r="GA1466" s="124"/>
      <c r="GB1466" s="124"/>
      <c r="GC1466" s="124"/>
      <c r="GD1466" s="124"/>
      <c r="GE1466" s="124"/>
      <c r="GF1466" s="124"/>
      <c r="GG1466" s="124"/>
      <c r="GH1466" s="124"/>
      <c r="GI1466" s="124"/>
      <c r="GJ1466" s="124"/>
      <c r="GK1466" s="124"/>
      <c r="GL1466" s="124"/>
      <c r="GM1466" s="124"/>
      <c r="GN1466" s="124"/>
      <c r="GO1466" s="124"/>
      <c r="GP1466" s="124"/>
    </row>
    <row r="1467" spans="1:198" ht="12.75" customHeight="1" x14ac:dyDescent="0.2">
      <c r="A1467" s="124"/>
      <c r="B1467" s="124"/>
      <c r="C1467" s="129"/>
      <c r="D1467" s="124"/>
      <c r="E1467" s="124"/>
      <c r="F1467" s="124"/>
      <c r="G1467" s="175"/>
      <c r="H1467" s="176"/>
      <c r="I1467" s="123"/>
      <c r="J1467" s="118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30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  <c r="EC1467" s="124"/>
      <c r="ED1467" s="124"/>
      <c r="EE1467" s="124"/>
      <c r="EF1467" s="124"/>
      <c r="EG1467" s="124"/>
      <c r="EH1467" s="124"/>
      <c r="EI1467" s="124"/>
      <c r="EJ1467" s="124"/>
      <c r="EK1467" s="124"/>
      <c r="EL1467" s="124"/>
      <c r="EM1467" s="124"/>
      <c r="EN1467" s="124"/>
      <c r="EO1467" s="124"/>
      <c r="EP1467" s="124"/>
      <c r="EQ1467" s="124"/>
      <c r="ER1467" s="124"/>
      <c r="ES1467" s="124"/>
      <c r="ET1467" s="124"/>
      <c r="EU1467" s="124"/>
      <c r="EV1467" s="124"/>
      <c r="EW1467" s="124"/>
      <c r="EX1467" s="124"/>
      <c r="EY1467" s="124"/>
      <c r="EZ1467" s="124"/>
      <c r="FA1467" s="124"/>
      <c r="FB1467" s="124"/>
      <c r="FC1467" s="124"/>
      <c r="FD1467" s="124"/>
      <c r="FE1467" s="124"/>
      <c r="FF1467" s="124"/>
      <c r="FG1467" s="124"/>
      <c r="FH1467" s="124"/>
      <c r="FI1467" s="124"/>
      <c r="FJ1467" s="124"/>
      <c r="FK1467" s="124"/>
      <c r="FL1467" s="124"/>
      <c r="FM1467" s="124"/>
      <c r="FN1467" s="124"/>
      <c r="FO1467" s="124"/>
      <c r="FP1467" s="124"/>
      <c r="FQ1467" s="124"/>
      <c r="FR1467" s="124"/>
      <c r="FS1467" s="124"/>
      <c r="FT1467" s="124"/>
      <c r="FU1467" s="124"/>
      <c r="FV1467" s="124"/>
      <c r="FW1467" s="124"/>
      <c r="FX1467" s="124"/>
      <c r="FY1467" s="124"/>
      <c r="FZ1467" s="124"/>
      <c r="GA1467" s="124"/>
      <c r="GB1467" s="124"/>
      <c r="GC1467" s="124"/>
      <c r="GD1467" s="124"/>
      <c r="GE1467" s="124"/>
      <c r="GF1467" s="124"/>
      <c r="GG1467" s="124"/>
      <c r="GH1467" s="124"/>
      <c r="GI1467" s="124"/>
      <c r="GJ1467" s="124"/>
      <c r="GK1467" s="124"/>
      <c r="GL1467" s="124"/>
      <c r="GM1467" s="124"/>
      <c r="GN1467" s="124"/>
      <c r="GO1467" s="124"/>
      <c r="GP1467" s="124"/>
    </row>
    <row r="1468" spans="1:198" ht="12.75" customHeight="1" x14ac:dyDescent="0.2">
      <c r="A1468" s="124"/>
      <c r="B1468" s="124"/>
      <c r="C1468" s="129"/>
      <c r="D1468" s="124"/>
      <c r="E1468" s="124"/>
      <c r="F1468" s="124"/>
      <c r="G1468" s="175"/>
      <c r="H1468" s="176"/>
      <c r="I1468" s="123"/>
      <c r="J1468" s="118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30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  <c r="EC1468" s="124"/>
      <c r="ED1468" s="124"/>
      <c r="EE1468" s="124"/>
      <c r="EF1468" s="124"/>
      <c r="EG1468" s="124"/>
      <c r="EH1468" s="124"/>
      <c r="EI1468" s="124"/>
      <c r="EJ1468" s="124"/>
      <c r="EK1468" s="124"/>
      <c r="EL1468" s="124"/>
      <c r="EM1468" s="124"/>
      <c r="EN1468" s="124"/>
      <c r="EO1468" s="124"/>
      <c r="EP1468" s="124"/>
      <c r="EQ1468" s="124"/>
      <c r="ER1468" s="124"/>
      <c r="ES1468" s="124"/>
      <c r="ET1468" s="124"/>
      <c r="EU1468" s="124"/>
      <c r="EV1468" s="124"/>
      <c r="EW1468" s="124"/>
      <c r="EX1468" s="124"/>
      <c r="EY1468" s="124"/>
      <c r="EZ1468" s="124"/>
      <c r="FA1468" s="124"/>
      <c r="FB1468" s="124"/>
      <c r="FC1468" s="124"/>
      <c r="FD1468" s="124"/>
      <c r="FE1468" s="124"/>
      <c r="FF1468" s="124"/>
      <c r="FG1468" s="124"/>
      <c r="FH1468" s="124"/>
      <c r="FI1468" s="124"/>
      <c r="FJ1468" s="124"/>
      <c r="FK1468" s="124"/>
      <c r="FL1468" s="124"/>
      <c r="FM1468" s="124"/>
      <c r="FN1468" s="124"/>
      <c r="FO1468" s="124"/>
      <c r="FP1468" s="124"/>
      <c r="FQ1468" s="124"/>
      <c r="FR1468" s="124"/>
      <c r="FS1468" s="124"/>
      <c r="FT1468" s="124"/>
      <c r="FU1468" s="124"/>
      <c r="FV1468" s="124"/>
      <c r="FW1468" s="124"/>
      <c r="FX1468" s="124"/>
      <c r="FY1468" s="124"/>
      <c r="FZ1468" s="124"/>
      <c r="GA1468" s="124"/>
      <c r="GB1468" s="124"/>
      <c r="GC1468" s="124"/>
      <c r="GD1468" s="124"/>
      <c r="GE1468" s="124"/>
      <c r="GF1468" s="124"/>
      <c r="GG1468" s="124"/>
      <c r="GH1468" s="124"/>
      <c r="GI1468" s="124"/>
      <c r="GJ1468" s="124"/>
      <c r="GK1468" s="124"/>
      <c r="GL1468" s="124"/>
      <c r="GM1468" s="124"/>
      <c r="GN1468" s="124"/>
      <c r="GO1468" s="124"/>
      <c r="GP1468" s="124"/>
    </row>
    <row r="1469" spans="1:198" ht="12.75" customHeight="1" x14ac:dyDescent="0.2">
      <c r="A1469" s="124"/>
      <c r="B1469" s="124"/>
      <c r="C1469" s="129"/>
      <c r="D1469" s="124"/>
      <c r="E1469" s="124"/>
      <c r="F1469" s="124"/>
      <c r="G1469" s="175"/>
      <c r="H1469" s="176"/>
      <c r="I1469" s="123"/>
      <c r="J1469" s="118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30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  <c r="EC1469" s="124"/>
      <c r="ED1469" s="124"/>
      <c r="EE1469" s="124"/>
      <c r="EF1469" s="124"/>
      <c r="EG1469" s="124"/>
      <c r="EH1469" s="124"/>
      <c r="EI1469" s="124"/>
      <c r="EJ1469" s="124"/>
      <c r="EK1469" s="124"/>
      <c r="EL1469" s="124"/>
      <c r="EM1469" s="124"/>
      <c r="EN1469" s="124"/>
      <c r="EO1469" s="124"/>
      <c r="EP1469" s="124"/>
      <c r="EQ1469" s="124"/>
      <c r="ER1469" s="124"/>
      <c r="ES1469" s="124"/>
      <c r="ET1469" s="124"/>
      <c r="EU1469" s="124"/>
      <c r="EV1469" s="124"/>
      <c r="EW1469" s="124"/>
      <c r="EX1469" s="124"/>
      <c r="EY1469" s="124"/>
      <c r="EZ1469" s="124"/>
      <c r="FA1469" s="124"/>
      <c r="FB1469" s="124"/>
      <c r="FC1469" s="124"/>
      <c r="FD1469" s="124"/>
      <c r="FE1469" s="124"/>
      <c r="FF1469" s="124"/>
      <c r="FG1469" s="124"/>
      <c r="FH1469" s="124"/>
      <c r="FI1469" s="124"/>
      <c r="FJ1469" s="124"/>
      <c r="FK1469" s="124"/>
      <c r="FL1469" s="124"/>
      <c r="FM1469" s="124"/>
      <c r="FN1469" s="124"/>
      <c r="FO1469" s="124"/>
      <c r="FP1469" s="124"/>
      <c r="FQ1469" s="124"/>
      <c r="FR1469" s="124"/>
      <c r="FS1469" s="124"/>
      <c r="FT1469" s="124"/>
      <c r="FU1469" s="124"/>
      <c r="FV1469" s="124"/>
      <c r="FW1469" s="124"/>
      <c r="FX1469" s="124"/>
      <c r="FY1469" s="124"/>
      <c r="FZ1469" s="124"/>
      <c r="GA1469" s="124"/>
      <c r="GB1469" s="124"/>
      <c r="GC1469" s="124"/>
      <c r="GD1469" s="124"/>
      <c r="GE1469" s="124"/>
      <c r="GF1469" s="124"/>
      <c r="GG1469" s="124"/>
      <c r="GH1469" s="124"/>
      <c r="GI1469" s="124"/>
      <c r="GJ1469" s="124"/>
      <c r="GK1469" s="124"/>
      <c r="GL1469" s="124"/>
      <c r="GM1469" s="124"/>
      <c r="GN1469" s="124"/>
      <c r="GO1469" s="124"/>
      <c r="GP1469" s="124"/>
    </row>
    <row r="1470" spans="1:198" ht="12.75" customHeight="1" x14ac:dyDescent="0.2">
      <c r="A1470" s="124"/>
      <c r="B1470" s="124"/>
      <c r="C1470" s="129"/>
      <c r="D1470" s="124"/>
      <c r="E1470" s="124"/>
      <c r="F1470" s="124"/>
      <c r="G1470" s="175"/>
      <c r="H1470" s="176"/>
      <c r="I1470" s="123"/>
      <c r="J1470" s="118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30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  <c r="EC1470" s="124"/>
      <c r="ED1470" s="124"/>
      <c r="EE1470" s="124"/>
      <c r="EF1470" s="124"/>
      <c r="EG1470" s="124"/>
      <c r="EH1470" s="124"/>
      <c r="EI1470" s="124"/>
      <c r="EJ1470" s="124"/>
      <c r="EK1470" s="124"/>
      <c r="EL1470" s="124"/>
      <c r="EM1470" s="124"/>
      <c r="EN1470" s="124"/>
      <c r="EO1470" s="124"/>
      <c r="EP1470" s="124"/>
      <c r="EQ1470" s="124"/>
      <c r="ER1470" s="124"/>
      <c r="ES1470" s="124"/>
      <c r="ET1470" s="124"/>
      <c r="EU1470" s="124"/>
      <c r="EV1470" s="124"/>
      <c r="EW1470" s="124"/>
      <c r="EX1470" s="124"/>
      <c r="EY1470" s="124"/>
      <c r="EZ1470" s="124"/>
      <c r="FA1470" s="124"/>
      <c r="FB1470" s="124"/>
      <c r="FC1470" s="124"/>
      <c r="FD1470" s="124"/>
      <c r="FE1470" s="124"/>
      <c r="FF1470" s="124"/>
      <c r="FG1470" s="124"/>
      <c r="FH1470" s="124"/>
      <c r="FI1470" s="124"/>
      <c r="FJ1470" s="124"/>
      <c r="FK1470" s="124"/>
      <c r="FL1470" s="124"/>
      <c r="FM1470" s="124"/>
      <c r="FN1470" s="124"/>
      <c r="FO1470" s="124"/>
      <c r="FP1470" s="124"/>
      <c r="FQ1470" s="124"/>
      <c r="FR1470" s="124"/>
      <c r="FS1470" s="124"/>
      <c r="FT1470" s="124"/>
      <c r="FU1470" s="124"/>
      <c r="FV1470" s="124"/>
      <c r="FW1470" s="124"/>
      <c r="FX1470" s="124"/>
      <c r="FY1470" s="124"/>
      <c r="FZ1470" s="124"/>
      <c r="GA1470" s="124"/>
      <c r="GB1470" s="124"/>
      <c r="GC1470" s="124"/>
      <c r="GD1470" s="124"/>
      <c r="GE1470" s="124"/>
      <c r="GF1470" s="124"/>
      <c r="GG1470" s="124"/>
      <c r="GH1470" s="124"/>
      <c r="GI1470" s="124"/>
      <c r="GJ1470" s="124"/>
      <c r="GK1470" s="124"/>
      <c r="GL1470" s="124"/>
      <c r="GM1470" s="124"/>
      <c r="GN1470" s="124"/>
      <c r="GO1470" s="124"/>
      <c r="GP1470" s="124"/>
    </row>
    <row r="1471" spans="1:198" ht="12.75" customHeight="1" x14ac:dyDescent="0.2">
      <c r="A1471" s="124"/>
      <c r="B1471" s="124"/>
      <c r="C1471" s="129"/>
      <c r="D1471" s="124"/>
      <c r="E1471" s="124"/>
      <c r="F1471" s="124"/>
      <c r="G1471" s="175"/>
      <c r="H1471" s="176"/>
      <c r="I1471" s="123"/>
      <c r="J1471" s="118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30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  <c r="EC1471" s="124"/>
      <c r="ED1471" s="124"/>
      <c r="EE1471" s="124"/>
      <c r="EF1471" s="124"/>
      <c r="EG1471" s="124"/>
      <c r="EH1471" s="124"/>
      <c r="EI1471" s="124"/>
      <c r="EJ1471" s="124"/>
      <c r="EK1471" s="124"/>
      <c r="EL1471" s="124"/>
      <c r="EM1471" s="124"/>
      <c r="EN1471" s="124"/>
      <c r="EO1471" s="124"/>
      <c r="EP1471" s="124"/>
      <c r="EQ1471" s="124"/>
      <c r="ER1471" s="124"/>
      <c r="ES1471" s="124"/>
      <c r="ET1471" s="124"/>
      <c r="EU1471" s="124"/>
      <c r="EV1471" s="124"/>
      <c r="EW1471" s="124"/>
      <c r="EX1471" s="124"/>
      <c r="EY1471" s="124"/>
      <c r="EZ1471" s="124"/>
      <c r="FA1471" s="124"/>
      <c r="FB1471" s="124"/>
      <c r="FC1471" s="124"/>
      <c r="FD1471" s="124"/>
      <c r="FE1471" s="124"/>
      <c r="FF1471" s="124"/>
      <c r="FG1471" s="124"/>
      <c r="FH1471" s="124"/>
      <c r="FI1471" s="124"/>
      <c r="FJ1471" s="124"/>
      <c r="FK1471" s="124"/>
      <c r="FL1471" s="124"/>
      <c r="FM1471" s="124"/>
      <c r="FN1471" s="124"/>
      <c r="FO1471" s="124"/>
      <c r="FP1471" s="124"/>
      <c r="FQ1471" s="124"/>
      <c r="FR1471" s="124"/>
      <c r="FS1471" s="124"/>
      <c r="FT1471" s="124"/>
      <c r="FU1471" s="124"/>
      <c r="FV1471" s="124"/>
      <c r="FW1471" s="124"/>
      <c r="FX1471" s="124"/>
      <c r="FY1471" s="124"/>
      <c r="FZ1471" s="124"/>
      <c r="GA1471" s="124"/>
      <c r="GB1471" s="124"/>
      <c r="GC1471" s="124"/>
      <c r="GD1471" s="124"/>
      <c r="GE1471" s="124"/>
      <c r="GF1471" s="124"/>
      <c r="GG1471" s="124"/>
      <c r="GH1471" s="124"/>
      <c r="GI1471" s="124"/>
      <c r="GJ1471" s="124"/>
      <c r="GK1471" s="124"/>
      <c r="GL1471" s="124"/>
      <c r="GM1471" s="124"/>
      <c r="GN1471" s="124"/>
      <c r="GO1471" s="124"/>
      <c r="GP1471" s="124"/>
    </row>
    <row r="1472" spans="1:198" ht="12.75" customHeight="1" x14ac:dyDescent="0.2">
      <c r="A1472" s="124"/>
      <c r="B1472" s="124"/>
      <c r="C1472" s="129"/>
      <c r="D1472" s="124"/>
      <c r="E1472" s="124"/>
      <c r="F1472" s="124"/>
      <c r="G1472" s="175"/>
      <c r="H1472" s="176"/>
      <c r="I1472" s="123"/>
      <c r="J1472" s="118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30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  <c r="EC1472" s="124"/>
      <c r="ED1472" s="124"/>
      <c r="EE1472" s="124"/>
      <c r="EF1472" s="124"/>
      <c r="EG1472" s="124"/>
      <c r="EH1472" s="124"/>
      <c r="EI1472" s="124"/>
      <c r="EJ1472" s="124"/>
      <c r="EK1472" s="124"/>
      <c r="EL1472" s="124"/>
      <c r="EM1472" s="124"/>
      <c r="EN1472" s="124"/>
      <c r="EO1472" s="124"/>
      <c r="EP1472" s="124"/>
      <c r="EQ1472" s="124"/>
      <c r="ER1472" s="124"/>
      <c r="ES1472" s="124"/>
      <c r="ET1472" s="124"/>
      <c r="EU1472" s="124"/>
      <c r="EV1472" s="124"/>
      <c r="EW1472" s="124"/>
      <c r="EX1472" s="124"/>
      <c r="EY1472" s="124"/>
      <c r="EZ1472" s="124"/>
      <c r="FA1472" s="124"/>
      <c r="FB1472" s="124"/>
      <c r="FC1472" s="124"/>
      <c r="FD1472" s="124"/>
      <c r="FE1472" s="124"/>
      <c r="FF1472" s="124"/>
      <c r="FG1472" s="124"/>
      <c r="FH1472" s="124"/>
      <c r="FI1472" s="124"/>
      <c r="FJ1472" s="124"/>
      <c r="FK1472" s="124"/>
      <c r="FL1472" s="124"/>
      <c r="FM1472" s="124"/>
      <c r="FN1472" s="124"/>
      <c r="FO1472" s="124"/>
      <c r="FP1472" s="124"/>
      <c r="FQ1472" s="124"/>
      <c r="FR1472" s="124"/>
      <c r="FS1472" s="124"/>
      <c r="FT1472" s="124"/>
      <c r="FU1472" s="124"/>
      <c r="FV1472" s="124"/>
      <c r="FW1472" s="124"/>
      <c r="FX1472" s="124"/>
      <c r="FY1472" s="124"/>
      <c r="FZ1472" s="124"/>
      <c r="GA1472" s="124"/>
      <c r="GB1472" s="124"/>
      <c r="GC1472" s="124"/>
      <c r="GD1472" s="124"/>
      <c r="GE1472" s="124"/>
      <c r="GF1472" s="124"/>
      <c r="GG1472" s="124"/>
      <c r="GH1472" s="124"/>
      <c r="GI1472" s="124"/>
      <c r="GJ1472" s="124"/>
      <c r="GK1472" s="124"/>
      <c r="GL1472" s="124"/>
      <c r="GM1472" s="124"/>
      <c r="GN1472" s="124"/>
      <c r="GO1472" s="124"/>
      <c r="GP1472" s="124"/>
    </row>
    <row r="1473" spans="1:198" ht="12.75" customHeight="1" x14ac:dyDescent="0.2">
      <c r="A1473" s="124"/>
      <c r="B1473" s="124"/>
      <c r="C1473" s="129"/>
      <c r="D1473" s="124"/>
      <c r="E1473" s="124"/>
      <c r="F1473" s="124"/>
      <c r="G1473" s="175"/>
      <c r="H1473" s="176"/>
      <c r="I1473" s="123"/>
      <c r="J1473" s="118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30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  <c r="EC1473" s="124"/>
      <c r="ED1473" s="124"/>
      <c r="EE1473" s="124"/>
      <c r="EF1473" s="124"/>
      <c r="EG1473" s="124"/>
      <c r="EH1473" s="124"/>
      <c r="EI1473" s="124"/>
      <c r="EJ1473" s="124"/>
      <c r="EK1473" s="124"/>
      <c r="EL1473" s="124"/>
      <c r="EM1473" s="124"/>
      <c r="EN1473" s="124"/>
      <c r="EO1473" s="124"/>
      <c r="EP1473" s="124"/>
      <c r="EQ1473" s="124"/>
      <c r="ER1473" s="124"/>
      <c r="ES1473" s="124"/>
      <c r="ET1473" s="124"/>
      <c r="EU1473" s="124"/>
      <c r="EV1473" s="124"/>
      <c r="EW1473" s="124"/>
      <c r="EX1473" s="124"/>
      <c r="EY1473" s="124"/>
      <c r="EZ1473" s="124"/>
      <c r="FA1473" s="124"/>
      <c r="FB1473" s="124"/>
      <c r="FC1473" s="124"/>
      <c r="FD1473" s="124"/>
      <c r="FE1473" s="124"/>
      <c r="FF1473" s="124"/>
      <c r="FG1473" s="124"/>
      <c r="FH1473" s="124"/>
      <c r="FI1473" s="124"/>
      <c r="FJ1473" s="124"/>
      <c r="FK1473" s="124"/>
      <c r="FL1473" s="124"/>
      <c r="FM1473" s="124"/>
      <c r="FN1473" s="124"/>
      <c r="FO1473" s="124"/>
      <c r="FP1473" s="124"/>
      <c r="FQ1473" s="124"/>
      <c r="FR1473" s="124"/>
      <c r="FS1473" s="124"/>
      <c r="FT1473" s="124"/>
      <c r="FU1473" s="124"/>
      <c r="FV1473" s="124"/>
      <c r="FW1473" s="124"/>
      <c r="FX1473" s="124"/>
      <c r="FY1473" s="124"/>
      <c r="FZ1473" s="124"/>
      <c r="GA1473" s="124"/>
      <c r="GB1473" s="124"/>
      <c r="GC1473" s="124"/>
      <c r="GD1473" s="124"/>
      <c r="GE1473" s="124"/>
      <c r="GF1473" s="124"/>
      <c r="GG1473" s="124"/>
      <c r="GH1473" s="124"/>
      <c r="GI1473" s="124"/>
      <c r="GJ1473" s="124"/>
      <c r="GK1473" s="124"/>
      <c r="GL1473" s="124"/>
      <c r="GM1473" s="124"/>
      <c r="GN1473" s="124"/>
      <c r="GO1473" s="124"/>
      <c r="GP1473" s="124"/>
    </row>
    <row r="1474" spans="1:198" ht="12.75" customHeight="1" x14ac:dyDescent="0.2">
      <c r="A1474" s="124"/>
      <c r="B1474" s="124"/>
      <c r="C1474" s="129"/>
      <c r="D1474" s="124"/>
      <c r="E1474" s="124"/>
      <c r="F1474" s="124"/>
      <c r="G1474" s="175"/>
      <c r="H1474" s="176"/>
      <c r="I1474" s="123"/>
      <c r="J1474" s="118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30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  <c r="EC1474" s="124"/>
      <c r="ED1474" s="124"/>
      <c r="EE1474" s="124"/>
      <c r="EF1474" s="124"/>
      <c r="EG1474" s="124"/>
      <c r="EH1474" s="124"/>
      <c r="EI1474" s="124"/>
      <c r="EJ1474" s="124"/>
      <c r="EK1474" s="124"/>
      <c r="EL1474" s="124"/>
      <c r="EM1474" s="124"/>
      <c r="EN1474" s="124"/>
      <c r="EO1474" s="124"/>
      <c r="EP1474" s="124"/>
      <c r="EQ1474" s="124"/>
      <c r="ER1474" s="124"/>
      <c r="ES1474" s="124"/>
      <c r="ET1474" s="124"/>
      <c r="EU1474" s="124"/>
      <c r="EV1474" s="124"/>
      <c r="EW1474" s="124"/>
      <c r="EX1474" s="124"/>
      <c r="EY1474" s="124"/>
      <c r="EZ1474" s="124"/>
      <c r="FA1474" s="124"/>
      <c r="FB1474" s="124"/>
      <c r="FC1474" s="124"/>
      <c r="FD1474" s="124"/>
      <c r="FE1474" s="124"/>
      <c r="FF1474" s="124"/>
      <c r="FG1474" s="124"/>
      <c r="FH1474" s="124"/>
      <c r="FI1474" s="124"/>
      <c r="FJ1474" s="124"/>
      <c r="FK1474" s="124"/>
      <c r="FL1474" s="124"/>
      <c r="FM1474" s="124"/>
      <c r="FN1474" s="124"/>
      <c r="FO1474" s="124"/>
      <c r="FP1474" s="124"/>
      <c r="FQ1474" s="124"/>
      <c r="FR1474" s="124"/>
      <c r="FS1474" s="124"/>
      <c r="FT1474" s="124"/>
      <c r="FU1474" s="124"/>
      <c r="FV1474" s="124"/>
      <c r="FW1474" s="124"/>
      <c r="FX1474" s="124"/>
      <c r="FY1474" s="124"/>
      <c r="FZ1474" s="124"/>
      <c r="GA1474" s="124"/>
      <c r="GB1474" s="124"/>
      <c r="GC1474" s="124"/>
      <c r="GD1474" s="124"/>
      <c r="GE1474" s="124"/>
      <c r="GF1474" s="124"/>
      <c r="GG1474" s="124"/>
      <c r="GH1474" s="124"/>
      <c r="GI1474" s="124"/>
      <c r="GJ1474" s="124"/>
      <c r="GK1474" s="124"/>
      <c r="GL1474" s="124"/>
      <c r="GM1474" s="124"/>
      <c r="GN1474" s="124"/>
      <c r="GO1474" s="124"/>
      <c r="GP1474" s="124"/>
    </row>
    <row r="1475" spans="1:198" ht="12.75" customHeight="1" x14ac:dyDescent="0.2">
      <c r="A1475" s="124"/>
      <c r="B1475" s="124"/>
      <c r="C1475" s="129"/>
      <c r="D1475" s="124"/>
      <c r="E1475" s="124"/>
      <c r="F1475" s="124"/>
      <c r="G1475" s="175"/>
      <c r="H1475" s="176"/>
      <c r="I1475" s="123"/>
      <c r="J1475" s="118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30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  <c r="EC1475" s="124"/>
      <c r="ED1475" s="124"/>
      <c r="EE1475" s="124"/>
      <c r="EF1475" s="124"/>
      <c r="EG1475" s="124"/>
      <c r="EH1475" s="124"/>
      <c r="EI1475" s="124"/>
      <c r="EJ1475" s="124"/>
      <c r="EK1475" s="124"/>
      <c r="EL1475" s="124"/>
      <c r="EM1475" s="124"/>
      <c r="EN1475" s="124"/>
      <c r="EO1475" s="124"/>
      <c r="EP1475" s="124"/>
      <c r="EQ1475" s="124"/>
      <c r="ER1475" s="124"/>
      <c r="ES1475" s="124"/>
      <c r="ET1475" s="124"/>
      <c r="EU1475" s="124"/>
      <c r="EV1475" s="124"/>
      <c r="EW1475" s="124"/>
      <c r="EX1475" s="124"/>
      <c r="EY1475" s="124"/>
      <c r="EZ1475" s="124"/>
      <c r="FA1475" s="124"/>
      <c r="FB1475" s="124"/>
      <c r="FC1475" s="124"/>
      <c r="FD1475" s="124"/>
      <c r="FE1475" s="124"/>
      <c r="FF1475" s="124"/>
      <c r="FG1475" s="124"/>
      <c r="FH1475" s="124"/>
      <c r="FI1475" s="124"/>
      <c r="FJ1475" s="124"/>
      <c r="FK1475" s="124"/>
      <c r="FL1475" s="124"/>
      <c r="FM1475" s="124"/>
      <c r="FN1475" s="124"/>
      <c r="FO1475" s="124"/>
      <c r="FP1475" s="124"/>
      <c r="FQ1475" s="124"/>
      <c r="FR1475" s="124"/>
      <c r="FS1475" s="124"/>
      <c r="FT1475" s="124"/>
      <c r="FU1475" s="124"/>
      <c r="FV1475" s="124"/>
      <c r="FW1475" s="124"/>
      <c r="FX1475" s="124"/>
      <c r="FY1475" s="124"/>
      <c r="FZ1475" s="124"/>
      <c r="GA1475" s="124"/>
      <c r="GB1475" s="124"/>
      <c r="GC1475" s="124"/>
      <c r="GD1475" s="124"/>
      <c r="GE1475" s="124"/>
      <c r="GF1475" s="124"/>
      <c r="GG1475" s="124"/>
      <c r="GH1475" s="124"/>
      <c r="GI1475" s="124"/>
      <c r="GJ1475" s="124"/>
      <c r="GK1475" s="124"/>
      <c r="GL1475" s="124"/>
      <c r="GM1475" s="124"/>
      <c r="GN1475" s="124"/>
      <c r="GO1475" s="124"/>
      <c r="GP1475" s="124"/>
    </row>
    <row r="1476" spans="1:198" ht="12.75" customHeight="1" x14ac:dyDescent="0.2">
      <c r="A1476" s="124"/>
      <c r="B1476" s="124"/>
      <c r="C1476" s="129"/>
      <c r="D1476" s="124"/>
      <c r="E1476" s="124"/>
      <c r="F1476" s="124"/>
      <c r="G1476" s="175"/>
      <c r="H1476" s="176"/>
      <c r="I1476" s="123"/>
      <c r="J1476" s="118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30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  <c r="EC1476" s="124"/>
      <c r="ED1476" s="124"/>
      <c r="EE1476" s="124"/>
      <c r="EF1476" s="124"/>
      <c r="EG1476" s="124"/>
      <c r="EH1476" s="124"/>
      <c r="EI1476" s="124"/>
      <c r="EJ1476" s="124"/>
      <c r="EK1476" s="124"/>
      <c r="EL1476" s="124"/>
      <c r="EM1476" s="124"/>
      <c r="EN1476" s="124"/>
      <c r="EO1476" s="124"/>
      <c r="EP1476" s="124"/>
      <c r="EQ1476" s="124"/>
      <c r="ER1476" s="124"/>
      <c r="ES1476" s="124"/>
      <c r="ET1476" s="124"/>
      <c r="EU1476" s="124"/>
      <c r="EV1476" s="124"/>
      <c r="EW1476" s="124"/>
      <c r="EX1476" s="124"/>
      <c r="EY1476" s="124"/>
      <c r="EZ1476" s="124"/>
      <c r="FA1476" s="124"/>
      <c r="FB1476" s="124"/>
      <c r="FC1476" s="124"/>
      <c r="FD1476" s="124"/>
      <c r="FE1476" s="124"/>
      <c r="FF1476" s="124"/>
      <c r="FG1476" s="124"/>
      <c r="FH1476" s="124"/>
      <c r="FI1476" s="124"/>
      <c r="FJ1476" s="124"/>
      <c r="FK1476" s="124"/>
      <c r="FL1476" s="124"/>
      <c r="FM1476" s="124"/>
      <c r="FN1476" s="124"/>
      <c r="FO1476" s="124"/>
      <c r="FP1476" s="124"/>
      <c r="FQ1476" s="124"/>
      <c r="FR1476" s="124"/>
      <c r="FS1476" s="124"/>
      <c r="FT1476" s="124"/>
      <c r="FU1476" s="124"/>
      <c r="FV1476" s="124"/>
      <c r="FW1476" s="124"/>
      <c r="FX1476" s="124"/>
      <c r="FY1476" s="124"/>
      <c r="FZ1476" s="124"/>
      <c r="GA1476" s="124"/>
      <c r="GB1476" s="124"/>
      <c r="GC1476" s="124"/>
      <c r="GD1476" s="124"/>
      <c r="GE1476" s="124"/>
      <c r="GF1476" s="124"/>
      <c r="GG1476" s="124"/>
      <c r="GH1476" s="124"/>
      <c r="GI1476" s="124"/>
      <c r="GJ1476" s="124"/>
      <c r="GK1476" s="124"/>
      <c r="GL1476" s="124"/>
      <c r="GM1476" s="124"/>
      <c r="GN1476" s="124"/>
      <c r="GO1476" s="124"/>
      <c r="GP1476" s="124"/>
    </row>
    <row r="1477" spans="1:198" ht="12.75" customHeight="1" x14ac:dyDescent="0.2">
      <c r="A1477" s="124"/>
      <c r="B1477" s="124"/>
      <c r="C1477" s="129"/>
      <c r="D1477" s="124"/>
      <c r="E1477" s="124"/>
      <c r="F1477" s="124"/>
      <c r="G1477" s="175"/>
      <c r="H1477" s="176"/>
      <c r="I1477" s="123"/>
      <c r="J1477" s="118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30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  <c r="EC1477" s="124"/>
      <c r="ED1477" s="124"/>
      <c r="EE1477" s="124"/>
      <c r="EF1477" s="124"/>
      <c r="EG1477" s="124"/>
      <c r="EH1477" s="124"/>
      <c r="EI1477" s="124"/>
      <c r="EJ1477" s="124"/>
      <c r="EK1477" s="124"/>
      <c r="EL1477" s="124"/>
      <c r="EM1477" s="124"/>
      <c r="EN1477" s="124"/>
      <c r="EO1477" s="124"/>
      <c r="EP1477" s="124"/>
      <c r="EQ1477" s="124"/>
      <c r="ER1477" s="124"/>
      <c r="ES1477" s="124"/>
      <c r="ET1477" s="124"/>
      <c r="EU1477" s="124"/>
      <c r="EV1477" s="124"/>
      <c r="EW1477" s="124"/>
      <c r="EX1477" s="124"/>
      <c r="EY1477" s="124"/>
      <c r="EZ1477" s="124"/>
      <c r="FA1477" s="124"/>
      <c r="FB1477" s="124"/>
      <c r="FC1477" s="124"/>
      <c r="FD1477" s="124"/>
      <c r="FE1477" s="124"/>
      <c r="FF1477" s="124"/>
      <c r="FG1477" s="124"/>
      <c r="FH1477" s="124"/>
      <c r="FI1477" s="124"/>
      <c r="FJ1477" s="124"/>
      <c r="FK1477" s="124"/>
      <c r="FL1477" s="124"/>
      <c r="FM1477" s="124"/>
      <c r="FN1477" s="124"/>
      <c r="FO1477" s="124"/>
      <c r="FP1477" s="124"/>
      <c r="FQ1477" s="124"/>
      <c r="FR1477" s="124"/>
      <c r="FS1477" s="124"/>
      <c r="FT1477" s="124"/>
      <c r="FU1477" s="124"/>
      <c r="FV1477" s="124"/>
      <c r="FW1477" s="124"/>
      <c r="FX1477" s="124"/>
      <c r="FY1477" s="124"/>
      <c r="FZ1477" s="124"/>
      <c r="GA1477" s="124"/>
      <c r="GB1477" s="124"/>
      <c r="GC1477" s="124"/>
      <c r="GD1477" s="124"/>
      <c r="GE1477" s="124"/>
      <c r="GF1477" s="124"/>
      <c r="GG1477" s="124"/>
      <c r="GH1477" s="124"/>
      <c r="GI1477" s="124"/>
      <c r="GJ1477" s="124"/>
      <c r="GK1477" s="124"/>
      <c r="GL1477" s="124"/>
      <c r="GM1477" s="124"/>
      <c r="GN1477" s="124"/>
      <c r="GO1477" s="124"/>
      <c r="GP1477" s="124"/>
    </row>
    <row r="1478" spans="1:198" ht="12.75" customHeight="1" x14ac:dyDescent="0.2">
      <c r="A1478" s="124"/>
      <c r="B1478" s="124"/>
      <c r="C1478" s="129"/>
      <c r="D1478" s="124"/>
      <c r="E1478" s="124"/>
      <c r="F1478" s="124"/>
      <c r="G1478" s="175"/>
      <c r="H1478" s="176"/>
      <c r="I1478" s="123"/>
      <c r="J1478" s="118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30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  <c r="EC1478" s="124"/>
      <c r="ED1478" s="124"/>
      <c r="EE1478" s="124"/>
      <c r="EF1478" s="124"/>
      <c r="EG1478" s="124"/>
      <c r="EH1478" s="124"/>
      <c r="EI1478" s="124"/>
      <c r="EJ1478" s="124"/>
      <c r="EK1478" s="124"/>
      <c r="EL1478" s="124"/>
      <c r="EM1478" s="124"/>
      <c r="EN1478" s="124"/>
      <c r="EO1478" s="124"/>
      <c r="EP1478" s="124"/>
      <c r="EQ1478" s="124"/>
      <c r="ER1478" s="124"/>
      <c r="ES1478" s="124"/>
      <c r="ET1478" s="124"/>
      <c r="EU1478" s="124"/>
      <c r="EV1478" s="124"/>
      <c r="EW1478" s="124"/>
      <c r="EX1478" s="124"/>
      <c r="EY1478" s="124"/>
      <c r="EZ1478" s="124"/>
      <c r="FA1478" s="124"/>
      <c r="FB1478" s="124"/>
      <c r="FC1478" s="124"/>
      <c r="FD1478" s="124"/>
      <c r="FE1478" s="124"/>
      <c r="FF1478" s="124"/>
      <c r="FG1478" s="124"/>
      <c r="FH1478" s="124"/>
      <c r="FI1478" s="124"/>
      <c r="FJ1478" s="124"/>
      <c r="FK1478" s="124"/>
      <c r="FL1478" s="124"/>
      <c r="FM1478" s="124"/>
      <c r="FN1478" s="124"/>
      <c r="FO1478" s="124"/>
      <c r="FP1478" s="124"/>
      <c r="FQ1478" s="124"/>
      <c r="FR1478" s="124"/>
      <c r="FS1478" s="124"/>
      <c r="FT1478" s="124"/>
      <c r="FU1478" s="124"/>
      <c r="FV1478" s="124"/>
      <c r="FW1478" s="124"/>
      <c r="FX1478" s="124"/>
      <c r="FY1478" s="124"/>
      <c r="FZ1478" s="124"/>
      <c r="GA1478" s="124"/>
      <c r="GB1478" s="124"/>
      <c r="GC1478" s="124"/>
      <c r="GD1478" s="124"/>
      <c r="GE1478" s="124"/>
      <c r="GF1478" s="124"/>
      <c r="GG1478" s="124"/>
      <c r="GH1478" s="124"/>
      <c r="GI1478" s="124"/>
      <c r="GJ1478" s="124"/>
      <c r="GK1478" s="124"/>
      <c r="GL1478" s="124"/>
      <c r="GM1478" s="124"/>
      <c r="GN1478" s="124"/>
      <c r="GO1478" s="124"/>
      <c r="GP1478" s="124"/>
    </row>
    <row r="1479" spans="1:198" ht="12.75" customHeight="1" x14ac:dyDescent="0.2">
      <c r="A1479" s="124"/>
      <c r="B1479" s="124"/>
      <c r="C1479" s="129"/>
      <c r="D1479" s="124"/>
      <c r="E1479" s="124"/>
      <c r="F1479" s="124"/>
      <c r="G1479" s="175"/>
      <c r="H1479" s="176"/>
      <c r="I1479" s="123"/>
      <c r="J1479" s="118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30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  <c r="EC1479" s="124"/>
      <c r="ED1479" s="124"/>
      <c r="EE1479" s="124"/>
      <c r="EF1479" s="124"/>
      <c r="EG1479" s="124"/>
      <c r="EH1479" s="124"/>
      <c r="EI1479" s="124"/>
      <c r="EJ1479" s="124"/>
      <c r="EK1479" s="124"/>
      <c r="EL1479" s="124"/>
      <c r="EM1479" s="124"/>
      <c r="EN1479" s="124"/>
      <c r="EO1479" s="124"/>
      <c r="EP1479" s="124"/>
      <c r="EQ1479" s="124"/>
      <c r="ER1479" s="124"/>
      <c r="ES1479" s="124"/>
      <c r="ET1479" s="124"/>
      <c r="EU1479" s="124"/>
      <c r="EV1479" s="124"/>
      <c r="EW1479" s="124"/>
      <c r="EX1479" s="124"/>
      <c r="EY1479" s="124"/>
      <c r="EZ1479" s="124"/>
      <c r="FA1479" s="124"/>
      <c r="FB1479" s="124"/>
      <c r="FC1479" s="124"/>
      <c r="FD1479" s="124"/>
      <c r="FE1479" s="124"/>
      <c r="FF1479" s="124"/>
      <c r="FG1479" s="124"/>
      <c r="FH1479" s="124"/>
      <c r="FI1479" s="124"/>
      <c r="FJ1479" s="124"/>
      <c r="FK1479" s="124"/>
      <c r="FL1479" s="124"/>
      <c r="FM1479" s="124"/>
      <c r="FN1479" s="124"/>
      <c r="FO1479" s="124"/>
      <c r="FP1479" s="124"/>
      <c r="FQ1479" s="124"/>
      <c r="FR1479" s="124"/>
      <c r="FS1479" s="124"/>
      <c r="FT1479" s="124"/>
      <c r="FU1479" s="124"/>
      <c r="FV1479" s="124"/>
      <c r="FW1479" s="124"/>
      <c r="FX1479" s="124"/>
      <c r="FY1479" s="124"/>
      <c r="FZ1479" s="124"/>
      <c r="GA1479" s="124"/>
      <c r="GB1479" s="124"/>
      <c r="GC1479" s="124"/>
      <c r="GD1479" s="124"/>
      <c r="GE1479" s="124"/>
      <c r="GF1479" s="124"/>
      <c r="GG1479" s="124"/>
      <c r="GH1479" s="124"/>
      <c r="GI1479" s="124"/>
      <c r="GJ1479" s="124"/>
      <c r="GK1479" s="124"/>
      <c r="GL1479" s="124"/>
      <c r="GM1479" s="124"/>
      <c r="GN1479" s="124"/>
      <c r="GO1479" s="124"/>
      <c r="GP1479" s="124"/>
    </row>
    <row r="1480" spans="1:198" ht="12.75" customHeight="1" x14ac:dyDescent="0.2">
      <c r="A1480" s="124"/>
      <c r="B1480" s="124"/>
      <c r="C1480" s="129"/>
      <c r="D1480" s="124"/>
      <c r="E1480" s="124"/>
      <c r="F1480" s="124"/>
      <c r="G1480" s="175"/>
      <c r="H1480" s="176"/>
      <c r="I1480" s="123"/>
      <c r="J1480" s="118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30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  <c r="EC1480" s="124"/>
      <c r="ED1480" s="124"/>
      <c r="EE1480" s="124"/>
      <c r="EF1480" s="124"/>
      <c r="EG1480" s="124"/>
      <c r="EH1480" s="124"/>
      <c r="EI1480" s="124"/>
      <c r="EJ1480" s="124"/>
      <c r="EK1480" s="124"/>
      <c r="EL1480" s="124"/>
      <c r="EM1480" s="124"/>
      <c r="EN1480" s="124"/>
      <c r="EO1480" s="124"/>
      <c r="EP1480" s="124"/>
      <c r="EQ1480" s="124"/>
      <c r="ER1480" s="124"/>
      <c r="ES1480" s="124"/>
      <c r="ET1480" s="124"/>
      <c r="EU1480" s="124"/>
      <c r="EV1480" s="124"/>
      <c r="EW1480" s="124"/>
      <c r="EX1480" s="124"/>
      <c r="EY1480" s="124"/>
      <c r="EZ1480" s="124"/>
      <c r="FA1480" s="124"/>
      <c r="FB1480" s="124"/>
      <c r="FC1480" s="124"/>
      <c r="FD1480" s="124"/>
      <c r="FE1480" s="124"/>
      <c r="FF1480" s="124"/>
      <c r="FG1480" s="124"/>
      <c r="FH1480" s="124"/>
      <c r="FI1480" s="124"/>
      <c r="FJ1480" s="124"/>
      <c r="FK1480" s="124"/>
      <c r="FL1480" s="124"/>
      <c r="FM1480" s="124"/>
      <c r="FN1480" s="124"/>
      <c r="FO1480" s="124"/>
      <c r="FP1480" s="124"/>
      <c r="FQ1480" s="124"/>
      <c r="FR1480" s="124"/>
      <c r="FS1480" s="124"/>
      <c r="FT1480" s="124"/>
      <c r="FU1480" s="124"/>
      <c r="FV1480" s="124"/>
      <c r="FW1480" s="124"/>
      <c r="FX1480" s="124"/>
      <c r="FY1480" s="124"/>
      <c r="FZ1480" s="124"/>
      <c r="GA1480" s="124"/>
      <c r="GB1480" s="124"/>
      <c r="GC1480" s="124"/>
      <c r="GD1480" s="124"/>
      <c r="GE1480" s="124"/>
      <c r="GF1480" s="124"/>
      <c r="GG1480" s="124"/>
      <c r="GH1480" s="124"/>
      <c r="GI1480" s="124"/>
      <c r="GJ1480" s="124"/>
      <c r="GK1480" s="124"/>
      <c r="GL1480" s="124"/>
      <c r="GM1480" s="124"/>
      <c r="GN1480" s="124"/>
      <c r="GO1480" s="124"/>
      <c r="GP1480" s="124"/>
    </row>
    <row r="1481" spans="1:198" ht="12.75" customHeight="1" x14ac:dyDescent="0.2">
      <c r="A1481" s="124"/>
      <c r="B1481" s="124"/>
      <c r="C1481" s="129"/>
      <c r="D1481" s="124"/>
      <c r="E1481" s="124"/>
      <c r="F1481" s="124"/>
      <c r="G1481" s="175"/>
      <c r="H1481" s="176"/>
      <c r="I1481" s="123"/>
      <c r="J1481" s="118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30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  <c r="EC1481" s="124"/>
      <c r="ED1481" s="124"/>
      <c r="EE1481" s="124"/>
      <c r="EF1481" s="124"/>
      <c r="EG1481" s="124"/>
      <c r="EH1481" s="124"/>
      <c r="EI1481" s="124"/>
      <c r="EJ1481" s="124"/>
      <c r="EK1481" s="124"/>
      <c r="EL1481" s="124"/>
      <c r="EM1481" s="124"/>
      <c r="EN1481" s="124"/>
      <c r="EO1481" s="124"/>
      <c r="EP1481" s="124"/>
      <c r="EQ1481" s="124"/>
      <c r="ER1481" s="124"/>
      <c r="ES1481" s="124"/>
      <c r="ET1481" s="124"/>
      <c r="EU1481" s="124"/>
      <c r="EV1481" s="124"/>
      <c r="EW1481" s="124"/>
      <c r="EX1481" s="124"/>
      <c r="EY1481" s="124"/>
      <c r="EZ1481" s="124"/>
      <c r="FA1481" s="124"/>
      <c r="FB1481" s="124"/>
      <c r="FC1481" s="124"/>
      <c r="FD1481" s="124"/>
      <c r="FE1481" s="124"/>
      <c r="FF1481" s="124"/>
      <c r="FG1481" s="124"/>
      <c r="FH1481" s="124"/>
      <c r="FI1481" s="124"/>
      <c r="FJ1481" s="124"/>
      <c r="FK1481" s="124"/>
      <c r="FL1481" s="124"/>
      <c r="FM1481" s="124"/>
      <c r="FN1481" s="124"/>
      <c r="FO1481" s="124"/>
      <c r="FP1481" s="124"/>
      <c r="FQ1481" s="124"/>
      <c r="FR1481" s="124"/>
      <c r="FS1481" s="124"/>
      <c r="FT1481" s="124"/>
      <c r="FU1481" s="124"/>
      <c r="FV1481" s="124"/>
      <c r="FW1481" s="124"/>
      <c r="FX1481" s="124"/>
      <c r="FY1481" s="124"/>
      <c r="FZ1481" s="124"/>
      <c r="GA1481" s="124"/>
      <c r="GB1481" s="124"/>
      <c r="GC1481" s="124"/>
      <c r="GD1481" s="124"/>
      <c r="GE1481" s="124"/>
      <c r="GF1481" s="124"/>
      <c r="GG1481" s="124"/>
      <c r="GH1481" s="124"/>
      <c r="GI1481" s="124"/>
      <c r="GJ1481" s="124"/>
      <c r="GK1481" s="124"/>
      <c r="GL1481" s="124"/>
      <c r="GM1481" s="124"/>
      <c r="GN1481" s="124"/>
      <c r="GO1481" s="124"/>
      <c r="GP1481" s="124"/>
    </row>
    <row r="1482" spans="1:198" ht="12.75" customHeight="1" x14ac:dyDescent="0.2">
      <c r="A1482" s="124"/>
      <c r="B1482" s="124"/>
      <c r="C1482" s="129"/>
      <c r="D1482" s="124"/>
      <c r="E1482" s="124"/>
      <c r="F1482" s="124"/>
      <c r="G1482" s="175"/>
      <c r="H1482" s="176"/>
      <c r="I1482" s="123"/>
      <c r="J1482" s="118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30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  <c r="EC1482" s="124"/>
      <c r="ED1482" s="124"/>
      <c r="EE1482" s="124"/>
      <c r="EF1482" s="124"/>
      <c r="EG1482" s="124"/>
      <c r="EH1482" s="124"/>
      <c r="EI1482" s="124"/>
      <c r="EJ1482" s="124"/>
      <c r="EK1482" s="124"/>
      <c r="EL1482" s="124"/>
      <c r="EM1482" s="124"/>
      <c r="EN1482" s="124"/>
      <c r="EO1482" s="124"/>
      <c r="EP1482" s="124"/>
      <c r="EQ1482" s="124"/>
      <c r="ER1482" s="124"/>
      <c r="ES1482" s="124"/>
      <c r="ET1482" s="124"/>
      <c r="EU1482" s="124"/>
      <c r="EV1482" s="124"/>
      <c r="EW1482" s="124"/>
      <c r="EX1482" s="124"/>
      <c r="EY1482" s="124"/>
      <c r="EZ1482" s="124"/>
      <c r="FA1482" s="124"/>
      <c r="FB1482" s="124"/>
      <c r="FC1482" s="124"/>
      <c r="FD1482" s="124"/>
      <c r="FE1482" s="124"/>
      <c r="FF1482" s="124"/>
      <c r="FG1482" s="124"/>
      <c r="FH1482" s="124"/>
      <c r="FI1482" s="124"/>
      <c r="FJ1482" s="124"/>
      <c r="FK1482" s="124"/>
      <c r="FL1482" s="124"/>
      <c r="FM1482" s="124"/>
      <c r="FN1482" s="124"/>
      <c r="FO1482" s="124"/>
      <c r="FP1482" s="124"/>
      <c r="FQ1482" s="124"/>
      <c r="FR1482" s="124"/>
      <c r="FS1482" s="124"/>
      <c r="FT1482" s="124"/>
      <c r="FU1482" s="124"/>
      <c r="FV1482" s="124"/>
      <c r="FW1482" s="124"/>
      <c r="FX1482" s="124"/>
      <c r="FY1482" s="124"/>
      <c r="FZ1482" s="124"/>
      <c r="GA1482" s="124"/>
      <c r="GB1482" s="124"/>
      <c r="GC1482" s="124"/>
      <c r="GD1482" s="124"/>
      <c r="GE1482" s="124"/>
      <c r="GF1482" s="124"/>
      <c r="GG1482" s="124"/>
      <c r="GH1482" s="124"/>
      <c r="GI1482" s="124"/>
      <c r="GJ1482" s="124"/>
      <c r="GK1482" s="124"/>
      <c r="GL1482" s="124"/>
      <c r="GM1482" s="124"/>
      <c r="GN1482" s="124"/>
      <c r="GO1482" s="124"/>
      <c r="GP1482" s="124"/>
    </row>
    <row r="1483" spans="1:198" ht="12.75" customHeight="1" x14ac:dyDescent="0.2">
      <c r="A1483" s="124"/>
      <c r="B1483" s="124"/>
      <c r="C1483" s="129"/>
      <c r="D1483" s="124"/>
      <c r="E1483" s="124"/>
      <c r="F1483" s="124"/>
      <c r="G1483" s="175"/>
      <c r="H1483" s="176"/>
      <c r="I1483" s="123"/>
      <c r="J1483" s="118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30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  <c r="EC1483" s="124"/>
      <c r="ED1483" s="124"/>
      <c r="EE1483" s="124"/>
      <c r="EF1483" s="124"/>
      <c r="EG1483" s="124"/>
      <c r="EH1483" s="124"/>
      <c r="EI1483" s="124"/>
      <c r="EJ1483" s="124"/>
      <c r="EK1483" s="124"/>
      <c r="EL1483" s="124"/>
      <c r="EM1483" s="124"/>
      <c r="EN1483" s="124"/>
      <c r="EO1483" s="124"/>
      <c r="EP1483" s="124"/>
      <c r="EQ1483" s="124"/>
      <c r="ER1483" s="124"/>
      <c r="ES1483" s="124"/>
      <c r="ET1483" s="124"/>
      <c r="EU1483" s="124"/>
      <c r="EV1483" s="124"/>
      <c r="EW1483" s="124"/>
      <c r="EX1483" s="124"/>
      <c r="EY1483" s="124"/>
      <c r="EZ1483" s="124"/>
      <c r="FA1483" s="124"/>
      <c r="FB1483" s="124"/>
      <c r="FC1483" s="124"/>
      <c r="FD1483" s="124"/>
      <c r="FE1483" s="124"/>
      <c r="FF1483" s="124"/>
      <c r="FG1483" s="124"/>
      <c r="FH1483" s="124"/>
      <c r="FI1483" s="124"/>
      <c r="FJ1483" s="124"/>
      <c r="FK1483" s="124"/>
      <c r="FL1483" s="124"/>
      <c r="FM1483" s="124"/>
      <c r="FN1483" s="124"/>
      <c r="FO1483" s="124"/>
      <c r="FP1483" s="124"/>
      <c r="FQ1483" s="124"/>
      <c r="FR1483" s="124"/>
      <c r="FS1483" s="124"/>
      <c r="FT1483" s="124"/>
      <c r="FU1483" s="124"/>
      <c r="FV1483" s="124"/>
      <c r="FW1483" s="124"/>
      <c r="FX1483" s="124"/>
      <c r="FY1483" s="124"/>
      <c r="FZ1483" s="124"/>
      <c r="GA1483" s="124"/>
      <c r="GB1483" s="124"/>
      <c r="GC1483" s="124"/>
      <c r="GD1483" s="124"/>
      <c r="GE1483" s="124"/>
      <c r="GF1483" s="124"/>
      <c r="GG1483" s="124"/>
      <c r="GH1483" s="124"/>
      <c r="GI1483" s="124"/>
      <c r="GJ1483" s="124"/>
      <c r="GK1483" s="124"/>
      <c r="GL1483" s="124"/>
      <c r="GM1483" s="124"/>
      <c r="GN1483" s="124"/>
      <c r="GO1483" s="124"/>
      <c r="GP1483" s="124"/>
    </row>
    <row r="1484" spans="1:198" ht="12.75" customHeight="1" x14ac:dyDescent="0.2">
      <c r="A1484" s="124"/>
      <c r="B1484" s="124"/>
      <c r="C1484" s="129"/>
      <c r="D1484" s="124"/>
      <c r="E1484" s="124"/>
      <c r="F1484" s="124"/>
      <c r="G1484" s="175"/>
      <c r="H1484" s="176"/>
      <c r="I1484" s="123"/>
      <c r="J1484" s="118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30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  <c r="EC1484" s="124"/>
      <c r="ED1484" s="124"/>
      <c r="EE1484" s="124"/>
      <c r="EF1484" s="124"/>
      <c r="EG1484" s="124"/>
      <c r="EH1484" s="124"/>
      <c r="EI1484" s="124"/>
      <c r="EJ1484" s="124"/>
      <c r="EK1484" s="124"/>
      <c r="EL1484" s="124"/>
      <c r="EM1484" s="124"/>
      <c r="EN1484" s="124"/>
      <c r="EO1484" s="124"/>
      <c r="EP1484" s="124"/>
      <c r="EQ1484" s="124"/>
      <c r="ER1484" s="124"/>
      <c r="ES1484" s="124"/>
      <c r="ET1484" s="124"/>
      <c r="EU1484" s="124"/>
      <c r="EV1484" s="124"/>
      <c r="EW1484" s="124"/>
      <c r="EX1484" s="124"/>
      <c r="EY1484" s="124"/>
      <c r="EZ1484" s="124"/>
      <c r="FA1484" s="124"/>
      <c r="FB1484" s="124"/>
      <c r="FC1484" s="124"/>
      <c r="FD1484" s="124"/>
      <c r="FE1484" s="124"/>
      <c r="FF1484" s="124"/>
      <c r="FG1484" s="124"/>
      <c r="FH1484" s="124"/>
      <c r="FI1484" s="124"/>
      <c r="FJ1484" s="124"/>
      <c r="FK1484" s="124"/>
      <c r="FL1484" s="124"/>
      <c r="FM1484" s="124"/>
      <c r="FN1484" s="124"/>
      <c r="FO1484" s="124"/>
      <c r="FP1484" s="124"/>
      <c r="FQ1484" s="124"/>
      <c r="FR1484" s="124"/>
      <c r="FS1484" s="124"/>
      <c r="FT1484" s="124"/>
      <c r="FU1484" s="124"/>
      <c r="FV1484" s="124"/>
      <c r="FW1484" s="124"/>
      <c r="FX1484" s="124"/>
      <c r="FY1484" s="124"/>
      <c r="FZ1484" s="124"/>
      <c r="GA1484" s="124"/>
      <c r="GB1484" s="124"/>
      <c r="GC1484" s="124"/>
      <c r="GD1484" s="124"/>
      <c r="GE1484" s="124"/>
      <c r="GF1484" s="124"/>
      <c r="GG1484" s="124"/>
      <c r="GH1484" s="124"/>
      <c r="GI1484" s="124"/>
      <c r="GJ1484" s="124"/>
      <c r="GK1484" s="124"/>
      <c r="GL1484" s="124"/>
      <c r="GM1484" s="124"/>
      <c r="GN1484" s="124"/>
      <c r="GO1484" s="124"/>
      <c r="GP1484" s="124"/>
    </row>
    <row r="1485" spans="1:198" ht="12.75" customHeight="1" x14ac:dyDescent="0.2">
      <c r="A1485" s="124"/>
      <c r="B1485" s="124"/>
      <c r="C1485" s="129"/>
      <c r="D1485" s="124"/>
      <c r="E1485" s="124"/>
      <c r="F1485" s="124"/>
      <c r="G1485" s="175"/>
      <c r="H1485" s="176"/>
      <c r="I1485" s="123"/>
      <c r="J1485" s="118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30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  <c r="EC1485" s="124"/>
      <c r="ED1485" s="124"/>
      <c r="EE1485" s="124"/>
      <c r="EF1485" s="124"/>
      <c r="EG1485" s="124"/>
      <c r="EH1485" s="124"/>
      <c r="EI1485" s="124"/>
      <c r="EJ1485" s="124"/>
      <c r="EK1485" s="124"/>
      <c r="EL1485" s="124"/>
      <c r="EM1485" s="124"/>
      <c r="EN1485" s="124"/>
      <c r="EO1485" s="124"/>
      <c r="EP1485" s="124"/>
      <c r="EQ1485" s="124"/>
      <c r="ER1485" s="124"/>
      <c r="ES1485" s="124"/>
      <c r="ET1485" s="124"/>
      <c r="EU1485" s="124"/>
      <c r="EV1485" s="124"/>
      <c r="EW1485" s="124"/>
      <c r="EX1485" s="124"/>
      <c r="EY1485" s="124"/>
      <c r="EZ1485" s="124"/>
      <c r="FA1485" s="124"/>
      <c r="FB1485" s="124"/>
      <c r="FC1485" s="124"/>
      <c r="FD1485" s="124"/>
      <c r="FE1485" s="124"/>
      <c r="FF1485" s="124"/>
      <c r="FG1485" s="124"/>
      <c r="FH1485" s="124"/>
      <c r="FI1485" s="124"/>
      <c r="FJ1485" s="124"/>
      <c r="FK1485" s="124"/>
      <c r="FL1485" s="124"/>
      <c r="FM1485" s="124"/>
      <c r="FN1485" s="124"/>
      <c r="FO1485" s="124"/>
      <c r="FP1485" s="124"/>
      <c r="FQ1485" s="124"/>
      <c r="FR1485" s="124"/>
      <c r="FS1485" s="124"/>
      <c r="FT1485" s="124"/>
      <c r="FU1485" s="124"/>
      <c r="FV1485" s="124"/>
      <c r="FW1485" s="124"/>
      <c r="FX1485" s="124"/>
      <c r="FY1485" s="124"/>
      <c r="FZ1485" s="124"/>
      <c r="GA1485" s="124"/>
      <c r="GB1485" s="124"/>
      <c r="GC1485" s="124"/>
      <c r="GD1485" s="124"/>
      <c r="GE1485" s="124"/>
      <c r="GF1485" s="124"/>
      <c r="GG1485" s="124"/>
      <c r="GH1485" s="124"/>
      <c r="GI1485" s="124"/>
      <c r="GJ1485" s="124"/>
      <c r="GK1485" s="124"/>
      <c r="GL1485" s="124"/>
      <c r="GM1485" s="124"/>
      <c r="GN1485" s="124"/>
      <c r="GO1485" s="124"/>
      <c r="GP1485" s="124"/>
    </row>
    <row r="1486" spans="1:198" ht="12.75" customHeight="1" x14ac:dyDescent="0.2">
      <c r="A1486" s="124"/>
      <c r="B1486" s="124"/>
      <c r="C1486" s="129"/>
      <c r="D1486" s="124"/>
      <c r="E1486" s="124"/>
      <c r="F1486" s="124"/>
      <c r="G1486" s="175"/>
      <c r="H1486" s="176"/>
      <c r="I1486" s="123"/>
      <c r="J1486" s="118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30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  <c r="EC1486" s="124"/>
      <c r="ED1486" s="124"/>
      <c r="EE1486" s="124"/>
      <c r="EF1486" s="124"/>
      <c r="EG1486" s="124"/>
      <c r="EH1486" s="124"/>
      <c r="EI1486" s="124"/>
      <c r="EJ1486" s="124"/>
      <c r="EK1486" s="124"/>
      <c r="EL1486" s="124"/>
      <c r="EM1486" s="124"/>
      <c r="EN1486" s="124"/>
      <c r="EO1486" s="124"/>
      <c r="EP1486" s="124"/>
      <c r="EQ1486" s="124"/>
      <c r="ER1486" s="124"/>
      <c r="ES1486" s="124"/>
      <c r="ET1486" s="124"/>
      <c r="EU1486" s="124"/>
      <c r="EV1486" s="124"/>
      <c r="EW1486" s="124"/>
      <c r="EX1486" s="124"/>
      <c r="EY1486" s="124"/>
      <c r="EZ1486" s="124"/>
      <c r="FA1486" s="124"/>
      <c r="FB1486" s="124"/>
      <c r="FC1486" s="124"/>
      <c r="FD1486" s="124"/>
      <c r="FE1486" s="124"/>
      <c r="FF1486" s="124"/>
      <c r="FG1486" s="124"/>
      <c r="FH1486" s="124"/>
      <c r="FI1486" s="124"/>
      <c r="FJ1486" s="124"/>
      <c r="FK1486" s="124"/>
      <c r="FL1486" s="124"/>
      <c r="FM1486" s="124"/>
      <c r="FN1486" s="124"/>
      <c r="FO1486" s="124"/>
      <c r="FP1486" s="124"/>
      <c r="FQ1486" s="124"/>
      <c r="FR1486" s="124"/>
      <c r="FS1486" s="124"/>
      <c r="FT1486" s="124"/>
      <c r="FU1486" s="124"/>
      <c r="FV1486" s="124"/>
      <c r="FW1486" s="124"/>
      <c r="FX1486" s="124"/>
      <c r="FY1486" s="124"/>
      <c r="FZ1486" s="124"/>
      <c r="GA1486" s="124"/>
      <c r="GB1486" s="124"/>
      <c r="GC1486" s="124"/>
      <c r="GD1486" s="124"/>
      <c r="GE1486" s="124"/>
      <c r="GF1486" s="124"/>
      <c r="GG1486" s="124"/>
      <c r="GH1486" s="124"/>
      <c r="GI1486" s="124"/>
      <c r="GJ1486" s="124"/>
      <c r="GK1486" s="124"/>
      <c r="GL1486" s="124"/>
      <c r="GM1486" s="124"/>
      <c r="GN1486" s="124"/>
      <c r="GO1486" s="124"/>
      <c r="GP1486" s="124"/>
    </row>
  </sheetData>
  <sortState ref="A61:KR95">
    <sortCondition ref="I61:I95"/>
  </sortState>
  <customSheetViews>
    <customSheetView guid="{D81EDAC4-75AE-4B8D-B758-1F728A8C3410}" hiddenRows="1" hiddenColumns="1">
      <pane ySplit="1" topLeftCell="A25" activePane="bottomLeft" state="frozen"/>
      <selection pane="bottomLeft" activeCell="A52" sqref="A52"/>
      <pageMargins left="0" right="0" top="0" bottom="0" header="0" footer="0"/>
      <pageSetup paperSize="290" fitToWidth="0" fitToHeight="0" orientation="landscape" r:id="rId1"/>
      <headerFooter alignWithMargins="0"/>
    </customSheetView>
    <customSheetView guid="{AADCD0DD-DFC9-4D0A-A6B7-7EBE73AAE341}">
      <pane ySplit="1" topLeftCell="A2" activePane="bottomLeft" state="frozen"/>
      <selection pane="bottomLeft" activeCell="A5" sqref="A5:XFD5"/>
      <pageMargins left="0" right="0" top="0" bottom="0" header="0" footer="0"/>
      <pageSetup paperSize="290" fitToWidth="0" fitToHeight="0" orientation="landscape" r:id="rId2"/>
      <headerFooter alignWithMargins="0"/>
    </customSheetView>
  </customSheetViews>
  <mergeCells count="1">
    <mergeCell ref="C38:D38"/>
  </mergeCells>
  <pageMargins left="0" right="0" top="0" bottom="0" header="0" footer="0"/>
  <pageSetup paperSize="3" fitToWidth="0" fitToHeight="0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62"/>
  <sheetViews>
    <sheetView showOutlineSymbols="0" zoomScaleNormal="100" workbookViewId="0">
      <pane xSplit="4" ySplit="2" topLeftCell="E117" activePane="bottomRight" state="frozen"/>
      <selection activeCell="F3" sqref="F3"/>
      <selection pane="topRight" activeCell="F3" sqref="F3"/>
      <selection pane="bottomLeft" activeCell="F3" sqref="F3"/>
      <selection pane="bottomRight" activeCell="B1" sqref="B1"/>
    </sheetView>
  </sheetViews>
  <sheetFormatPr defaultColWidth="6.85546875" defaultRowHeight="12.75" customHeight="1" x14ac:dyDescent="0.2"/>
  <cols>
    <col min="1" max="1" width="6.85546875" style="68"/>
    <col min="2" max="2" width="25.7109375" style="83" customWidth="1"/>
    <col min="3" max="3" width="26" style="68" customWidth="1"/>
    <col min="4" max="4" width="11.140625" style="107" customWidth="1"/>
    <col min="5" max="5" width="10.28515625" style="91" bestFit="1" customWidth="1"/>
    <col min="6" max="6" width="10.140625" style="91" bestFit="1" customWidth="1"/>
    <col min="7" max="7" width="7.28515625" style="68" bestFit="1" customWidth="1"/>
    <col min="8" max="8" width="11.28515625" style="68" customWidth="1"/>
    <col min="9" max="9" width="11.28515625" style="68" bestFit="1" customWidth="1"/>
    <col min="10" max="10" width="11.28515625" style="68" customWidth="1"/>
    <col min="11" max="18" width="10.42578125" style="68" customWidth="1"/>
    <col min="19" max="19" width="9.85546875" style="106" bestFit="1" customWidth="1"/>
    <col min="20" max="20" width="10.140625" style="68" customWidth="1"/>
    <col min="21" max="21" width="9.85546875" style="68" bestFit="1" customWidth="1"/>
    <col min="22" max="16384" width="6.85546875" style="68"/>
  </cols>
  <sheetData>
    <row r="1" spans="1:20" ht="22.5" customHeight="1" x14ac:dyDescent="0.2">
      <c r="B1" s="301" t="s">
        <v>705</v>
      </c>
      <c r="G1" s="68" t="s">
        <v>182</v>
      </c>
    </row>
    <row r="2" spans="1:20" ht="11.25" x14ac:dyDescent="0.2">
      <c r="B2" s="83" t="s">
        <v>0</v>
      </c>
      <c r="C2" s="68" t="s">
        <v>1</v>
      </c>
      <c r="D2" s="107" t="s">
        <v>4</v>
      </c>
      <c r="E2" s="91" t="s">
        <v>2</v>
      </c>
      <c r="F2" s="91" t="s">
        <v>3</v>
      </c>
      <c r="G2" s="91" t="s">
        <v>451</v>
      </c>
      <c r="H2" s="91">
        <v>43962</v>
      </c>
      <c r="I2" s="91">
        <v>43969</v>
      </c>
      <c r="J2" s="91">
        <v>43976</v>
      </c>
      <c r="K2" s="91">
        <v>43983</v>
      </c>
      <c r="L2" s="91">
        <v>43990</v>
      </c>
      <c r="M2" s="91">
        <v>43997</v>
      </c>
      <c r="N2" s="91">
        <v>44004</v>
      </c>
      <c r="O2" s="91">
        <v>44011</v>
      </c>
      <c r="P2" s="91">
        <v>44018</v>
      </c>
      <c r="Q2" s="91">
        <v>44025</v>
      </c>
      <c r="R2" s="91">
        <v>44032</v>
      </c>
      <c r="T2" s="314" t="s">
        <v>437</v>
      </c>
    </row>
    <row r="3" spans="1:20" ht="3.75" customHeight="1" x14ac:dyDescent="0.2"/>
    <row r="4" spans="1:20" ht="11.25" x14ac:dyDescent="0.2">
      <c r="D4" s="108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20" ht="15" x14ac:dyDescent="0.2">
      <c r="B5" s="238"/>
      <c r="C5" s="22"/>
      <c r="D5" s="22"/>
      <c r="E5" s="43"/>
      <c r="F5" s="43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20" ht="15" x14ac:dyDescent="0.2">
      <c r="B6" s="238"/>
      <c r="C6" s="22"/>
      <c r="D6" s="239"/>
      <c r="E6" s="43"/>
      <c r="F6" s="43"/>
      <c r="G6" s="110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20" s="1" customFormat="1" ht="12" x14ac:dyDescent="0.2">
      <c r="A7" s="1">
        <v>25</v>
      </c>
      <c r="B7" s="1" t="s">
        <v>520</v>
      </c>
      <c r="C7" s="1" t="s">
        <v>1</v>
      </c>
      <c r="D7" s="245">
        <v>1472.63</v>
      </c>
      <c r="E7" s="81">
        <v>43862</v>
      </c>
      <c r="F7" s="81">
        <v>43961</v>
      </c>
      <c r="H7" s="310">
        <f>IF($F7&lt;H$2,$D7,0)</f>
        <v>1472.63</v>
      </c>
      <c r="I7" s="310">
        <f>IF($F7&lt;I$2,$D7,0)-SUM($H7:H7)</f>
        <v>0</v>
      </c>
      <c r="J7" s="310">
        <f>IF($F7&lt;J$2,$D7,0)-SUM($H7:I7)</f>
        <v>0</v>
      </c>
      <c r="K7" s="310">
        <f>IF($F7&lt;K$2,$D7,0)-SUM($H7:J7)</f>
        <v>0</v>
      </c>
      <c r="L7" s="310">
        <f>IF($F7&lt;L$2,$D7,0)-SUM($H7:K7)</f>
        <v>0</v>
      </c>
      <c r="M7" s="310">
        <f>IF($F7&lt;M$2,$D7,0)-SUM($H7:L7)</f>
        <v>0</v>
      </c>
      <c r="N7" s="310">
        <f>IF($F7&lt;N$2,$D7,0)-SUM($H7:M7)</f>
        <v>0</v>
      </c>
      <c r="O7" s="310">
        <f>IF($F7&lt;O$2,$D7,0)-SUM($H7:N7)</f>
        <v>0</v>
      </c>
      <c r="P7" s="310">
        <f>IF($F7&lt;P$2,$D7,0)-SUM($H7:O7)</f>
        <v>0</v>
      </c>
      <c r="Q7" s="310">
        <f>IF($F7&lt;Q$2,$D7,0)-SUM($H7:P7)</f>
        <v>0</v>
      </c>
      <c r="R7" s="310">
        <f>IF($F7&lt;R$2,$D7,0)-SUM($H7:Q7)</f>
        <v>0</v>
      </c>
      <c r="T7" s="263">
        <f t="shared" ref="T7:T38" si="0">SUM(H7:R7)</f>
        <v>1472.63</v>
      </c>
    </row>
    <row r="8" spans="1:20" s="1" customFormat="1" ht="12" x14ac:dyDescent="0.2">
      <c r="A8" s="1">
        <v>61</v>
      </c>
      <c r="B8" s="1" t="s">
        <v>492</v>
      </c>
      <c r="C8" s="1" t="s">
        <v>1</v>
      </c>
      <c r="D8" s="245">
        <v>160.96</v>
      </c>
      <c r="E8" s="81">
        <v>43847</v>
      </c>
      <c r="F8" s="81">
        <v>43961</v>
      </c>
      <c r="H8" s="310">
        <f t="shared" ref="H8:H71" si="1">IF($F8&lt;H$2,$D8,0)</f>
        <v>160.96</v>
      </c>
      <c r="I8" s="310">
        <f>IF($F8&lt;I$2,$D8,0)-SUM($H8:H8)</f>
        <v>0</v>
      </c>
      <c r="J8" s="310">
        <f>IF($F8&lt;J$2,$D8,0)-SUM($H8:I8)</f>
        <v>0</v>
      </c>
      <c r="K8" s="310">
        <f>IF($F8&lt;K$2,$D8,0)-SUM($H8:J8)</f>
        <v>0</v>
      </c>
      <c r="L8" s="310">
        <f>IF($F8&lt;L$2,$D8,0)-SUM($H8:K8)</f>
        <v>0</v>
      </c>
      <c r="M8" s="310">
        <f>IF($F8&lt;M$2,$D8,0)-SUM($H8:L8)</f>
        <v>0</v>
      </c>
      <c r="N8" s="310">
        <f>IF($F8&lt;N$2,$D8,0)-SUM($H8:M8)</f>
        <v>0</v>
      </c>
      <c r="O8" s="310">
        <f>IF($F8&lt;O$2,$D8,0)-SUM($H8:N8)</f>
        <v>0</v>
      </c>
      <c r="P8" s="310">
        <f>IF($F8&lt;P$2,$D8,0)-SUM($H8:O8)</f>
        <v>0</v>
      </c>
      <c r="Q8" s="310">
        <f>IF($F8&lt;Q$2,$D8,0)-SUM($H8:P8)</f>
        <v>0</v>
      </c>
      <c r="R8" s="310">
        <f>IF($F8&lt;R$2,$D8,0)-SUM($H8:Q8)</f>
        <v>0</v>
      </c>
      <c r="T8" s="263">
        <f t="shared" si="0"/>
        <v>160.96</v>
      </c>
    </row>
    <row r="9" spans="1:20" s="1" customFormat="1" ht="12" x14ac:dyDescent="0.2">
      <c r="A9" s="1">
        <v>327</v>
      </c>
      <c r="B9" s="1" t="s">
        <v>495</v>
      </c>
      <c r="C9" s="1" t="s">
        <v>1</v>
      </c>
      <c r="D9" s="245">
        <v>238.16</v>
      </c>
      <c r="E9" s="81">
        <v>43847</v>
      </c>
      <c r="F9" s="81">
        <v>43961</v>
      </c>
      <c r="H9" s="310">
        <f t="shared" si="1"/>
        <v>238.16</v>
      </c>
      <c r="I9" s="310">
        <f>IF($F9&lt;I$2,$D9,0)-SUM($H9:H9)</f>
        <v>0</v>
      </c>
      <c r="J9" s="310">
        <f>IF($F9&lt;J$2,$D9,0)-SUM($H9:I9)</f>
        <v>0</v>
      </c>
      <c r="K9" s="310">
        <f>IF($F9&lt;K$2,$D9,0)-SUM($H9:J9)</f>
        <v>0</v>
      </c>
      <c r="L9" s="310">
        <f>IF($F9&lt;L$2,$D9,0)-SUM($H9:K9)</f>
        <v>0</v>
      </c>
      <c r="M9" s="310">
        <f>IF($F9&lt;M$2,$D9,0)-SUM($H9:L9)</f>
        <v>0</v>
      </c>
      <c r="N9" s="310">
        <f>IF($F9&lt;N$2,$D9,0)-SUM($H9:M9)</f>
        <v>0</v>
      </c>
      <c r="O9" s="310">
        <f>IF($F9&lt;O$2,$D9,0)-SUM($H9:N9)</f>
        <v>0</v>
      </c>
      <c r="P9" s="310">
        <f>IF($F9&lt;P$2,$D9,0)-SUM($H9:O9)</f>
        <v>0</v>
      </c>
      <c r="Q9" s="310">
        <f>IF($F9&lt;Q$2,$D9,0)-SUM($H9:P9)</f>
        <v>0</v>
      </c>
      <c r="R9" s="310">
        <f>IF($F9&lt;R$2,$D9,0)-SUM($H9:Q9)</f>
        <v>0</v>
      </c>
      <c r="T9" s="263">
        <f t="shared" si="0"/>
        <v>238.16</v>
      </c>
    </row>
    <row r="10" spans="1:20" s="1" customFormat="1" ht="12" x14ac:dyDescent="0.2">
      <c r="A10" s="1">
        <v>329</v>
      </c>
      <c r="B10" s="1" t="s">
        <v>496</v>
      </c>
      <c r="C10" s="1" t="s">
        <v>1</v>
      </c>
      <c r="D10" s="245">
        <v>129.74</v>
      </c>
      <c r="E10" s="81">
        <v>43847</v>
      </c>
      <c r="F10" s="81">
        <v>43961</v>
      </c>
      <c r="H10" s="310">
        <f t="shared" si="1"/>
        <v>129.74</v>
      </c>
      <c r="I10" s="310">
        <f>IF($F10&lt;I$2,$D10,0)-SUM($H10:H10)</f>
        <v>0</v>
      </c>
      <c r="J10" s="310">
        <f>IF($F10&lt;J$2,$D10,0)-SUM($H10:I10)</f>
        <v>0</v>
      </c>
      <c r="K10" s="310">
        <f>IF($F10&lt;K$2,$D10,0)-SUM($H10:J10)</f>
        <v>0</v>
      </c>
      <c r="L10" s="310">
        <f>IF($F10&lt;L$2,$D10,0)-SUM($H10:K10)</f>
        <v>0</v>
      </c>
      <c r="M10" s="310">
        <f>IF($F10&lt;M$2,$D10,0)-SUM($H10:L10)</f>
        <v>0</v>
      </c>
      <c r="N10" s="310">
        <f>IF($F10&lt;N$2,$D10,0)-SUM($H10:M10)</f>
        <v>0</v>
      </c>
      <c r="O10" s="310">
        <f>IF($F10&lt;O$2,$D10,0)-SUM($H10:N10)</f>
        <v>0</v>
      </c>
      <c r="P10" s="310">
        <f>IF($F10&lt;P$2,$D10,0)-SUM($H10:O10)</f>
        <v>0</v>
      </c>
      <c r="Q10" s="310">
        <f>IF($F10&lt;Q$2,$D10,0)-SUM($H10:P10)</f>
        <v>0</v>
      </c>
      <c r="R10" s="310">
        <f>IF($F10&lt;R$2,$D10,0)-SUM($H10:Q10)</f>
        <v>0</v>
      </c>
      <c r="T10" s="263">
        <f t="shared" si="0"/>
        <v>129.74</v>
      </c>
    </row>
    <row r="11" spans="1:20" s="1" customFormat="1" ht="12" x14ac:dyDescent="0.2">
      <c r="A11" s="1">
        <v>415</v>
      </c>
      <c r="B11" s="1" t="s">
        <v>507</v>
      </c>
      <c r="C11" s="1" t="s">
        <v>1</v>
      </c>
      <c r="D11" s="245">
        <v>660</v>
      </c>
      <c r="E11" s="81">
        <v>43847</v>
      </c>
      <c r="F11" s="81">
        <v>43967</v>
      </c>
      <c r="H11" s="310">
        <f t="shared" si="1"/>
        <v>0</v>
      </c>
      <c r="I11" s="310">
        <f>IF($F11&lt;I$2,$D11,0)-SUM($H11:H11)</f>
        <v>660</v>
      </c>
      <c r="J11" s="310">
        <f>IF($F11&lt;J$2,$D11,0)-SUM($H11:I11)</f>
        <v>0</v>
      </c>
      <c r="K11" s="310">
        <f>IF($F11&lt;K$2,$D11,0)-SUM($H11:J11)</f>
        <v>0</v>
      </c>
      <c r="L11" s="310">
        <f>IF($F11&lt;L$2,$D11,0)-SUM($H11:K11)</f>
        <v>0</v>
      </c>
      <c r="M11" s="310">
        <f>IF($F11&lt;M$2,$D11,0)-SUM($H11:L11)</f>
        <v>0</v>
      </c>
      <c r="N11" s="310">
        <f>IF($F11&lt;N$2,$D11,0)-SUM($H11:M11)</f>
        <v>0</v>
      </c>
      <c r="O11" s="310">
        <f>IF($F11&lt;O$2,$D11,0)-SUM($H11:N11)</f>
        <v>0</v>
      </c>
      <c r="P11" s="310">
        <f>IF($F11&lt;P$2,$D11,0)-SUM($H11:O11)</f>
        <v>0</v>
      </c>
      <c r="Q11" s="310">
        <f>IF($F11&lt;Q$2,$D11,0)-SUM($H11:P11)</f>
        <v>0</v>
      </c>
      <c r="R11" s="310">
        <f>IF($F11&lt;R$2,$D11,0)-SUM($H11:Q11)</f>
        <v>0</v>
      </c>
      <c r="T11" s="263">
        <f t="shared" si="0"/>
        <v>660</v>
      </c>
    </row>
    <row r="12" spans="1:20" s="1" customFormat="1" ht="12" x14ac:dyDescent="0.2">
      <c r="A12" s="1">
        <v>548</v>
      </c>
      <c r="B12" s="1" t="s">
        <v>512</v>
      </c>
      <c r="C12" s="1" t="s">
        <v>1</v>
      </c>
      <c r="D12" s="245">
        <v>2104.65</v>
      </c>
      <c r="E12" s="81">
        <v>43847</v>
      </c>
      <c r="F12" s="81">
        <v>43967</v>
      </c>
      <c r="H12" s="310">
        <f t="shared" si="1"/>
        <v>0</v>
      </c>
      <c r="I12" s="310">
        <f>IF($F12&lt;I$2,$D12,0)-SUM($H12:H12)</f>
        <v>2104.65</v>
      </c>
      <c r="J12" s="310">
        <f>IF($F12&lt;J$2,$D12,0)-SUM($H12:I12)</f>
        <v>0</v>
      </c>
      <c r="K12" s="310">
        <f>IF($F12&lt;K$2,$D12,0)-SUM($H12:J12)</f>
        <v>0</v>
      </c>
      <c r="L12" s="310">
        <f>IF($F12&lt;L$2,$D12,0)-SUM($H12:K12)</f>
        <v>0</v>
      </c>
      <c r="M12" s="310">
        <f>IF($F12&lt;M$2,$D12,0)-SUM($H12:L12)</f>
        <v>0</v>
      </c>
      <c r="N12" s="310">
        <f>IF($F12&lt;N$2,$D12,0)-SUM($H12:M12)</f>
        <v>0</v>
      </c>
      <c r="O12" s="310">
        <f>IF($F12&lt;O$2,$D12,0)-SUM($H12:N12)</f>
        <v>0</v>
      </c>
      <c r="P12" s="310">
        <f>IF($F12&lt;P$2,$D12,0)-SUM($H12:O12)</f>
        <v>0</v>
      </c>
      <c r="Q12" s="310">
        <f>IF($F12&lt;Q$2,$D12,0)-SUM($H12:P12)</f>
        <v>0</v>
      </c>
      <c r="R12" s="310">
        <f>IF($F12&lt;R$2,$D12,0)-SUM($H12:Q12)</f>
        <v>0</v>
      </c>
      <c r="T12" s="263">
        <f t="shared" si="0"/>
        <v>2104.65</v>
      </c>
    </row>
    <row r="13" spans="1:20" s="1" customFormat="1" ht="12" x14ac:dyDescent="0.2">
      <c r="A13" s="1">
        <v>100</v>
      </c>
      <c r="B13" s="1" t="s">
        <v>529</v>
      </c>
      <c r="C13" s="1" t="s">
        <v>1</v>
      </c>
      <c r="D13" s="245">
        <v>1185.07</v>
      </c>
      <c r="E13" s="81">
        <v>43863</v>
      </c>
      <c r="F13" s="81">
        <v>43967</v>
      </c>
      <c r="H13" s="310">
        <f t="shared" si="1"/>
        <v>0</v>
      </c>
      <c r="I13" s="310">
        <f>IF($F13&lt;I$2,$D13,0)-SUM($H13:H13)</f>
        <v>1185.07</v>
      </c>
      <c r="J13" s="310">
        <f>IF($F13&lt;J$2,$D13,0)-SUM($H13:I13)</f>
        <v>0</v>
      </c>
      <c r="K13" s="310">
        <f>IF($F13&lt;K$2,$D13,0)-SUM($H13:J13)</f>
        <v>0</v>
      </c>
      <c r="L13" s="310">
        <f>IF($F13&lt;L$2,$D13,0)-SUM($H13:K13)</f>
        <v>0</v>
      </c>
      <c r="M13" s="310">
        <f>IF($F13&lt;M$2,$D13,0)-SUM($H13:L13)</f>
        <v>0</v>
      </c>
      <c r="N13" s="310">
        <f>IF($F13&lt;N$2,$D13,0)-SUM($H13:M13)</f>
        <v>0</v>
      </c>
      <c r="O13" s="310">
        <f>IF($F13&lt;O$2,$D13,0)-SUM($H13:N13)</f>
        <v>0</v>
      </c>
      <c r="P13" s="310">
        <f>IF($F13&lt;P$2,$D13,0)-SUM($H13:O13)</f>
        <v>0</v>
      </c>
      <c r="Q13" s="310">
        <f>IF($F13&lt;Q$2,$D13,0)-SUM($H13:P13)</f>
        <v>0</v>
      </c>
      <c r="R13" s="310">
        <f>IF($F13&lt;R$2,$D13,0)-SUM($H13:Q13)</f>
        <v>0</v>
      </c>
      <c r="T13" s="263">
        <f t="shared" si="0"/>
        <v>1185.07</v>
      </c>
    </row>
    <row r="14" spans="1:20" s="1" customFormat="1" ht="12" x14ac:dyDescent="0.2">
      <c r="A14" s="1">
        <v>198</v>
      </c>
      <c r="B14" s="1" t="s">
        <v>538</v>
      </c>
      <c r="C14" s="1" t="s">
        <v>1</v>
      </c>
      <c r="D14" s="245">
        <v>94.24</v>
      </c>
      <c r="E14" s="81">
        <v>43863</v>
      </c>
      <c r="F14" s="81">
        <v>43967</v>
      </c>
      <c r="H14" s="310">
        <f t="shared" si="1"/>
        <v>0</v>
      </c>
      <c r="I14" s="310">
        <f>IF($F14&lt;I$2,$D14,0)-SUM($H14:H14)</f>
        <v>94.24</v>
      </c>
      <c r="J14" s="310">
        <f>IF($F14&lt;J$2,$D14,0)-SUM($H14:I14)</f>
        <v>0</v>
      </c>
      <c r="K14" s="310">
        <f>IF($F14&lt;K$2,$D14,0)-SUM($H14:J14)</f>
        <v>0</v>
      </c>
      <c r="L14" s="310">
        <f>IF($F14&lt;L$2,$D14,0)-SUM($H14:K14)</f>
        <v>0</v>
      </c>
      <c r="M14" s="310">
        <f>IF($F14&lt;M$2,$D14,0)-SUM($H14:L14)</f>
        <v>0</v>
      </c>
      <c r="N14" s="310">
        <f>IF($F14&lt;N$2,$D14,0)-SUM($H14:M14)</f>
        <v>0</v>
      </c>
      <c r="O14" s="310">
        <f>IF($F14&lt;O$2,$D14,0)-SUM($H14:N14)</f>
        <v>0</v>
      </c>
      <c r="P14" s="310">
        <f>IF($F14&lt;P$2,$D14,0)-SUM($H14:O14)</f>
        <v>0</v>
      </c>
      <c r="Q14" s="310">
        <f>IF($F14&lt;Q$2,$D14,0)-SUM($H14:P14)</f>
        <v>0</v>
      </c>
      <c r="R14" s="310">
        <f>IF($F14&lt;R$2,$D14,0)-SUM($H14:Q14)</f>
        <v>0</v>
      </c>
      <c r="T14" s="263">
        <f t="shared" si="0"/>
        <v>94.24</v>
      </c>
    </row>
    <row r="15" spans="1:20" s="1" customFormat="1" ht="12" x14ac:dyDescent="0.2">
      <c r="A15" s="1">
        <v>200</v>
      </c>
      <c r="B15" s="1" t="s">
        <v>539</v>
      </c>
      <c r="C15" s="1" t="s">
        <v>1</v>
      </c>
      <c r="D15" s="245">
        <v>13.64</v>
      </c>
      <c r="E15" s="81">
        <v>43863</v>
      </c>
      <c r="F15" s="81">
        <v>43967</v>
      </c>
      <c r="H15" s="310">
        <f t="shared" si="1"/>
        <v>0</v>
      </c>
      <c r="I15" s="310">
        <f>IF($F15&lt;I$2,$D15,0)-SUM($H15:H15)</f>
        <v>13.64</v>
      </c>
      <c r="J15" s="310">
        <f>IF($F15&lt;J$2,$D15,0)-SUM($H15:I15)</f>
        <v>0</v>
      </c>
      <c r="K15" s="310">
        <f>IF($F15&lt;K$2,$D15,0)-SUM($H15:J15)</f>
        <v>0</v>
      </c>
      <c r="L15" s="310">
        <f>IF($F15&lt;L$2,$D15,0)-SUM($H15:K15)</f>
        <v>0</v>
      </c>
      <c r="M15" s="310">
        <f>IF($F15&lt;M$2,$D15,0)-SUM($H15:L15)</f>
        <v>0</v>
      </c>
      <c r="N15" s="310">
        <f>IF($F15&lt;N$2,$D15,0)-SUM($H15:M15)</f>
        <v>0</v>
      </c>
      <c r="O15" s="310">
        <f>IF($F15&lt;O$2,$D15,0)-SUM($H15:N15)</f>
        <v>0</v>
      </c>
      <c r="P15" s="310">
        <f>IF($F15&lt;P$2,$D15,0)-SUM($H15:O15)</f>
        <v>0</v>
      </c>
      <c r="Q15" s="310">
        <f>IF($F15&lt;Q$2,$D15,0)-SUM($H15:P15)</f>
        <v>0</v>
      </c>
      <c r="R15" s="310">
        <f>IF($F15&lt;R$2,$D15,0)-SUM($H15:Q15)</f>
        <v>0</v>
      </c>
      <c r="T15" s="263">
        <f t="shared" si="0"/>
        <v>13.64</v>
      </c>
    </row>
    <row r="16" spans="1:20" s="1" customFormat="1" ht="12" x14ac:dyDescent="0.2">
      <c r="A16" s="1">
        <v>202</v>
      </c>
      <c r="B16" s="1" t="s">
        <v>540</v>
      </c>
      <c r="C16" s="1" t="s">
        <v>1</v>
      </c>
      <c r="D16" s="245">
        <v>192.28</v>
      </c>
      <c r="E16" s="81">
        <v>43863</v>
      </c>
      <c r="F16" s="81">
        <v>43967</v>
      </c>
      <c r="H16" s="310">
        <f t="shared" si="1"/>
        <v>0</v>
      </c>
      <c r="I16" s="310">
        <f>IF($F16&lt;I$2,$D16,0)-SUM($H16:H16)</f>
        <v>192.28</v>
      </c>
      <c r="J16" s="310">
        <f>IF($F16&lt;J$2,$D16,0)-SUM($H16:I16)</f>
        <v>0</v>
      </c>
      <c r="K16" s="310">
        <f>IF($F16&lt;K$2,$D16,0)-SUM($H16:J16)</f>
        <v>0</v>
      </c>
      <c r="L16" s="310">
        <f>IF($F16&lt;L$2,$D16,0)-SUM($H16:K16)</f>
        <v>0</v>
      </c>
      <c r="M16" s="310">
        <f>IF($F16&lt;M$2,$D16,0)-SUM($H16:L16)</f>
        <v>0</v>
      </c>
      <c r="N16" s="310">
        <f>IF($F16&lt;N$2,$D16,0)-SUM($H16:M16)</f>
        <v>0</v>
      </c>
      <c r="O16" s="310">
        <f>IF($F16&lt;O$2,$D16,0)-SUM($H16:N16)</f>
        <v>0</v>
      </c>
      <c r="P16" s="310">
        <f>IF($F16&lt;P$2,$D16,0)-SUM($H16:O16)</f>
        <v>0</v>
      </c>
      <c r="Q16" s="310">
        <f>IF($F16&lt;Q$2,$D16,0)-SUM($H16:P16)</f>
        <v>0</v>
      </c>
      <c r="R16" s="310">
        <f>IF($F16&lt;R$2,$D16,0)-SUM($H16:Q16)</f>
        <v>0</v>
      </c>
      <c r="T16" s="263">
        <f t="shared" si="0"/>
        <v>192.28</v>
      </c>
    </row>
    <row r="17" spans="1:20" s="1" customFormat="1" ht="12" x14ac:dyDescent="0.2">
      <c r="A17" s="1">
        <v>232</v>
      </c>
      <c r="B17" s="1" t="s">
        <v>494</v>
      </c>
      <c r="C17" s="1" t="s">
        <v>1</v>
      </c>
      <c r="D17" s="245">
        <v>111.62</v>
      </c>
      <c r="E17" s="81">
        <v>43848</v>
      </c>
      <c r="F17" s="81">
        <v>43967</v>
      </c>
      <c r="H17" s="310">
        <f t="shared" si="1"/>
        <v>0</v>
      </c>
      <c r="I17" s="310">
        <f>IF($F17&lt;I$2,$D17,0)-SUM($H17:H17)</f>
        <v>111.62</v>
      </c>
      <c r="J17" s="310">
        <f>IF($F17&lt;J$2,$D17,0)-SUM($H17:I17)</f>
        <v>0</v>
      </c>
      <c r="K17" s="310">
        <f>IF($F17&lt;K$2,$D17,0)-SUM($H17:J17)</f>
        <v>0</v>
      </c>
      <c r="L17" s="310">
        <f>IF($F17&lt;L$2,$D17,0)-SUM($H17:K17)</f>
        <v>0</v>
      </c>
      <c r="M17" s="310">
        <f>IF($F17&lt;M$2,$D17,0)-SUM($H17:L17)</f>
        <v>0</v>
      </c>
      <c r="N17" s="310">
        <f>IF($F17&lt;N$2,$D17,0)-SUM($H17:M17)</f>
        <v>0</v>
      </c>
      <c r="O17" s="310">
        <f>IF($F17&lt;O$2,$D17,0)-SUM($H17:N17)</f>
        <v>0</v>
      </c>
      <c r="P17" s="310">
        <f>IF($F17&lt;P$2,$D17,0)-SUM($H17:O17)</f>
        <v>0</v>
      </c>
      <c r="Q17" s="310">
        <f>IF($F17&lt;Q$2,$D17,0)-SUM($H17:P17)</f>
        <v>0</v>
      </c>
      <c r="R17" s="310">
        <f>IF($F17&lt;R$2,$D17,0)-SUM($H17:Q17)</f>
        <v>0</v>
      </c>
      <c r="T17" s="263">
        <f t="shared" si="0"/>
        <v>111.62</v>
      </c>
    </row>
    <row r="18" spans="1:20" s="1" customFormat="1" ht="12" x14ac:dyDescent="0.2">
      <c r="A18" s="1">
        <v>331</v>
      </c>
      <c r="B18" s="1" t="s">
        <v>558</v>
      </c>
      <c r="C18" s="1" t="s">
        <v>1</v>
      </c>
      <c r="D18" s="245">
        <v>57.2</v>
      </c>
      <c r="E18" s="81">
        <v>43848</v>
      </c>
      <c r="F18" s="81">
        <v>43967</v>
      </c>
      <c r="H18" s="310">
        <f t="shared" si="1"/>
        <v>0</v>
      </c>
      <c r="I18" s="310">
        <f>IF($F18&lt;I$2,$D18,0)-SUM($H18:H18)</f>
        <v>57.2</v>
      </c>
      <c r="J18" s="310">
        <f>IF($F18&lt;J$2,$D18,0)-SUM($H18:I18)</f>
        <v>0</v>
      </c>
      <c r="K18" s="310">
        <f>IF($F18&lt;K$2,$D18,0)-SUM($H18:J18)</f>
        <v>0</v>
      </c>
      <c r="L18" s="310">
        <f>IF($F18&lt;L$2,$D18,0)-SUM($H18:K18)</f>
        <v>0</v>
      </c>
      <c r="M18" s="310">
        <f>IF($F18&lt;M$2,$D18,0)-SUM($H18:L18)</f>
        <v>0</v>
      </c>
      <c r="N18" s="310">
        <f>IF($F18&lt;N$2,$D18,0)-SUM($H18:M18)</f>
        <v>0</v>
      </c>
      <c r="O18" s="310">
        <f>IF($F18&lt;O$2,$D18,0)-SUM($H18:N18)</f>
        <v>0</v>
      </c>
      <c r="P18" s="310">
        <f>IF($F18&lt;P$2,$D18,0)-SUM($H18:O18)</f>
        <v>0</v>
      </c>
      <c r="Q18" s="310">
        <f>IF($F18&lt;Q$2,$D18,0)-SUM($H18:P18)</f>
        <v>0</v>
      </c>
      <c r="R18" s="310">
        <f>IF($F18&lt;R$2,$D18,0)-SUM($H18:Q18)</f>
        <v>0</v>
      </c>
      <c r="T18" s="263">
        <f t="shared" si="0"/>
        <v>57.2</v>
      </c>
    </row>
    <row r="19" spans="1:20" s="1" customFormat="1" ht="12" x14ac:dyDescent="0.2">
      <c r="A19" s="1">
        <v>417</v>
      </c>
      <c r="B19" s="1" t="s">
        <v>508</v>
      </c>
      <c r="C19" s="1" t="s">
        <v>1</v>
      </c>
      <c r="D19" s="245">
        <v>88</v>
      </c>
      <c r="E19" s="81">
        <v>43848</v>
      </c>
      <c r="F19" s="81">
        <v>43967</v>
      </c>
      <c r="H19" s="310">
        <f t="shared" si="1"/>
        <v>0</v>
      </c>
      <c r="I19" s="310">
        <f>IF($F19&lt;I$2,$D19,0)-SUM($H19:H19)</f>
        <v>88</v>
      </c>
      <c r="J19" s="310">
        <f>IF($F19&lt;J$2,$D19,0)-SUM($H19:I19)</f>
        <v>0</v>
      </c>
      <c r="K19" s="310">
        <f>IF($F19&lt;K$2,$D19,0)-SUM($H19:J19)</f>
        <v>0</v>
      </c>
      <c r="L19" s="310">
        <f>IF($F19&lt;L$2,$D19,0)-SUM($H19:K19)</f>
        <v>0</v>
      </c>
      <c r="M19" s="310">
        <f>IF($F19&lt;M$2,$D19,0)-SUM($H19:L19)</f>
        <v>0</v>
      </c>
      <c r="N19" s="310">
        <f>IF($F19&lt;N$2,$D19,0)-SUM($H19:M19)</f>
        <v>0</v>
      </c>
      <c r="O19" s="310">
        <f>IF($F19&lt;O$2,$D19,0)-SUM($H19:N19)</f>
        <v>0</v>
      </c>
      <c r="P19" s="310">
        <f>IF($F19&lt;P$2,$D19,0)-SUM($H19:O19)</f>
        <v>0</v>
      </c>
      <c r="Q19" s="310">
        <f>IF($F19&lt;Q$2,$D19,0)-SUM($H19:P19)</f>
        <v>0</v>
      </c>
      <c r="R19" s="310">
        <f>IF($F19&lt;R$2,$D19,0)-SUM($H19:Q19)</f>
        <v>0</v>
      </c>
      <c r="T19" s="263">
        <f t="shared" si="0"/>
        <v>88</v>
      </c>
    </row>
    <row r="20" spans="1:20" s="1" customFormat="1" ht="12" x14ac:dyDescent="0.2">
      <c r="A20" s="1">
        <v>550</v>
      </c>
      <c r="B20" s="1" t="s">
        <v>513</v>
      </c>
      <c r="C20" s="1" t="s">
        <v>1</v>
      </c>
      <c r="D20" s="245">
        <v>92.82</v>
      </c>
      <c r="E20" s="81">
        <v>43848</v>
      </c>
      <c r="F20" s="81">
        <v>43967</v>
      </c>
      <c r="H20" s="310">
        <f t="shared" si="1"/>
        <v>0</v>
      </c>
      <c r="I20" s="310">
        <f>IF($F20&lt;I$2,$D20,0)-SUM($H20:H20)</f>
        <v>92.82</v>
      </c>
      <c r="J20" s="310">
        <f>IF($F20&lt;J$2,$D20,0)-SUM($H20:I20)</f>
        <v>0</v>
      </c>
      <c r="K20" s="310">
        <f>IF($F20&lt;K$2,$D20,0)-SUM($H20:J20)</f>
        <v>0</v>
      </c>
      <c r="L20" s="310">
        <f>IF($F20&lt;L$2,$D20,0)-SUM($H20:K20)</f>
        <v>0</v>
      </c>
      <c r="M20" s="310">
        <f>IF($F20&lt;M$2,$D20,0)-SUM($H20:L20)</f>
        <v>0</v>
      </c>
      <c r="N20" s="310">
        <f>IF($F20&lt;N$2,$D20,0)-SUM($H20:M20)</f>
        <v>0</v>
      </c>
      <c r="O20" s="310">
        <f>IF($F20&lt;O$2,$D20,0)-SUM($H20:N20)</f>
        <v>0</v>
      </c>
      <c r="P20" s="310">
        <f>IF($F20&lt;P$2,$D20,0)-SUM($H20:O20)</f>
        <v>0</v>
      </c>
      <c r="Q20" s="310">
        <f>IF($F20&lt;Q$2,$D20,0)-SUM($H20:P20)</f>
        <v>0</v>
      </c>
      <c r="R20" s="310">
        <f>IF($F20&lt;R$2,$D20,0)-SUM($H20:Q20)</f>
        <v>0</v>
      </c>
      <c r="T20" s="263">
        <f t="shared" si="0"/>
        <v>92.82</v>
      </c>
    </row>
    <row r="21" spans="1:20" s="1" customFormat="1" ht="12" x14ac:dyDescent="0.2">
      <c r="A21" s="1">
        <v>419</v>
      </c>
      <c r="B21" s="1" t="s">
        <v>509</v>
      </c>
      <c r="C21" s="1" t="s">
        <v>1</v>
      </c>
      <c r="D21" s="245">
        <v>90</v>
      </c>
      <c r="E21" s="81">
        <v>43849</v>
      </c>
      <c r="F21" s="81">
        <v>43975</v>
      </c>
      <c r="H21" s="310">
        <f t="shared" si="1"/>
        <v>0</v>
      </c>
      <c r="I21" s="310">
        <f>IF($F21&lt;I$2,$D21,0)-SUM($H21:H21)</f>
        <v>0</v>
      </c>
      <c r="J21" s="310">
        <f>IF($F21&lt;J$2,$D21,0)-SUM($H21:I21)</f>
        <v>90</v>
      </c>
      <c r="K21" s="310">
        <f>IF($F21&lt;K$2,$D21,0)-SUM($H21:J21)</f>
        <v>0</v>
      </c>
      <c r="L21" s="310">
        <f>IF($F21&lt;L$2,$D21,0)-SUM($H21:K21)</f>
        <v>0</v>
      </c>
      <c r="M21" s="310">
        <f>IF($F21&lt;M$2,$D21,0)-SUM($H21:L21)</f>
        <v>0</v>
      </c>
      <c r="N21" s="310">
        <f>IF($F21&lt;N$2,$D21,0)-SUM($H21:M21)</f>
        <v>0</v>
      </c>
      <c r="O21" s="310">
        <f>IF($F21&lt;O$2,$D21,0)-SUM($H21:N21)</f>
        <v>0</v>
      </c>
      <c r="P21" s="310">
        <f>IF($F21&lt;P$2,$D21,0)-SUM($H21:O21)</f>
        <v>0</v>
      </c>
      <c r="Q21" s="310">
        <f>IF($F21&lt;Q$2,$D21,0)-SUM($H21:P21)</f>
        <v>0</v>
      </c>
      <c r="R21" s="310">
        <f>IF($F21&lt;R$2,$D21,0)-SUM($H21:Q21)</f>
        <v>0</v>
      </c>
      <c r="T21" s="263">
        <f t="shared" si="0"/>
        <v>90</v>
      </c>
    </row>
    <row r="22" spans="1:20" s="1" customFormat="1" ht="12" x14ac:dyDescent="0.2">
      <c r="A22" s="1">
        <v>477</v>
      </c>
      <c r="B22" s="1" t="s">
        <v>511</v>
      </c>
      <c r="C22" s="1" t="s">
        <v>1</v>
      </c>
      <c r="D22" s="245">
        <v>7352</v>
      </c>
      <c r="E22" s="81">
        <v>43849</v>
      </c>
      <c r="F22" s="81">
        <v>43975</v>
      </c>
      <c r="H22" s="310">
        <f t="shared" si="1"/>
        <v>0</v>
      </c>
      <c r="I22" s="310">
        <f>IF($F22&lt;I$2,$D22,0)-SUM($H22:H22)</f>
        <v>0</v>
      </c>
      <c r="J22" s="310">
        <f>IF($F22&lt;J$2,$D22,0)-SUM($H22:I22)</f>
        <v>7352</v>
      </c>
      <c r="K22" s="310">
        <f>IF($F22&lt;K$2,$D22,0)-SUM($H22:J22)</f>
        <v>0</v>
      </c>
      <c r="L22" s="310">
        <f>IF($F22&lt;L$2,$D22,0)-SUM($H22:K22)</f>
        <v>0</v>
      </c>
      <c r="M22" s="310">
        <f>IF($F22&lt;M$2,$D22,0)-SUM($H22:L22)</f>
        <v>0</v>
      </c>
      <c r="N22" s="310">
        <f>IF($F22&lt;N$2,$D22,0)-SUM($H22:M22)</f>
        <v>0</v>
      </c>
      <c r="O22" s="310">
        <f>IF($F22&lt;O$2,$D22,0)-SUM($H22:N22)</f>
        <v>0</v>
      </c>
      <c r="P22" s="310">
        <f>IF($F22&lt;P$2,$D22,0)-SUM($H22:O22)</f>
        <v>0</v>
      </c>
      <c r="Q22" s="310">
        <f>IF($F22&lt;Q$2,$D22,0)-SUM($H22:P22)</f>
        <v>0</v>
      </c>
      <c r="R22" s="310">
        <f>IF($F22&lt;R$2,$D22,0)-SUM($H22:Q22)</f>
        <v>0</v>
      </c>
      <c r="T22" s="263">
        <f t="shared" si="0"/>
        <v>7352</v>
      </c>
    </row>
    <row r="23" spans="1:20" s="1" customFormat="1" ht="12" x14ac:dyDescent="0.2">
      <c r="A23" s="1">
        <v>552</v>
      </c>
      <c r="B23" s="1" t="s">
        <v>625</v>
      </c>
      <c r="C23" s="1" t="s">
        <v>1</v>
      </c>
      <c r="D23" s="245">
        <v>608.6</v>
      </c>
      <c r="E23" s="81">
        <v>43849</v>
      </c>
      <c r="F23" s="81">
        <v>43977</v>
      </c>
      <c r="H23" s="310">
        <f t="shared" si="1"/>
        <v>0</v>
      </c>
      <c r="I23" s="310">
        <f>IF($F23&lt;I$2,$D23,0)-SUM($H23:H23)</f>
        <v>0</v>
      </c>
      <c r="J23" s="310">
        <f>IF($F23&lt;J$2,$D23,0)-SUM($H23:I23)</f>
        <v>0</v>
      </c>
      <c r="K23" s="310">
        <f>IF($F23&lt;K$2,$D23,0)-SUM($H23:J23)</f>
        <v>608.6</v>
      </c>
      <c r="L23" s="310">
        <f>IF($F23&lt;L$2,$D23,0)-SUM($H23:K23)</f>
        <v>0</v>
      </c>
      <c r="M23" s="310">
        <f>IF($F23&lt;M$2,$D23,0)-SUM($H23:L23)</f>
        <v>0</v>
      </c>
      <c r="N23" s="310">
        <f>IF($F23&lt;N$2,$D23,0)-SUM($H23:M23)</f>
        <v>0</v>
      </c>
      <c r="O23" s="310">
        <f>IF($F23&lt;O$2,$D23,0)-SUM($H23:N23)</f>
        <v>0</v>
      </c>
      <c r="P23" s="310">
        <f>IF($F23&lt;P$2,$D23,0)-SUM($H23:O23)</f>
        <v>0</v>
      </c>
      <c r="Q23" s="310">
        <f>IF($F23&lt;Q$2,$D23,0)-SUM($H23:P23)</f>
        <v>0</v>
      </c>
      <c r="R23" s="310">
        <f>IF($F23&lt;R$2,$D23,0)-SUM($H23:Q23)</f>
        <v>0</v>
      </c>
      <c r="T23" s="263">
        <f t="shared" si="0"/>
        <v>608.6</v>
      </c>
    </row>
    <row r="24" spans="1:20" s="1" customFormat="1" ht="12" x14ac:dyDescent="0.2">
      <c r="A24" s="1">
        <v>554</v>
      </c>
      <c r="B24" s="1" t="s">
        <v>514</v>
      </c>
      <c r="C24" s="1" t="s">
        <v>1</v>
      </c>
      <c r="D24" s="245">
        <v>40.409999999999997</v>
      </c>
      <c r="E24" s="81">
        <v>43849</v>
      </c>
      <c r="F24" s="81">
        <v>43977</v>
      </c>
      <c r="H24" s="310">
        <f t="shared" si="1"/>
        <v>0</v>
      </c>
      <c r="I24" s="310">
        <f>IF($F24&lt;I$2,$D24,0)-SUM($H24:H24)</f>
        <v>0</v>
      </c>
      <c r="J24" s="310">
        <f>IF($F24&lt;J$2,$D24,0)-SUM($H24:I24)</f>
        <v>0</v>
      </c>
      <c r="K24" s="310">
        <f>IF($F24&lt;K$2,$D24,0)-SUM($H24:J24)</f>
        <v>40.409999999999997</v>
      </c>
      <c r="L24" s="310">
        <f>IF($F24&lt;L$2,$D24,0)-SUM($H24:K24)</f>
        <v>0</v>
      </c>
      <c r="M24" s="310">
        <f>IF($F24&lt;M$2,$D24,0)-SUM($H24:L24)</f>
        <v>0</v>
      </c>
      <c r="N24" s="310">
        <f>IF($F24&lt;N$2,$D24,0)-SUM($H24:M24)</f>
        <v>0</v>
      </c>
      <c r="O24" s="310">
        <f>IF($F24&lt;O$2,$D24,0)-SUM($H24:N24)</f>
        <v>0</v>
      </c>
      <c r="P24" s="310">
        <f>IF($F24&lt;P$2,$D24,0)-SUM($H24:O24)</f>
        <v>0</v>
      </c>
      <c r="Q24" s="310">
        <f>IF($F24&lt;Q$2,$D24,0)-SUM($H24:P24)</f>
        <v>0</v>
      </c>
      <c r="R24" s="310">
        <f>IF($F24&lt;R$2,$D24,0)-SUM($H24:Q24)</f>
        <v>0</v>
      </c>
      <c r="T24" s="263">
        <f t="shared" si="0"/>
        <v>40.409999999999997</v>
      </c>
    </row>
    <row r="25" spans="1:20" s="1" customFormat="1" ht="12" x14ac:dyDescent="0.2">
      <c r="A25" s="1">
        <v>655</v>
      </c>
      <c r="B25" s="1" t="s">
        <v>638</v>
      </c>
      <c r="C25" s="1" t="s">
        <v>1</v>
      </c>
      <c r="D25" s="245">
        <v>521.74</v>
      </c>
      <c r="E25" s="81">
        <v>43869</v>
      </c>
      <c r="F25" s="81">
        <v>43977</v>
      </c>
      <c r="H25" s="310">
        <f t="shared" si="1"/>
        <v>0</v>
      </c>
      <c r="I25" s="310">
        <f>IF($F25&lt;I$2,$D25,0)-SUM($H25:H25)</f>
        <v>0</v>
      </c>
      <c r="J25" s="310">
        <f>IF($F25&lt;J$2,$D25,0)-SUM($H25:I25)</f>
        <v>0</v>
      </c>
      <c r="K25" s="310">
        <f>IF($F25&lt;K$2,$D25,0)-SUM($H25:J25)</f>
        <v>521.74</v>
      </c>
      <c r="L25" s="310">
        <f>IF($F25&lt;L$2,$D25,0)-SUM($H25:K25)</f>
        <v>0</v>
      </c>
      <c r="M25" s="310">
        <f>IF($F25&lt;M$2,$D25,0)-SUM($H25:L25)</f>
        <v>0</v>
      </c>
      <c r="N25" s="310">
        <f>IF($F25&lt;N$2,$D25,0)-SUM($H25:M25)</f>
        <v>0</v>
      </c>
      <c r="O25" s="310">
        <f>IF($F25&lt;O$2,$D25,0)-SUM($H25:N25)</f>
        <v>0</v>
      </c>
      <c r="P25" s="310">
        <f>IF($F25&lt;P$2,$D25,0)-SUM($H25:O25)</f>
        <v>0</v>
      </c>
      <c r="Q25" s="310">
        <f>IF($F25&lt;Q$2,$D25,0)-SUM($H25:P25)</f>
        <v>0</v>
      </c>
      <c r="R25" s="310">
        <f>IF($F25&lt;R$2,$D25,0)-SUM($H25:Q25)</f>
        <v>0</v>
      </c>
      <c r="T25" s="263">
        <f t="shared" si="0"/>
        <v>521.74</v>
      </c>
    </row>
    <row r="26" spans="1:20" s="1" customFormat="1" ht="12" x14ac:dyDescent="0.2">
      <c r="A26" s="1">
        <v>657</v>
      </c>
      <c r="B26" s="1" t="s">
        <v>639</v>
      </c>
      <c r="C26" s="1" t="s">
        <v>1</v>
      </c>
      <c r="D26" s="245">
        <v>782.59</v>
      </c>
      <c r="E26" s="81">
        <v>43869</v>
      </c>
      <c r="F26" s="81">
        <v>43977</v>
      </c>
      <c r="H26" s="310">
        <f t="shared" si="1"/>
        <v>0</v>
      </c>
      <c r="I26" s="310">
        <f>IF($F26&lt;I$2,$D26,0)-SUM($H26:H26)</f>
        <v>0</v>
      </c>
      <c r="J26" s="310">
        <f>IF($F26&lt;J$2,$D26,0)-SUM($H26:I26)</f>
        <v>0</v>
      </c>
      <c r="K26" s="310">
        <f>IF($F26&lt;K$2,$D26,0)-SUM($H26:J26)</f>
        <v>782.59</v>
      </c>
      <c r="L26" s="310">
        <f>IF($F26&lt;L$2,$D26,0)-SUM($H26:K26)</f>
        <v>0</v>
      </c>
      <c r="M26" s="310">
        <f>IF($F26&lt;M$2,$D26,0)-SUM($H26:L26)</f>
        <v>0</v>
      </c>
      <c r="N26" s="310">
        <f>IF($F26&lt;N$2,$D26,0)-SUM($H26:M26)</f>
        <v>0</v>
      </c>
      <c r="O26" s="310">
        <f>IF($F26&lt;O$2,$D26,0)-SUM($H26:N26)</f>
        <v>0</v>
      </c>
      <c r="P26" s="310">
        <f>IF($F26&lt;P$2,$D26,0)-SUM($H26:O26)</f>
        <v>0</v>
      </c>
      <c r="Q26" s="310">
        <f>IF($F26&lt;Q$2,$D26,0)-SUM($H26:P26)</f>
        <v>0</v>
      </c>
      <c r="R26" s="310">
        <f>IF($F26&lt;R$2,$D26,0)-SUM($H26:Q26)</f>
        <v>0</v>
      </c>
      <c r="T26" s="263">
        <f t="shared" si="0"/>
        <v>782.59</v>
      </c>
    </row>
    <row r="27" spans="1:20" s="1" customFormat="1" ht="12" x14ac:dyDescent="0.2">
      <c r="A27" s="1">
        <v>108</v>
      </c>
      <c r="B27" s="1" t="s">
        <v>533</v>
      </c>
      <c r="C27" s="1" t="s">
        <v>1</v>
      </c>
      <c r="D27" s="245">
        <v>846</v>
      </c>
      <c r="E27" s="81">
        <v>43880</v>
      </c>
      <c r="F27" s="81">
        <v>43977</v>
      </c>
      <c r="H27" s="310">
        <f t="shared" si="1"/>
        <v>0</v>
      </c>
      <c r="I27" s="310">
        <f>IF($F27&lt;I$2,$D27,0)-SUM($H27:H27)</f>
        <v>0</v>
      </c>
      <c r="J27" s="310">
        <f>IF($F27&lt;J$2,$D27,0)-SUM($H27:I27)</f>
        <v>0</v>
      </c>
      <c r="K27" s="310">
        <f>IF($F27&lt;K$2,$D27,0)-SUM($H27:J27)</f>
        <v>846</v>
      </c>
      <c r="L27" s="310">
        <f>IF($F27&lt;L$2,$D27,0)-SUM($H27:K27)</f>
        <v>0</v>
      </c>
      <c r="M27" s="310">
        <f>IF($F27&lt;M$2,$D27,0)-SUM($H27:L27)</f>
        <v>0</v>
      </c>
      <c r="N27" s="310">
        <f>IF($F27&lt;N$2,$D27,0)-SUM($H27:M27)</f>
        <v>0</v>
      </c>
      <c r="O27" s="310">
        <f>IF($F27&lt;O$2,$D27,0)-SUM($H27:N27)</f>
        <v>0</v>
      </c>
      <c r="P27" s="310">
        <f>IF($F27&lt;P$2,$D27,0)-SUM($H27:O27)</f>
        <v>0</v>
      </c>
      <c r="Q27" s="310">
        <f>IF($F27&lt;Q$2,$D27,0)-SUM($H27:P27)</f>
        <v>0</v>
      </c>
      <c r="R27" s="310">
        <f>IF($F27&lt;R$2,$D27,0)-SUM($H27:Q27)</f>
        <v>0</v>
      </c>
      <c r="T27" s="263">
        <f t="shared" si="0"/>
        <v>846</v>
      </c>
    </row>
    <row r="28" spans="1:20" s="1" customFormat="1" ht="12" x14ac:dyDescent="0.2">
      <c r="A28" s="1">
        <v>669</v>
      </c>
      <c r="B28" s="1" t="s">
        <v>640</v>
      </c>
      <c r="C28" s="1" t="s">
        <v>1</v>
      </c>
      <c r="D28" s="245">
        <v>125</v>
      </c>
      <c r="E28" s="81">
        <v>43880</v>
      </c>
      <c r="F28" s="81">
        <v>43977</v>
      </c>
      <c r="H28" s="310">
        <f t="shared" si="1"/>
        <v>0</v>
      </c>
      <c r="I28" s="310">
        <f>IF($F28&lt;I$2,$D28,0)-SUM($H28:H28)</f>
        <v>0</v>
      </c>
      <c r="J28" s="310">
        <f>IF($F28&lt;J$2,$D28,0)-SUM($H28:I28)</f>
        <v>0</v>
      </c>
      <c r="K28" s="310">
        <f>IF($F28&lt;K$2,$D28,0)-SUM($H28:J28)</f>
        <v>125</v>
      </c>
      <c r="L28" s="310">
        <f>IF($F28&lt;L$2,$D28,0)-SUM($H28:K28)</f>
        <v>0</v>
      </c>
      <c r="M28" s="310">
        <f>IF($F28&lt;M$2,$D28,0)-SUM($H28:L28)</f>
        <v>0</v>
      </c>
      <c r="N28" s="310">
        <f>IF($F28&lt;N$2,$D28,0)-SUM($H28:M28)</f>
        <v>0</v>
      </c>
      <c r="O28" s="310">
        <f>IF($F28&lt;O$2,$D28,0)-SUM($H28:N28)</f>
        <v>0</v>
      </c>
      <c r="P28" s="310">
        <f>IF($F28&lt;P$2,$D28,0)-SUM($H28:O28)</f>
        <v>0</v>
      </c>
      <c r="Q28" s="310">
        <f>IF($F28&lt;Q$2,$D28,0)-SUM($H28:P28)</f>
        <v>0</v>
      </c>
      <c r="R28" s="310">
        <f>IF($F28&lt;R$2,$D28,0)-SUM($H28:Q28)</f>
        <v>0</v>
      </c>
      <c r="T28" s="263">
        <f t="shared" si="0"/>
        <v>125</v>
      </c>
    </row>
    <row r="29" spans="1:20" s="1" customFormat="1" ht="12" x14ac:dyDescent="0.2">
      <c r="A29" s="1">
        <v>528</v>
      </c>
      <c r="B29" s="1" t="s">
        <v>622</v>
      </c>
      <c r="C29" s="1" t="s">
        <v>1</v>
      </c>
      <c r="D29" s="245">
        <v>800</v>
      </c>
      <c r="E29" s="81">
        <v>43881</v>
      </c>
      <c r="F29" s="81">
        <v>43977</v>
      </c>
      <c r="H29" s="310">
        <f t="shared" si="1"/>
        <v>0</v>
      </c>
      <c r="I29" s="310">
        <f>IF($F29&lt;I$2,$D29,0)-SUM($H29:H29)</f>
        <v>0</v>
      </c>
      <c r="J29" s="310">
        <f>IF($F29&lt;J$2,$D29,0)-SUM($H29:I29)</f>
        <v>0</v>
      </c>
      <c r="K29" s="310">
        <f>IF($F29&lt;K$2,$D29,0)-SUM($H29:J29)</f>
        <v>800</v>
      </c>
      <c r="L29" s="310">
        <f>IF($F29&lt;L$2,$D29,0)-SUM($H29:K29)</f>
        <v>0</v>
      </c>
      <c r="M29" s="310">
        <f>IF($F29&lt;M$2,$D29,0)-SUM($H29:L29)</f>
        <v>0</v>
      </c>
      <c r="N29" s="310">
        <f>IF($F29&lt;N$2,$D29,0)-SUM($H29:M29)</f>
        <v>0</v>
      </c>
      <c r="O29" s="310">
        <f>IF($F29&lt;O$2,$D29,0)-SUM($H29:N29)</f>
        <v>0</v>
      </c>
      <c r="P29" s="310">
        <f>IF($F29&lt;P$2,$D29,0)-SUM($H29:O29)</f>
        <v>0</v>
      </c>
      <c r="Q29" s="310">
        <f>IF($F29&lt;Q$2,$D29,0)-SUM($H29:P29)</f>
        <v>0</v>
      </c>
      <c r="R29" s="310">
        <f>IF($F29&lt;R$2,$D29,0)-SUM($H29:Q29)</f>
        <v>0</v>
      </c>
      <c r="T29" s="263">
        <f t="shared" si="0"/>
        <v>800</v>
      </c>
    </row>
    <row r="30" spans="1:20" s="1" customFormat="1" ht="12" x14ac:dyDescent="0.2">
      <c r="A30" s="1">
        <v>220</v>
      </c>
      <c r="B30" s="1" t="s">
        <v>546</v>
      </c>
      <c r="C30" s="1" t="s">
        <v>1</v>
      </c>
      <c r="D30" s="245">
        <v>34.51</v>
      </c>
      <c r="E30" s="81">
        <v>43882</v>
      </c>
      <c r="F30" s="81">
        <v>43977</v>
      </c>
      <c r="H30" s="310">
        <f t="shared" si="1"/>
        <v>0</v>
      </c>
      <c r="I30" s="310">
        <f>IF($F30&lt;I$2,$D30,0)-SUM($H30:H30)</f>
        <v>0</v>
      </c>
      <c r="J30" s="310">
        <f>IF($F30&lt;J$2,$D30,0)-SUM($H30:I30)</f>
        <v>0</v>
      </c>
      <c r="K30" s="310">
        <f>IF($F30&lt;K$2,$D30,0)-SUM($H30:J30)</f>
        <v>34.51</v>
      </c>
      <c r="L30" s="310">
        <f>IF($F30&lt;L$2,$D30,0)-SUM($H30:K30)</f>
        <v>0</v>
      </c>
      <c r="M30" s="310">
        <f>IF($F30&lt;M$2,$D30,0)-SUM($H30:L30)</f>
        <v>0</v>
      </c>
      <c r="N30" s="310">
        <f>IF($F30&lt;N$2,$D30,0)-SUM($H30:M30)</f>
        <v>0</v>
      </c>
      <c r="O30" s="310">
        <f>IF($F30&lt;O$2,$D30,0)-SUM($H30:N30)</f>
        <v>0</v>
      </c>
      <c r="P30" s="310">
        <f>IF($F30&lt;P$2,$D30,0)-SUM($H30:O30)</f>
        <v>0</v>
      </c>
      <c r="Q30" s="310">
        <f>IF($F30&lt;Q$2,$D30,0)-SUM($H30:P30)</f>
        <v>0</v>
      </c>
      <c r="R30" s="310">
        <f>IF($F30&lt;R$2,$D30,0)-SUM($H30:Q30)</f>
        <v>0</v>
      </c>
      <c r="T30" s="263">
        <f t="shared" si="0"/>
        <v>34.51</v>
      </c>
    </row>
    <row r="31" spans="1:20" s="1" customFormat="1" ht="12" x14ac:dyDescent="0.2">
      <c r="A31" s="1">
        <v>263</v>
      </c>
      <c r="B31" s="1" t="s">
        <v>549</v>
      </c>
      <c r="C31" s="1" t="s">
        <v>1</v>
      </c>
      <c r="D31" s="245">
        <v>99.96</v>
      </c>
      <c r="E31" s="81">
        <v>43882</v>
      </c>
      <c r="F31" s="81">
        <v>43980</v>
      </c>
      <c r="H31" s="310">
        <f t="shared" si="1"/>
        <v>0</v>
      </c>
      <c r="I31" s="310">
        <f>IF($F31&lt;I$2,$D31,0)-SUM($H31:H31)</f>
        <v>0</v>
      </c>
      <c r="J31" s="310">
        <f>IF($F31&lt;J$2,$D31,0)-SUM($H31:I31)</f>
        <v>0</v>
      </c>
      <c r="K31" s="310">
        <f>IF($F31&lt;K$2,$D31,0)-SUM($H31:J31)</f>
        <v>99.96</v>
      </c>
      <c r="L31" s="310">
        <f>IF($F31&lt;L$2,$D31,0)-SUM($H31:K31)</f>
        <v>0</v>
      </c>
      <c r="M31" s="310">
        <f>IF($F31&lt;M$2,$D31,0)-SUM($H31:L31)</f>
        <v>0</v>
      </c>
      <c r="N31" s="310">
        <f>IF($F31&lt;N$2,$D31,0)-SUM($H31:M31)</f>
        <v>0</v>
      </c>
      <c r="O31" s="310">
        <f>IF($F31&lt;O$2,$D31,0)-SUM($H31:N31)</f>
        <v>0</v>
      </c>
      <c r="P31" s="310">
        <f>IF($F31&lt;P$2,$D31,0)-SUM($H31:O31)</f>
        <v>0</v>
      </c>
      <c r="Q31" s="310">
        <f>IF($F31&lt;Q$2,$D31,0)-SUM($H31:P31)</f>
        <v>0</v>
      </c>
      <c r="R31" s="310">
        <f>IF($F31&lt;R$2,$D31,0)-SUM($H31:Q31)</f>
        <v>0</v>
      </c>
      <c r="T31" s="263">
        <f t="shared" si="0"/>
        <v>99.96</v>
      </c>
    </row>
    <row r="32" spans="1:20" s="1" customFormat="1" ht="12" x14ac:dyDescent="0.2">
      <c r="A32" s="1">
        <v>333</v>
      </c>
      <c r="B32" s="1" t="s">
        <v>497</v>
      </c>
      <c r="C32" s="1" t="s">
        <v>1</v>
      </c>
      <c r="D32" s="245">
        <v>100.6</v>
      </c>
      <c r="E32" s="81">
        <v>43852</v>
      </c>
      <c r="F32" s="81">
        <v>43987</v>
      </c>
      <c r="H32" s="310">
        <f t="shared" si="1"/>
        <v>0</v>
      </c>
      <c r="I32" s="310">
        <f>IF($F32&lt;I$2,$D32,0)-SUM($H32:H32)</f>
        <v>0</v>
      </c>
      <c r="J32" s="310">
        <f>IF($F32&lt;J$2,$D32,0)-SUM($H32:I32)</f>
        <v>0</v>
      </c>
      <c r="K32" s="310">
        <f>IF($F32&lt;K$2,$D32,0)-SUM($H32:J32)</f>
        <v>0</v>
      </c>
      <c r="L32" s="310">
        <f>IF($F32&lt;L$2,$D32,0)-SUM($H32:K32)</f>
        <v>100.6</v>
      </c>
      <c r="M32" s="310">
        <f>IF($F32&lt;M$2,$D32,0)-SUM($H32:L32)</f>
        <v>0</v>
      </c>
      <c r="N32" s="310">
        <f>IF($F32&lt;N$2,$D32,0)-SUM($H32:M32)</f>
        <v>0</v>
      </c>
      <c r="O32" s="310">
        <f>IF($F32&lt;O$2,$D32,0)-SUM($H32:N32)</f>
        <v>0</v>
      </c>
      <c r="P32" s="310">
        <f>IF($F32&lt;P$2,$D32,0)-SUM($H32:O32)</f>
        <v>0</v>
      </c>
      <c r="Q32" s="310">
        <f>IF($F32&lt;Q$2,$D32,0)-SUM($H32:P32)</f>
        <v>0</v>
      </c>
      <c r="R32" s="310">
        <f>IF($F32&lt;R$2,$D32,0)-SUM($H32:Q32)</f>
        <v>0</v>
      </c>
      <c r="T32" s="263">
        <f t="shared" si="0"/>
        <v>100.6</v>
      </c>
    </row>
    <row r="33" spans="1:20" s="1" customFormat="1" ht="12" x14ac:dyDescent="0.2">
      <c r="A33" s="1">
        <v>335</v>
      </c>
      <c r="B33" s="1" t="s">
        <v>498</v>
      </c>
      <c r="C33" s="1" t="s">
        <v>1</v>
      </c>
      <c r="D33" s="245">
        <v>277.66000000000003</v>
      </c>
      <c r="E33" s="81">
        <v>43853</v>
      </c>
      <c r="F33" s="81">
        <v>43987</v>
      </c>
      <c r="H33" s="310">
        <f t="shared" si="1"/>
        <v>0</v>
      </c>
      <c r="I33" s="310">
        <f>IF($F33&lt;I$2,$D33,0)-SUM($H33:H33)</f>
        <v>0</v>
      </c>
      <c r="J33" s="310">
        <f>IF($F33&lt;J$2,$D33,0)-SUM($H33:I33)</f>
        <v>0</v>
      </c>
      <c r="K33" s="310">
        <f>IF($F33&lt;K$2,$D33,0)-SUM($H33:J33)</f>
        <v>0</v>
      </c>
      <c r="L33" s="310">
        <f>IF($F33&lt;L$2,$D33,0)-SUM($H33:K33)</f>
        <v>277.66000000000003</v>
      </c>
      <c r="M33" s="310">
        <f>IF($F33&lt;M$2,$D33,0)-SUM($H33:L33)</f>
        <v>0</v>
      </c>
      <c r="N33" s="310">
        <f>IF($F33&lt;N$2,$D33,0)-SUM($H33:M33)</f>
        <v>0</v>
      </c>
      <c r="O33" s="310">
        <f>IF($F33&lt;O$2,$D33,0)-SUM($H33:N33)</f>
        <v>0</v>
      </c>
      <c r="P33" s="310">
        <f>IF($F33&lt;P$2,$D33,0)-SUM($H33:O33)</f>
        <v>0</v>
      </c>
      <c r="Q33" s="310">
        <f>IF($F33&lt;Q$2,$D33,0)-SUM($H33:P33)</f>
        <v>0</v>
      </c>
      <c r="R33" s="310">
        <f>IF($F33&lt;R$2,$D33,0)-SUM($H33:Q33)</f>
        <v>0</v>
      </c>
      <c r="T33" s="263">
        <f t="shared" si="0"/>
        <v>277.66000000000003</v>
      </c>
    </row>
    <row r="34" spans="1:20" s="1" customFormat="1" ht="12" x14ac:dyDescent="0.2">
      <c r="A34" s="1">
        <v>337</v>
      </c>
      <c r="B34" s="1" t="s">
        <v>499</v>
      </c>
      <c r="C34" s="1" t="s">
        <v>1</v>
      </c>
      <c r="D34" s="245">
        <v>100.6</v>
      </c>
      <c r="E34" s="81">
        <v>43853</v>
      </c>
      <c r="F34" s="81">
        <v>43987</v>
      </c>
      <c r="H34" s="310">
        <f t="shared" si="1"/>
        <v>0</v>
      </c>
      <c r="I34" s="310">
        <f>IF($F34&lt;I$2,$D34,0)-SUM($H34:H34)</f>
        <v>0</v>
      </c>
      <c r="J34" s="310">
        <f>IF($F34&lt;J$2,$D34,0)-SUM($H34:I34)</f>
        <v>0</v>
      </c>
      <c r="K34" s="310">
        <f>IF($F34&lt;K$2,$D34,0)-SUM($H34:J34)</f>
        <v>0</v>
      </c>
      <c r="L34" s="310">
        <f>IF($F34&lt;L$2,$D34,0)-SUM($H34:K34)</f>
        <v>100.6</v>
      </c>
      <c r="M34" s="310">
        <f>IF($F34&lt;M$2,$D34,0)-SUM($H34:L34)</f>
        <v>0</v>
      </c>
      <c r="N34" s="310">
        <f>IF($F34&lt;N$2,$D34,0)-SUM($H34:M34)</f>
        <v>0</v>
      </c>
      <c r="O34" s="310">
        <f>IF($F34&lt;O$2,$D34,0)-SUM($H34:N34)</f>
        <v>0</v>
      </c>
      <c r="P34" s="310">
        <f>IF($F34&lt;P$2,$D34,0)-SUM($H34:O34)</f>
        <v>0</v>
      </c>
      <c r="Q34" s="310">
        <f>IF($F34&lt;Q$2,$D34,0)-SUM($H34:P34)</f>
        <v>0</v>
      </c>
      <c r="R34" s="310">
        <f>IF($F34&lt;R$2,$D34,0)-SUM($H34:Q34)</f>
        <v>0</v>
      </c>
      <c r="T34" s="263">
        <f t="shared" si="0"/>
        <v>100.6</v>
      </c>
    </row>
    <row r="35" spans="1:20" s="1" customFormat="1" ht="12" x14ac:dyDescent="0.2">
      <c r="A35" s="1">
        <v>339</v>
      </c>
      <c r="B35" s="1" t="s">
        <v>500</v>
      </c>
      <c r="C35" s="1" t="s">
        <v>1</v>
      </c>
      <c r="D35" s="245">
        <v>114.97</v>
      </c>
      <c r="E35" s="81">
        <v>43853</v>
      </c>
      <c r="F35" s="81">
        <v>43987</v>
      </c>
      <c r="H35" s="310">
        <f t="shared" si="1"/>
        <v>0</v>
      </c>
      <c r="I35" s="310">
        <f>IF($F35&lt;I$2,$D35,0)-SUM($H35:H35)</f>
        <v>0</v>
      </c>
      <c r="J35" s="310">
        <f>IF($F35&lt;J$2,$D35,0)-SUM($H35:I35)</f>
        <v>0</v>
      </c>
      <c r="K35" s="310">
        <f>IF($F35&lt;K$2,$D35,0)-SUM($H35:J35)</f>
        <v>0</v>
      </c>
      <c r="L35" s="310">
        <f>IF($F35&lt;L$2,$D35,0)-SUM($H35:K35)</f>
        <v>114.97</v>
      </c>
      <c r="M35" s="310">
        <f>IF($F35&lt;M$2,$D35,0)-SUM($H35:L35)</f>
        <v>0</v>
      </c>
      <c r="N35" s="310">
        <f>IF($F35&lt;N$2,$D35,0)-SUM($H35:M35)</f>
        <v>0</v>
      </c>
      <c r="O35" s="310">
        <f>IF($F35&lt;O$2,$D35,0)-SUM($H35:N35)</f>
        <v>0</v>
      </c>
      <c r="P35" s="310">
        <f>IF($F35&lt;P$2,$D35,0)-SUM($H35:O35)</f>
        <v>0</v>
      </c>
      <c r="Q35" s="310">
        <f>IF($F35&lt;Q$2,$D35,0)-SUM($H35:P35)</f>
        <v>0</v>
      </c>
      <c r="R35" s="310">
        <f>IF($F35&lt;R$2,$D35,0)-SUM($H35:Q35)</f>
        <v>0</v>
      </c>
      <c r="T35" s="263">
        <f t="shared" si="0"/>
        <v>114.97</v>
      </c>
    </row>
    <row r="36" spans="1:20" s="1" customFormat="1" ht="12" x14ac:dyDescent="0.2">
      <c r="A36" s="1">
        <v>421</v>
      </c>
      <c r="B36" s="1" t="s">
        <v>510</v>
      </c>
      <c r="C36" s="1" t="s">
        <v>1</v>
      </c>
      <c r="D36" s="245">
        <v>88</v>
      </c>
      <c r="E36" s="81">
        <v>43853</v>
      </c>
      <c r="F36" s="81">
        <v>43987</v>
      </c>
      <c r="H36" s="310">
        <f t="shared" si="1"/>
        <v>0</v>
      </c>
      <c r="I36" s="310">
        <f>IF($F36&lt;I$2,$D36,0)-SUM($H36:H36)</f>
        <v>0</v>
      </c>
      <c r="J36" s="310">
        <f>IF($F36&lt;J$2,$D36,0)-SUM($H36:I36)</f>
        <v>0</v>
      </c>
      <c r="K36" s="310">
        <f>IF($F36&lt;K$2,$D36,0)-SUM($H36:J36)</f>
        <v>0</v>
      </c>
      <c r="L36" s="310">
        <f>IF($F36&lt;L$2,$D36,0)-SUM($H36:K36)</f>
        <v>88</v>
      </c>
      <c r="M36" s="310">
        <f>IF($F36&lt;M$2,$D36,0)-SUM($H36:L36)</f>
        <v>0</v>
      </c>
      <c r="N36" s="310">
        <f>IF($F36&lt;N$2,$D36,0)-SUM($H36:M36)</f>
        <v>0</v>
      </c>
      <c r="O36" s="310">
        <f>IF($F36&lt;O$2,$D36,0)-SUM($H36:N36)</f>
        <v>0</v>
      </c>
      <c r="P36" s="310">
        <f>IF($F36&lt;P$2,$D36,0)-SUM($H36:O36)</f>
        <v>0</v>
      </c>
      <c r="Q36" s="310">
        <f>IF($F36&lt;Q$2,$D36,0)-SUM($H36:P36)</f>
        <v>0</v>
      </c>
      <c r="R36" s="310">
        <f>IF($F36&lt;R$2,$D36,0)-SUM($H36:Q36)</f>
        <v>0</v>
      </c>
      <c r="T36" s="263">
        <f t="shared" si="0"/>
        <v>88</v>
      </c>
    </row>
    <row r="37" spans="1:20" s="1" customFormat="1" ht="12" x14ac:dyDescent="0.2">
      <c r="A37" s="1">
        <v>27</v>
      </c>
      <c r="B37" s="1" t="s">
        <v>521</v>
      </c>
      <c r="C37" s="1" t="s">
        <v>1</v>
      </c>
      <c r="D37" s="245">
        <v>1511.64</v>
      </c>
      <c r="E37" s="81">
        <v>43869</v>
      </c>
      <c r="F37" s="81">
        <v>43987</v>
      </c>
      <c r="H37" s="310">
        <f t="shared" si="1"/>
        <v>0</v>
      </c>
      <c r="I37" s="310">
        <f>IF($F37&lt;I$2,$D37,0)-SUM($H37:H37)</f>
        <v>0</v>
      </c>
      <c r="J37" s="310">
        <f>IF($F37&lt;J$2,$D37,0)-SUM($H37:I37)</f>
        <v>0</v>
      </c>
      <c r="K37" s="310">
        <f>IF($F37&lt;K$2,$D37,0)-SUM($H37:J37)</f>
        <v>0</v>
      </c>
      <c r="L37" s="310">
        <f>IF($F37&lt;L$2,$D37,0)-SUM($H37:K37)</f>
        <v>1511.64</v>
      </c>
      <c r="M37" s="310">
        <f>IF($F37&lt;M$2,$D37,0)-SUM($H37:L37)</f>
        <v>0</v>
      </c>
      <c r="N37" s="310">
        <f>IF($F37&lt;N$2,$D37,0)-SUM($H37:M37)</f>
        <v>0</v>
      </c>
      <c r="O37" s="310">
        <f>IF($F37&lt;O$2,$D37,0)-SUM($H37:N37)</f>
        <v>0</v>
      </c>
      <c r="P37" s="310">
        <f>IF($F37&lt;P$2,$D37,0)-SUM($H37:O37)</f>
        <v>0</v>
      </c>
      <c r="Q37" s="310">
        <f>IF($F37&lt;Q$2,$D37,0)-SUM($H37:P37)</f>
        <v>0</v>
      </c>
      <c r="R37" s="310">
        <f>IF($F37&lt;R$2,$D37,0)-SUM($H37:Q37)</f>
        <v>0</v>
      </c>
      <c r="T37" s="263">
        <f t="shared" si="0"/>
        <v>1511.64</v>
      </c>
    </row>
    <row r="38" spans="1:20" s="1" customFormat="1" ht="12" x14ac:dyDescent="0.2">
      <c r="A38" s="1">
        <v>63</v>
      </c>
      <c r="B38" s="1" t="s">
        <v>493</v>
      </c>
      <c r="C38" s="1" t="s">
        <v>1</v>
      </c>
      <c r="D38" s="245">
        <v>185.65</v>
      </c>
      <c r="E38" s="81">
        <v>43854</v>
      </c>
      <c r="F38" s="81">
        <v>43987</v>
      </c>
      <c r="H38" s="310">
        <f t="shared" si="1"/>
        <v>0</v>
      </c>
      <c r="I38" s="310">
        <f>IF($F38&lt;I$2,$D38,0)-SUM($H38:H38)</f>
        <v>0</v>
      </c>
      <c r="J38" s="310">
        <f>IF($F38&lt;J$2,$D38,0)-SUM($H38:I38)</f>
        <v>0</v>
      </c>
      <c r="K38" s="310">
        <f>IF($F38&lt;K$2,$D38,0)-SUM($H38:J38)</f>
        <v>0</v>
      </c>
      <c r="L38" s="310">
        <f>IF($F38&lt;L$2,$D38,0)-SUM($H38:K38)</f>
        <v>185.65</v>
      </c>
      <c r="M38" s="310">
        <f>IF($F38&lt;M$2,$D38,0)-SUM($H38:L38)</f>
        <v>0</v>
      </c>
      <c r="N38" s="310">
        <f>IF($F38&lt;N$2,$D38,0)-SUM($H38:M38)</f>
        <v>0</v>
      </c>
      <c r="O38" s="310">
        <f>IF($F38&lt;O$2,$D38,0)-SUM($H38:N38)</f>
        <v>0</v>
      </c>
      <c r="P38" s="310">
        <f>IF($F38&lt;P$2,$D38,0)-SUM($H38:O38)</f>
        <v>0</v>
      </c>
      <c r="Q38" s="310">
        <f>IF($F38&lt;Q$2,$D38,0)-SUM($H38:P38)</f>
        <v>0</v>
      </c>
      <c r="R38" s="310">
        <f>IF($F38&lt;R$2,$D38,0)-SUM($H38:Q38)</f>
        <v>0</v>
      </c>
      <c r="T38" s="263">
        <f t="shared" si="0"/>
        <v>185.65</v>
      </c>
    </row>
    <row r="39" spans="1:20" s="1" customFormat="1" ht="12" x14ac:dyDescent="0.2">
      <c r="A39" s="1">
        <v>273</v>
      </c>
      <c r="B39" s="1" t="s">
        <v>550</v>
      </c>
      <c r="C39" s="1" t="s">
        <v>1</v>
      </c>
      <c r="D39" s="245">
        <v>546.16999999999996</v>
      </c>
      <c r="E39" s="81">
        <v>43884</v>
      </c>
      <c r="F39" s="81">
        <v>43987</v>
      </c>
      <c r="H39" s="310">
        <f t="shared" si="1"/>
        <v>0</v>
      </c>
      <c r="I39" s="310">
        <f>IF($F39&lt;I$2,$D39,0)-SUM($H39:H39)</f>
        <v>0</v>
      </c>
      <c r="J39" s="310">
        <f>IF($F39&lt;J$2,$D39,0)-SUM($H39:I39)</f>
        <v>0</v>
      </c>
      <c r="K39" s="310">
        <f>IF($F39&lt;K$2,$D39,0)-SUM($H39:J39)</f>
        <v>0</v>
      </c>
      <c r="L39" s="310">
        <f>IF($F39&lt;L$2,$D39,0)-SUM($H39:K39)</f>
        <v>546.16999999999996</v>
      </c>
      <c r="M39" s="310">
        <f>IF($F39&lt;M$2,$D39,0)-SUM($H39:L39)</f>
        <v>0</v>
      </c>
      <c r="N39" s="310">
        <f>IF($F39&lt;N$2,$D39,0)-SUM($H39:M39)</f>
        <v>0</v>
      </c>
      <c r="O39" s="310">
        <f>IF($F39&lt;O$2,$D39,0)-SUM($H39:N39)</f>
        <v>0</v>
      </c>
      <c r="P39" s="310">
        <f>IF($F39&lt;P$2,$D39,0)-SUM($H39:O39)</f>
        <v>0</v>
      </c>
      <c r="Q39" s="310">
        <f>IF($F39&lt;Q$2,$D39,0)-SUM($H39:P39)</f>
        <v>0</v>
      </c>
      <c r="R39" s="310">
        <f>IF($F39&lt;R$2,$D39,0)-SUM($H39:Q39)</f>
        <v>0</v>
      </c>
      <c r="T39" s="263">
        <f t="shared" ref="T39:T70" si="2">SUM(H39:R39)</f>
        <v>546.16999999999996</v>
      </c>
    </row>
    <row r="40" spans="1:20" s="1" customFormat="1" ht="12" x14ac:dyDescent="0.2">
      <c r="A40" s="1">
        <v>341</v>
      </c>
      <c r="B40" s="1" t="s">
        <v>501</v>
      </c>
      <c r="C40" s="1" t="s">
        <v>1</v>
      </c>
      <c r="D40" s="245">
        <v>114.4</v>
      </c>
      <c r="E40" s="81">
        <v>43854</v>
      </c>
      <c r="F40" s="81">
        <v>43987</v>
      </c>
      <c r="H40" s="310">
        <f t="shared" si="1"/>
        <v>0</v>
      </c>
      <c r="I40" s="310">
        <f>IF($F40&lt;I$2,$D40,0)-SUM($H40:H40)</f>
        <v>0</v>
      </c>
      <c r="J40" s="310">
        <f>IF($F40&lt;J$2,$D40,0)-SUM($H40:I40)</f>
        <v>0</v>
      </c>
      <c r="K40" s="310">
        <f>IF($F40&lt;K$2,$D40,0)-SUM($H40:J40)</f>
        <v>0</v>
      </c>
      <c r="L40" s="310">
        <f>IF($F40&lt;L$2,$D40,0)-SUM($H40:K40)</f>
        <v>114.4</v>
      </c>
      <c r="M40" s="310">
        <f>IF($F40&lt;M$2,$D40,0)-SUM($H40:L40)</f>
        <v>0</v>
      </c>
      <c r="N40" s="310">
        <f>IF($F40&lt;N$2,$D40,0)-SUM($H40:M40)</f>
        <v>0</v>
      </c>
      <c r="O40" s="310">
        <f>IF($F40&lt;O$2,$D40,0)-SUM($H40:N40)</f>
        <v>0</v>
      </c>
      <c r="P40" s="310">
        <f>IF($F40&lt;P$2,$D40,0)-SUM($H40:O40)</f>
        <v>0</v>
      </c>
      <c r="Q40" s="310">
        <f>IF($F40&lt;Q$2,$D40,0)-SUM($H40:P40)</f>
        <v>0</v>
      </c>
      <c r="R40" s="310">
        <f>IF($F40&lt;R$2,$D40,0)-SUM($H40:Q40)</f>
        <v>0</v>
      </c>
      <c r="T40" s="263">
        <f t="shared" si="2"/>
        <v>114.4</v>
      </c>
    </row>
    <row r="41" spans="1:20" s="1" customFormat="1" ht="12" x14ac:dyDescent="0.2">
      <c r="A41" s="1">
        <v>343</v>
      </c>
      <c r="B41" s="1" t="s">
        <v>502</v>
      </c>
      <c r="C41" s="1" t="s">
        <v>1</v>
      </c>
      <c r="D41" s="245">
        <v>94.36</v>
      </c>
      <c r="E41" s="81">
        <v>43854</v>
      </c>
      <c r="F41" s="81">
        <v>43987</v>
      </c>
      <c r="H41" s="310">
        <f t="shared" si="1"/>
        <v>0</v>
      </c>
      <c r="I41" s="310">
        <f>IF($F41&lt;I$2,$D41,0)-SUM($H41:H41)</f>
        <v>0</v>
      </c>
      <c r="J41" s="310">
        <f>IF($F41&lt;J$2,$D41,0)-SUM($H41:I41)</f>
        <v>0</v>
      </c>
      <c r="K41" s="310">
        <f>IF($F41&lt;K$2,$D41,0)-SUM($H41:J41)</f>
        <v>0</v>
      </c>
      <c r="L41" s="310">
        <f>IF($F41&lt;L$2,$D41,0)-SUM($H41:K41)</f>
        <v>94.36</v>
      </c>
      <c r="M41" s="310">
        <f>IF($F41&lt;M$2,$D41,0)-SUM($H41:L41)</f>
        <v>0</v>
      </c>
      <c r="N41" s="310">
        <f>IF($F41&lt;N$2,$D41,0)-SUM($H41:M41)</f>
        <v>0</v>
      </c>
      <c r="O41" s="310">
        <f>IF($F41&lt;O$2,$D41,0)-SUM($H41:N41)</f>
        <v>0</v>
      </c>
      <c r="P41" s="310">
        <f>IF($F41&lt;P$2,$D41,0)-SUM($H41:O41)</f>
        <v>0</v>
      </c>
      <c r="Q41" s="310">
        <f>IF($F41&lt;Q$2,$D41,0)-SUM($H41:P41)</f>
        <v>0</v>
      </c>
      <c r="R41" s="310">
        <f>IF($F41&lt;R$2,$D41,0)-SUM($H41:Q41)</f>
        <v>0</v>
      </c>
      <c r="T41" s="263">
        <f t="shared" si="2"/>
        <v>94.36</v>
      </c>
    </row>
    <row r="42" spans="1:20" s="1" customFormat="1" ht="12" x14ac:dyDescent="0.2">
      <c r="A42" s="1">
        <v>345</v>
      </c>
      <c r="B42" s="1" t="s">
        <v>503</v>
      </c>
      <c r="C42" s="1" t="s">
        <v>1</v>
      </c>
      <c r="D42" s="245">
        <v>1617.95</v>
      </c>
      <c r="E42" s="81">
        <v>43854</v>
      </c>
      <c r="F42" s="81">
        <v>43987</v>
      </c>
      <c r="H42" s="310">
        <f t="shared" si="1"/>
        <v>0</v>
      </c>
      <c r="I42" s="310">
        <f>IF($F42&lt;I$2,$D42,0)-SUM($H42:H42)</f>
        <v>0</v>
      </c>
      <c r="J42" s="310">
        <f>IF($F42&lt;J$2,$D42,0)-SUM($H42:I42)</f>
        <v>0</v>
      </c>
      <c r="K42" s="310">
        <f>IF($F42&lt;K$2,$D42,0)-SUM($H42:J42)</f>
        <v>0</v>
      </c>
      <c r="L42" s="310">
        <f>IF($F42&lt;L$2,$D42,0)-SUM($H42:K42)</f>
        <v>1617.95</v>
      </c>
      <c r="M42" s="310">
        <f>IF($F42&lt;M$2,$D42,0)-SUM($H42:L42)</f>
        <v>0</v>
      </c>
      <c r="N42" s="310">
        <f>IF($F42&lt;N$2,$D42,0)-SUM($H42:M42)</f>
        <v>0</v>
      </c>
      <c r="O42" s="310">
        <f>IF($F42&lt;O$2,$D42,0)-SUM($H42:N42)</f>
        <v>0</v>
      </c>
      <c r="P42" s="310">
        <f>IF($F42&lt;P$2,$D42,0)-SUM($H42:O42)</f>
        <v>0</v>
      </c>
      <c r="Q42" s="310">
        <f>IF($F42&lt;Q$2,$D42,0)-SUM($H42:P42)</f>
        <v>0</v>
      </c>
      <c r="R42" s="310">
        <f>IF($F42&lt;R$2,$D42,0)-SUM($H42:Q42)</f>
        <v>0</v>
      </c>
      <c r="T42" s="263">
        <f t="shared" si="2"/>
        <v>1617.95</v>
      </c>
    </row>
    <row r="43" spans="1:20" s="1" customFormat="1" ht="12" x14ac:dyDescent="0.2">
      <c r="A43" s="1">
        <v>347</v>
      </c>
      <c r="B43" s="1" t="s">
        <v>504</v>
      </c>
      <c r="C43" s="1" t="s">
        <v>1</v>
      </c>
      <c r="D43" s="245">
        <v>57.2</v>
      </c>
      <c r="E43" s="81">
        <v>43854</v>
      </c>
      <c r="F43" s="81">
        <v>43992</v>
      </c>
      <c r="H43" s="310">
        <f t="shared" si="1"/>
        <v>0</v>
      </c>
      <c r="I43" s="310">
        <f>IF($F43&lt;I$2,$D43,0)-SUM($H43:H43)</f>
        <v>0</v>
      </c>
      <c r="J43" s="310">
        <f>IF($F43&lt;J$2,$D43,0)-SUM($H43:I43)</f>
        <v>0</v>
      </c>
      <c r="K43" s="310">
        <f>IF($F43&lt;K$2,$D43,0)-SUM($H43:J43)</f>
        <v>0</v>
      </c>
      <c r="L43" s="310">
        <f>IF($F43&lt;L$2,$D43,0)-SUM($H43:K43)</f>
        <v>0</v>
      </c>
      <c r="M43" s="310">
        <f>IF($F43&lt;M$2,$D43,0)-SUM($H43:L43)</f>
        <v>57.2</v>
      </c>
      <c r="N43" s="310">
        <f>IF($F43&lt;N$2,$D43,0)-SUM($H43:M43)</f>
        <v>0</v>
      </c>
      <c r="O43" s="310">
        <f>IF($F43&lt;O$2,$D43,0)-SUM($H43:N43)</f>
        <v>0</v>
      </c>
      <c r="P43" s="310">
        <f>IF($F43&lt;P$2,$D43,0)-SUM($H43:O43)</f>
        <v>0</v>
      </c>
      <c r="Q43" s="310">
        <f>IF($F43&lt;Q$2,$D43,0)-SUM($H43:P43)</f>
        <v>0</v>
      </c>
      <c r="R43" s="310">
        <f>IF($F43&lt;R$2,$D43,0)-SUM($H43:Q43)</f>
        <v>0</v>
      </c>
      <c r="T43" s="263">
        <f t="shared" si="2"/>
        <v>57.2</v>
      </c>
    </row>
    <row r="44" spans="1:20" s="1" customFormat="1" ht="12" x14ac:dyDescent="0.2">
      <c r="A44" s="1">
        <v>349</v>
      </c>
      <c r="B44" s="1" t="s">
        <v>559</v>
      </c>
      <c r="C44" s="1" t="s">
        <v>1</v>
      </c>
      <c r="D44" s="245">
        <v>128.91</v>
      </c>
      <c r="E44" s="81">
        <v>43854</v>
      </c>
      <c r="F44" s="81">
        <v>43992</v>
      </c>
      <c r="H44" s="310">
        <f t="shared" si="1"/>
        <v>0</v>
      </c>
      <c r="I44" s="310">
        <f>IF($F44&lt;I$2,$D44,0)-SUM($H44:H44)</f>
        <v>0</v>
      </c>
      <c r="J44" s="310">
        <f>IF($F44&lt;J$2,$D44,0)-SUM($H44:I44)</f>
        <v>0</v>
      </c>
      <c r="K44" s="310">
        <f>IF($F44&lt;K$2,$D44,0)-SUM($H44:J44)</f>
        <v>0</v>
      </c>
      <c r="L44" s="310">
        <f>IF($F44&lt;L$2,$D44,0)-SUM($H44:K44)</f>
        <v>0</v>
      </c>
      <c r="M44" s="310">
        <f>IF($F44&lt;M$2,$D44,0)-SUM($H44:L44)</f>
        <v>128.91</v>
      </c>
      <c r="N44" s="310">
        <f>IF($F44&lt;N$2,$D44,0)-SUM($H44:M44)</f>
        <v>0</v>
      </c>
      <c r="O44" s="310">
        <f>IF($F44&lt;O$2,$D44,0)-SUM($H44:N44)</f>
        <v>0</v>
      </c>
      <c r="P44" s="310">
        <f>IF($F44&lt;P$2,$D44,0)-SUM($H44:O44)</f>
        <v>0</v>
      </c>
      <c r="Q44" s="310">
        <f>IF($F44&lt;Q$2,$D44,0)-SUM($H44:P44)</f>
        <v>0</v>
      </c>
      <c r="R44" s="310">
        <f>IF($F44&lt;R$2,$D44,0)-SUM($H44:Q44)</f>
        <v>0</v>
      </c>
      <c r="T44" s="263">
        <f t="shared" si="2"/>
        <v>128.91</v>
      </c>
    </row>
    <row r="45" spans="1:20" s="1" customFormat="1" ht="12" x14ac:dyDescent="0.2">
      <c r="A45" s="1">
        <v>641</v>
      </c>
      <c r="B45" s="1" t="s">
        <v>636</v>
      </c>
      <c r="C45" s="1" t="s">
        <v>1</v>
      </c>
      <c r="D45" s="245">
        <v>187</v>
      </c>
      <c r="E45" s="81">
        <v>43869</v>
      </c>
      <c r="F45" s="81">
        <v>43992</v>
      </c>
      <c r="H45" s="310">
        <f t="shared" si="1"/>
        <v>0</v>
      </c>
      <c r="I45" s="310">
        <f>IF($F45&lt;I$2,$D45,0)-SUM($H45:H45)</f>
        <v>0</v>
      </c>
      <c r="J45" s="310">
        <f>IF($F45&lt;J$2,$D45,0)-SUM($H45:I45)</f>
        <v>0</v>
      </c>
      <c r="K45" s="310">
        <f>IF($F45&lt;K$2,$D45,0)-SUM($H45:J45)</f>
        <v>0</v>
      </c>
      <c r="L45" s="310">
        <f>IF($F45&lt;L$2,$D45,0)-SUM($H45:K45)</f>
        <v>0</v>
      </c>
      <c r="M45" s="310">
        <f>IF($F45&lt;M$2,$D45,0)-SUM($H45:L45)</f>
        <v>187</v>
      </c>
      <c r="N45" s="310">
        <f>IF($F45&lt;N$2,$D45,0)-SUM($H45:M45)</f>
        <v>0</v>
      </c>
      <c r="O45" s="310">
        <f>IF($F45&lt;O$2,$D45,0)-SUM($H45:N45)</f>
        <v>0</v>
      </c>
      <c r="P45" s="310">
        <f>IF($F45&lt;P$2,$D45,0)-SUM($H45:O45)</f>
        <v>0</v>
      </c>
      <c r="Q45" s="310">
        <f>IF($F45&lt;Q$2,$D45,0)-SUM($H45:P45)</f>
        <v>0</v>
      </c>
      <c r="R45" s="310">
        <f>IF($F45&lt;R$2,$D45,0)-SUM($H45:Q45)</f>
        <v>0</v>
      </c>
      <c r="T45" s="263">
        <f t="shared" si="2"/>
        <v>187</v>
      </c>
    </row>
    <row r="46" spans="1:20" s="1" customFormat="1" ht="12" x14ac:dyDescent="0.2">
      <c r="A46" s="1">
        <v>204</v>
      </c>
      <c r="B46" s="1" t="s">
        <v>541</v>
      </c>
      <c r="C46" s="1" t="s">
        <v>1</v>
      </c>
      <c r="D46" s="245">
        <v>4067.42</v>
      </c>
      <c r="E46" s="81">
        <v>43870</v>
      </c>
      <c r="F46" s="81">
        <v>43992</v>
      </c>
      <c r="H46" s="310">
        <f t="shared" si="1"/>
        <v>0</v>
      </c>
      <c r="I46" s="310">
        <f>IF($F46&lt;I$2,$D46,0)-SUM($H46:H46)</f>
        <v>0</v>
      </c>
      <c r="J46" s="310">
        <f>IF($F46&lt;J$2,$D46,0)-SUM($H46:I46)</f>
        <v>0</v>
      </c>
      <c r="K46" s="310">
        <f>IF($F46&lt;K$2,$D46,0)-SUM($H46:J46)</f>
        <v>0</v>
      </c>
      <c r="L46" s="310">
        <f>IF($F46&lt;L$2,$D46,0)-SUM($H46:K46)</f>
        <v>0</v>
      </c>
      <c r="M46" s="310">
        <f>IF($F46&lt;M$2,$D46,0)-SUM($H46:L46)</f>
        <v>4067.42</v>
      </c>
      <c r="N46" s="310">
        <f>IF($F46&lt;N$2,$D46,0)-SUM($H46:M46)</f>
        <v>0</v>
      </c>
      <c r="O46" s="310">
        <f>IF($F46&lt;O$2,$D46,0)-SUM($H46:N46)</f>
        <v>0</v>
      </c>
      <c r="P46" s="310">
        <f>IF($F46&lt;P$2,$D46,0)-SUM($H46:O46)</f>
        <v>0</v>
      </c>
      <c r="Q46" s="310">
        <f>IF($F46&lt;Q$2,$D46,0)-SUM($H46:P46)</f>
        <v>0</v>
      </c>
      <c r="R46" s="310">
        <f>IF($F46&lt;R$2,$D46,0)-SUM($H46:Q46)</f>
        <v>0</v>
      </c>
      <c r="T46" s="263">
        <f t="shared" si="2"/>
        <v>4067.42</v>
      </c>
    </row>
    <row r="47" spans="1:20" s="1" customFormat="1" ht="12" x14ac:dyDescent="0.2">
      <c r="A47" s="1">
        <v>206</v>
      </c>
      <c r="B47" s="1" t="s">
        <v>542</v>
      </c>
      <c r="C47" s="1" t="s">
        <v>1</v>
      </c>
      <c r="D47" s="245">
        <v>176.64</v>
      </c>
      <c r="E47" s="81">
        <v>43870</v>
      </c>
      <c r="F47" s="81">
        <v>43992</v>
      </c>
      <c r="H47" s="310">
        <f t="shared" si="1"/>
        <v>0</v>
      </c>
      <c r="I47" s="310">
        <f>IF($F47&lt;I$2,$D47,0)-SUM($H47:H47)</f>
        <v>0</v>
      </c>
      <c r="J47" s="310">
        <f>IF($F47&lt;J$2,$D47,0)-SUM($H47:I47)</f>
        <v>0</v>
      </c>
      <c r="K47" s="310">
        <f>IF($F47&lt;K$2,$D47,0)-SUM($H47:J47)</f>
        <v>0</v>
      </c>
      <c r="L47" s="310">
        <f>IF($F47&lt;L$2,$D47,0)-SUM($H47:K47)</f>
        <v>0</v>
      </c>
      <c r="M47" s="310">
        <f>IF($F47&lt;M$2,$D47,0)-SUM($H47:L47)</f>
        <v>176.64</v>
      </c>
      <c r="N47" s="310">
        <f>IF($F47&lt;N$2,$D47,0)-SUM($H47:M47)</f>
        <v>0</v>
      </c>
      <c r="O47" s="310">
        <f>IF($F47&lt;O$2,$D47,0)-SUM($H47:N47)</f>
        <v>0</v>
      </c>
      <c r="P47" s="310">
        <f>IF($F47&lt;P$2,$D47,0)-SUM($H47:O47)</f>
        <v>0</v>
      </c>
      <c r="Q47" s="310">
        <f>IF($F47&lt;Q$2,$D47,0)-SUM($H47:P47)</f>
        <v>0</v>
      </c>
      <c r="R47" s="310">
        <f>IF($F47&lt;R$2,$D47,0)-SUM($H47:Q47)</f>
        <v>0</v>
      </c>
      <c r="T47" s="263">
        <f t="shared" si="2"/>
        <v>176.64</v>
      </c>
    </row>
    <row r="48" spans="1:20" s="1" customFormat="1" ht="12" x14ac:dyDescent="0.2">
      <c r="A48" s="1">
        <v>351</v>
      </c>
      <c r="B48" s="1" t="s">
        <v>505</v>
      </c>
      <c r="C48" s="1" t="s">
        <v>1</v>
      </c>
      <c r="D48" s="245">
        <v>331.66</v>
      </c>
      <c r="E48" s="81">
        <v>43855</v>
      </c>
      <c r="F48" s="81">
        <v>43992</v>
      </c>
      <c r="H48" s="310">
        <f t="shared" si="1"/>
        <v>0</v>
      </c>
      <c r="I48" s="310">
        <f>IF($F48&lt;I$2,$D48,0)-SUM($H48:H48)</f>
        <v>0</v>
      </c>
      <c r="J48" s="310">
        <f>IF($F48&lt;J$2,$D48,0)-SUM($H48:I48)</f>
        <v>0</v>
      </c>
      <c r="K48" s="310">
        <f>IF($F48&lt;K$2,$D48,0)-SUM($H48:J48)</f>
        <v>0</v>
      </c>
      <c r="L48" s="310">
        <f>IF($F48&lt;L$2,$D48,0)-SUM($H48:K48)</f>
        <v>0</v>
      </c>
      <c r="M48" s="310">
        <f>IF($F48&lt;M$2,$D48,0)-SUM($H48:L48)</f>
        <v>331.66</v>
      </c>
      <c r="N48" s="310">
        <f>IF($F48&lt;N$2,$D48,0)-SUM($H48:M48)</f>
        <v>0</v>
      </c>
      <c r="O48" s="310">
        <f>IF($F48&lt;O$2,$D48,0)-SUM($H48:N48)</f>
        <v>0</v>
      </c>
      <c r="P48" s="310">
        <f>IF($F48&lt;P$2,$D48,0)-SUM($H48:O48)</f>
        <v>0</v>
      </c>
      <c r="Q48" s="310">
        <f>IF($F48&lt;Q$2,$D48,0)-SUM($H48:P48)</f>
        <v>0</v>
      </c>
      <c r="R48" s="310">
        <f>IF($F48&lt;R$2,$D48,0)-SUM($H48:Q48)</f>
        <v>0</v>
      </c>
      <c r="T48" s="263">
        <f t="shared" si="2"/>
        <v>331.66</v>
      </c>
    </row>
    <row r="49" spans="1:20" s="1" customFormat="1" ht="12" x14ac:dyDescent="0.2">
      <c r="A49" s="1">
        <v>140</v>
      </c>
      <c r="B49" s="1" t="s">
        <v>534</v>
      </c>
      <c r="C49" s="1" t="s">
        <v>1</v>
      </c>
      <c r="D49" s="245">
        <v>8.08</v>
      </c>
      <c r="E49" s="81">
        <v>43855</v>
      </c>
      <c r="F49" s="81">
        <v>43992</v>
      </c>
      <c r="H49" s="310">
        <f t="shared" si="1"/>
        <v>0</v>
      </c>
      <c r="I49" s="310">
        <f>IF($F49&lt;I$2,$D49,0)-SUM($H49:H49)</f>
        <v>0</v>
      </c>
      <c r="J49" s="310">
        <f>IF($F49&lt;J$2,$D49,0)-SUM($H49:I49)</f>
        <v>0</v>
      </c>
      <c r="K49" s="310">
        <f>IF($F49&lt;K$2,$D49,0)-SUM($H49:J49)</f>
        <v>0</v>
      </c>
      <c r="L49" s="310">
        <f>IF($F49&lt;L$2,$D49,0)-SUM($H49:K49)</f>
        <v>0</v>
      </c>
      <c r="M49" s="310">
        <f>IF($F49&lt;M$2,$D49,0)-SUM($H49:L49)</f>
        <v>8.08</v>
      </c>
      <c r="N49" s="310">
        <f>IF($F49&lt;N$2,$D49,0)-SUM($H49:M49)</f>
        <v>0</v>
      </c>
      <c r="O49" s="310">
        <f>IF($F49&lt;O$2,$D49,0)-SUM($H49:N49)</f>
        <v>0</v>
      </c>
      <c r="P49" s="310">
        <f>IF($F49&lt;P$2,$D49,0)-SUM($H49:O49)</f>
        <v>0</v>
      </c>
      <c r="Q49" s="310">
        <f>IF($F49&lt;Q$2,$D49,0)-SUM($H49:P49)</f>
        <v>0</v>
      </c>
      <c r="R49" s="310">
        <f>IF($F49&lt;R$2,$D49,0)-SUM($H49:Q49)</f>
        <v>0</v>
      </c>
      <c r="T49" s="263">
        <f t="shared" si="2"/>
        <v>8.08</v>
      </c>
    </row>
    <row r="50" spans="1:20" s="1" customFormat="1" ht="12" x14ac:dyDescent="0.2">
      <c r="A50" s="1">
        <v>643</v>
      </c>
      <c r="B50" s="1" t="s">
        <v>637</v>
      </c>
      <c r="C50" s="1" t="s">
        <v>1</v>
      </c>
      <c r="D50" s="245">
        <v>187</v>
      </c>
      <c r="E50" s="81">
        <v>43870</v>
      </c>
      <c r="F50" s="81">
        <v>43992</v>
      </c>
      <c r="H50" s="310">
        <f t="shared" si="1"/>
        <v>0</v>
      </c>
      <c r="I50" s="310">
        <f>IF($F50&lt;I$2,$D50,0)-SUM($H50:H50)</f>
        <v>0</v>
      </c>
      <c r="J50" s="310">
        <f>IF($F50&lt;J$2,$D50,0)-SUM($H50:I50)</f>
        <v>0</v>
      </c>
      <c r="K50" s="310">
        <f>IF($F50&lt;K$2,$D50,0)-SUM($H50:J50)</f>
        <v>0</v>
      </c>
      <c r="L50" s="310">
        <f>IF($F50&lt;L$2,$D50,0)-SUM($H50:K50)</f>
        <v>0</v>
      </c>
      <c r="M50" s="310">
        <f>IF($F50&lt;M$2,$D50,0)-SUM($H50:L50)</f>
        <v>187</v>
      </c>
      <c r="N50" s="310">
        <f>IF($F50&lt;N$2,$D50,0)-SUM($H50:M50)</f>
        <v>0</v>
      </c>
      <c r="O50" s="310">
        <f>IF($F50&lt;O$2,$D50,0)-SUM($H50:N50)</f>
        <v>0</v>
      </c>
      <c r="P50" s="310">
        <f>IF($F50&lt;P$2,$D50,0)-SUM($H50:O50)</f>
        <v>0</v>
      </c>
      <c r="Q50" s="310">
        <f>IF($F50&lt;Q$2,$D50,0)-SUM($H50:P50)</f>
        <v>0</v>
      </c>
      <c r="R50" s="310">
        <f>IF($F50&lt;R$2,$D50,0)-SUM($H50:Q50)</f>
        <v>0</v>
      </c>
      <c r="T50" s="263">
        <f t="shared" si="2"/>
        <v>187</v>
      </c>
    </row>
    <row r="51" spans="1:20" s="1" customFormat="1" ht="12" x14ac:dyDescent="0.2">
      <c r="A51" s="1">
        <v>353</v>
      </c>
      <c r="B51" s="1" t="s">
        <v>560</v>
      </c>
      <c r="C51" s="1" t="s">
        <v>1</v>
      </c>
      <c r="D51" s="245">
        <v>162.81</v>
      </c>
      <c r="E51" s="81">
        <v>43856</v>
      </c>
      <c r="F51" s="81">
        <v>43992</v>
      </c>
      <c r="H51" s="310">
        <f t="shared" si="1"/>
        <v>0</v>
      </c>
      <c r="I51" s="310">
        <f>IF($F51&lt;I$2,$D51,0)-SUM($H51:H51)</f>
        <v>0</v>
      </c>
      <c r="J51" s="310">
        <f>IF($F51&lt;J$2,$D51,0)-SUM($H51:I51)</f>
        <v>0</v>
      </c>
      <c r="K51" s="310">
        <f>IF($F51&lt;K$2,$D51,0)-SUM($H51:J51)</f>
        <v>0</v>
      </c>
      <c r="L51" s="310">
        <f>IF($F51&lt;L$2,$D51,0)-SUM($H51:K51)</f>
        <v>0</v>
      </c>
      <c r="M51" s="310">
        <f>IF($F51&lt;M$2,$D51,0)-SUM($H51:L51)</f>
        <v>162.81</v>
      </c>
      <c r="N51" s="310">
        <f>IF($F51&lt;N$2,$D51,0)-SUM($H51:M51)</f>
        <v>0</v>
      </c>
      <c r="O51" s="310">
        <f>IF($F51&lt;O$2,$D51,0)-SUM($H51:N51)</f>
        <v>0</v>
      </c>
      <c r="P51" s="310">
        <f>IF($F51&lt;P$2,$D51,0)-SUM($H51:O51)</f>
        <v>0</v>
      </c>
      <c r="Q51" s="310">
        <f>IF($F51&lt;Q$2,$D51,0)-SUM($H51:P51)</f>
        <v>0</v>
      </c>
      <c r="R51" s="310">
        <f>IF($F51&lt;R$2,$D51,0)-SUM($H51:Q51)</f>
        <v>0</v>
      </c>
      <c r="T51" s="263">
        <f t="shared" si="2"/>
        <v>162.81</v>
      </c>
    </row>
    <row r="52" spans="1:20" s="1" customFormat="1" ht="12" x14ac:dyDescent="0.2">
      <c r="A52" s="1">
        <v>355</v>
      </c>
      <c r="B52" s="1" t="s">
        <v>506</v>
      </c>
      <c r="C52" s="1" t="s">
        <v>1</v>
      </c>
      <c r="D52" s="245">
        <v>941.91</v>
      </c>
      <c r="E52" s="81">
        <v>43856</v>
      </c>
      <c r="F52" s="81">
        <v>43992</v>
      </c>
      <c r="H52" s="310">
        <f t="shared" si="1"/>
        <v>0</v>
      </c>
      <c r="I52" s="310">
        <f>IF($F52&lt;I$2,$D52,0)-SUM($H52:H52)</f>
        <v>0</v>
      </c>
      <c r="J52" s="310">
        <f>IF($F52&lt;J$2,$D52,0)-SUM($H52:I52)</f>
        <v>0</v>
      </c>
      <c r="K52" s="310">
        <f>IF($F52&lt;K$2,$D52,0)-SUM($H52:J52)</f>
        <v>0</v>
      </c>
      <c r="L52" s="310">
        <f>IF($F52&lt;L$2,$D52,0)-SUM($H52:K52)</f>
        <v>0</v>
      </c>
      <c r="M52" s="310">
        <f>IF($F52&lt;M$2,$D52,0)-SUM($H52:L52)</f>
        <v>941.91</v>
      </c>
      <c r="N52" s="310">
        <f>IF($F52&lt;N$2,$D52,0)-SUM($H52:M52)</f>
        <v>0</v>
      </c>
      <c r="O52" s="310">
        <f>IF($F52&lt;O$2,$D52,0)-SUM($H52:N52)</f>
        <v>0</v>
      </c>
      <c r="P52" s="310">
        <f>IF($F52&lt;P$2,$D52,0)-SUM($H52:O52)</f>
        <v>0</v>
      </c>
      <c r="Q52" s="310">
        <f>IF($F52&lt;Q$2,$D52,0)-SUM($H52:P52)</f>
        <v>0</v>
      </c>
      <c r="R52" s="310">
        <f>IF($F52&lt;R$2,$D52,0)-SUM($H52:Q52)</f>
        <v>0</v>
      </c>
      <c r="T52" s="263">
        <f t="shared" si="2"/>
        <v>941.91</v>
      </c>
    </row>
    <row r="53" spans="1:20" s="1" customFormat="1" ht="12" x14ac:dyDescent="0.2">
      <c r="A53" s="1">
        <v>530</v>
      </c>
      <c r="B53" s="1" t="s">
        <v>623</v>
      </c>
      <c r="C53" s="1" t="s">
        <v>1</v>
      </c>
      <c r="D53" s="245">
        <v>1200</v>
      </c>
      <c r="E53" s="81">
        <v>43888</v>
      </c>
      <c r="F53" s="81">
        <v>43992</v>
      </c>
      <c r="H53" s="310">
        <f t="shared" si="1"/>
        <v>0</v>
      </c>
      <c r="I53" s="310">
        <f>IF($F53&lt;I$2,$D53,0)-SUM($H53:H53)</f>
        <v>0</v>
      </c>
      <c r="J53" s="310">
        <f>IF($F53&lt;J$2,$D53,0)-SUM($H53:I53)</f>
        <v>0</v>
      </c>
      <c r="K53" s="310">
        <f>IF($F53&lt;K$2,$D53,0)-SUM($H53:J53)</f>
        <v>0</v>
      </c>
      <c r="L53" s="310">
        <f>IF($F53&lt;L$2,$D53,0)-SUM($H53:K53)</f>
        <v>0</v>
      </c>
      <c r="M53" s="310">
        <f>IF($F53&lt;M$2,$D53,0)-SUM($H53:L53)</f>
        <v>1200</v>
      </c>
      <c r="N53" s="310">
        <f>IF($F53&lt;N$2,$D53,0)-SUM($H53:M53)</f>
        <v>0</v>
      </c>
      <c r="O53" s="310">
        <f>IF($F53&lt;O$2,$D53,0)-SUM($H53:N53)</f>
        <v>0</v>
      </c>
      <c r="P53" s="310">
        <f>IF($F53&lt;P$2,$D53,0)-SUM($H53:O53)</f>
        <v>0</v>
      </c>
      <c r="Q53" s="310">
        <f>IF($F53&lt;Q$2,$D53,0)-SUM($H53:P53)</f>
        <v>0</v>
      </c>
      <c r="R53" s="310">
        <f>IF($F53&lt;R$2,$D53,0)-SUM($H53:Q53)</f>
        <v>0</v>
      </c>
      <c r="T53" s="263">
        <f t="shared" si="2"/>
        <v>1200</v>
      </c>
    </row>
    <row r="54" spans="1:20" s="1" customFormat="1" ht="12" x14ac:dyDescent="0.2">
      <c r="A54" s="1">
        <v>234</v>
      </c>
      <c r="B54" s="1" t="s">
        <v>547</v>
      </c>
      <c r="C54" s="1" t="s">
        <v>1</v>
      </c>
      <c r="D54" s="245">
        <v>53.3</v>
      </c>
      <c r="E54" s="81">
        <v>43859</v>
      </c>
      <c r="F54" s="81">
        <v>43999</v>
      </c>
      <c r="H54" s="310">
        <f t="shared" si="1"/>
        <v>0</v>
      </c>
      <c r="I54" s="310">
        <f>IF($F54&lt;I$2,$D54,0)-SUM($H54:H54)</f>
        <v>0</v>
      </c>
      <c r="J54" s="310">
        <f>IF($F54&lt;J$2,$D54,0)-SUM($H54:I54)</f>
        <v>0</v>
      </c>
      <c r="K54" s="310">
        <f>IF($F54&lt;K$2,$D54,0)-SUM($H54:J54)</f>
        <v>0</v>
      </c>
      <c r="L54" s="310">
        <f>IF($F54&lt;L$2,$D54,0)-SUM($H54:K54)</f>
        <v>0</v>
      </c>
      <c r="M54" s="310">
        <f>IF($F54&lt;M$2,$D54,0)-SUM($H54:L54)</f>
        <v>0</v>
      </c>
      <c r="N54" s="310">
        <f>IF($F54&lt;N$2,$D54,0)-SUM($H54:M54)</f>
        <v>53.3</v>
      </c>
      <c r="O54" s="310">
        <f>IF($F54&lt;O$2,$D54,0)-SUM($H54:N54)</f>
        <v>0</v>
      </c>
      <c r="P54" s="310">
        <f>IF($F54&lt;P$2,$D54,0)-SUM($H54:O54)</f>
        <v>0</v>
      </c>
      <c r="Q54" s="310">
        <f>IF($F54&lt;Q$2,$D54,0)-SUM($H54:P54)</f>
        <v>0</v>
      </c>
      <c r="R54" s="310">
        <f>IF($F54&lt;R$2,$D54,0)-SUM($H54:Q54)</f>
        <v>0</v>
      </c>
      <c r="T54" s="263">
        <f t="shared" si="2"/>
        <v>53.3</v>
      </c>
    </row>
    <row r="55" spans="1:20" s="1" customFormat="1" ht="12" x14ac:dyDescent="0.2">
      <c r="A55" s="1">
        <v>423</v>
      </c>
      <c r="B55" s="1" t="s">
        <v>578</v>
      </c>
      <c r="C55" s="1" t="s">
        <v>1</v>
      </c>
      <c r="D55" s="245">
        <v>90</v>
      </c>
      <c r="E55" s="81">
        <v>43859</v>
      </c>
      <c r="F55" s="81">
        <v>43999</v>
      </c>
      <c r="H55" s="310">
        <f t="shared" si="1"/>
        <v>0</v>
      </c>
      <c r="I55" s="310">
        <f>IF($F55&lt;I$2,$D55,0)-SUM($H55:H55)</f>
        <v>0</v>
      </c>
      <c r="J55" s="310">
        <f>IF($F55&lt;J$2,$D55,0)-SUM($H55:I55)</f>
        <v>0</v>
      </c>
      <c r="K55" s="310">
        <f>IF($F55&lt;K$2,$D55,0)-SUM($H55:J55)</f>
        <v>0</v>
      </c>
      <c r="L55" s="310">
        <f>IF($F55&lt;L$2,$D55,0)-SUM($H55:K55)</f>
        <v>0</v>
      </c>
      <c r="M55" s="310">
        <f>IF($F55&lt;M$2,$D55,0)-SUM($H55:L55)</f>
        <v>0</v>
      </c>
      <c r="N55" s="310">
        <f>IF($F55&lt;N$2,$D55,0)-SUM($H55:M55)</f>
        <v>90</v>
      </c>
      <c r="O55" s="310">
        <f>IF($F55&lt;O$2,$D55,0)-SUM($H55:N55)</f>
        <v>0</v>
      </c>
      <c r="P55" s="310">
        <f>IF($F55&lt;P$2,$D55,0)-SUM($H55:O55)</f>
        <v>0</v>
      </c>
      <c r="Q55" s="310">
        <f>IF($F55&lt;Q$2,$D55,0)-SUM($H55:P55)</f>
        <v>0</v>
      </c>
      <c r="R55" s="310">
        <f>IF($F55&lt;R$2,$D55,0)-SUM($H55:Q55)</f>
        <v>0</v>
      </c>
      <c r="T55" s="263">
        <f t="shared" si="2"/>
        <v>90</v>
      </c>
    </row>
    <row r="56" spans="1:20" s="1" customFormat="1" ht="12" x14ac:dyDescent="0.2">
      <c r="A56" s="1">
        <v>425</v>
      </c>
      <c r="B56" s="1" t="s">
        <v>579</v>
      </c>
      <c r="C56" s="1" t="s">
        <v>1</v>
      </c>
      <c r="D56" s="245">
        <v>130</v>
      </c>
      <c r="E56" s="81">
        <v>43859</v>
      </c>
      <c r="F56" s="81">
        <v>43999</v>
      </c>
      <c r="H56" s="310">
        <f t="shared" si="1"/>
        <v>0</v>
      </c>
      <c r="I56" s="310">
        <f>IF($F56&lt;I$2,$D56,0)-SUM($H56:H56)</f>
        <v>0</v>
      </c>
      <c r="J56" s="310">
        <f>IF($F56&lt;J$2,$D56,0)-SUM($H56:I56)</f>
        <v>0</v>
      </c>
      <c r="K56" s="310">
        <f>IF($F56&lt;K$2,$D56,0)-SUM($H56:J56)</f>
        <v>0</v>
      </c>
      <c r="L56" s="310">
        <f>IF($F56&lt;L$2,$D56,0)-SUM($H56:K56)</f>
        <v>0</v>
      </c>
      <c r="M56" s="310">
        <f>IF($F56&lt;M$2,$D56,0)-SUM($H56:L56)</f>
        <v>0</v>
      </c>
      <c r="N56" s="310">
        <f>IF($F56&lt;N$2,$D56,0)-SUM($H56:M56)</f>
        <v>130</v>
      </c>
      <c r="O56" s="310">
        <f>IF($F56&lt;O$2,$D56,0)-SUM($H56:N56)</f>
        <v>0</v>
      </c>
      <c r="P56" s="310">
        <f>IF($F56&lt;P$2,$D56,0)-SUM($H56:O56)</f>
        <v>0</v>
      </c>
      <c r="Q56" s="310">
        <f>IF($F56&lt;Q$2,$D56,0)-SUM($H56:P56)</f>
        <v>0</v>
      </c>
      <c r="R56" s="310">
        <f>IF($F56&lt;R$2,$D56,0)-SUM($H56:Q56)</f>
        <v>0</v>
      </c>
      <c r="T56" s="263">
        <f t="shared" si="2"/>
        <v>130</v>
      </c>
    </row>
    <row r="57" spans="1:20" s="1" customFormat="1" ht="12" x14ac:dyDescent="0.2">
      <c r="A57" s="1">
        <v>485</v>
      </c>
      <c r="B57" s="1" t="s">
        <v>603</v>
      </c>
      <c r="C57" s="1" t="s">
        <v>1</v>
      </c>
      <c r="D57" s="245">
        <v>936.14</v>
      </c>
      <c r="E57" s="81">
        <v>43859</v>
      </c>
      <c r="F57" s="81">
        <v>43999</v>
      </c>
      <c r="H57" s="310">
        <f t="shared" si="1"/>
        <v>0</v>
      </c>
      <c r="I57" s="310">
        <f>IF($F57&lt;I$2,$D57,0)-SUM($H57:H57)</f>
        <v>0</v>
      </c>
      <c r="J57" s="310">
        <f>IF($F57&lt;J$2,$D57,0)-SUM($H57:I57)</f>
        <v>0</v>
      </c>
      <c r="K57" s="310">
        <f>IF($F57&lt;K$2,$D57,0)-SUM($H57:J57)</f>
        <v>0</v>
      </c>
      <c r="L57" s="310">
        <f>IF($F57&lt;L$2,$D57,0)-SUM($H57:K57)</f>
        <v>0</v>
      </c>
      <c r="M57" s="310">
        <f>IF($F57&lt;M$2,$D57,0)-SUM($H57:L57)</f>
        <v>0</v>
      </c>
      <c r="N57" s="310">
        <f>IF($F57&lt;N$2,$D57,0)-SUM($H57:M57)</f>
        <v>936.14</v>
      </c>
      <c r="O57" s="310">
        <f>IF($F57&lt;O$2,$D57,0)-SUM($H57:N57)</f>
        <v>0</v>
      </c>
      <c r="P57" s="310">
        <f>IF($F57&lt;P$2,$D57,0)-SUM($H57:O57)</f>
        <v>0</v>
      </c>
      <c r="Q57" s="310">
        <f>IF($F57&lt;Q$2,$D57,0)-SUM($H57:P57)</f>
        <v>0</v>
      </c>
      <c r="R57" s="310">
        <f>IF($F57&lt;R$2,$D57,0)-SUM($H57:Q57)</f>
        <v>0</v>
      </c>
      <c r="T57" s="263">
        <f t="shared" si="2"/>
        <v>936.14</v>
      </c>
    </row>
    <row r="58" spans="1:20" s="1" customFormat="1" ht="12" x14ac:dyDescent="0.2">
      <c r="A58" s="1">
        <v>487</v>
      </c>
      <c r="B58" s="1" t="s">
        <v>604</v>
      </c>
      <c r="C58" s="1" t="s">
        <v>1</v>
      </c>
      <c r="D58" s="245">
        <v>277.54000000000002</v>
      </c>
      <c r="E58" s="81">
        <v>43859</v>
      </c>
      <c r="F58" s="81">
        <v>43999</v>
      </c>
      <c r="H58" s="310">
        <f t="shared" si="1"/>
        <v>0</v>
      </c>
      <c r="I58" s="310">
        <f>IF($F58&lt;I$2,$D58,0)-SUM($H58:H58)</f>
        <v>0</v>
      </c>
      <c r="J58" s="310">
        <f>IF($F58&lt;J$2,$D58,0)-SUM($H58:I58)</f>
        <v>0</v>
      </c>
      <c r="K58" s="310">
        <f>IF($F58&lt;K$2,$D58,0)-SUM($H58:J58)</f>
        <v>0</v>
      </c>
      <c r="L58" s="310">
        <f>IF($F58&lt;L$2,$D58,0)-SUM($H58:K58)</f>
        <v>0</v>
      </c>
      <c r="M58" s="310">
        <f>IF($F58&lt;M$2,$D58,0)-SUM($H58:L58)</f>
        <v>0</v>
      </c>
      <c r="N58" s="310">
        <f>IF($F58&lt;N$2,$D58,0)-SUM($H58:M58)</f>
        <v>277.54000000000002</v>
      </c>
      <c r="O58" s="310">
        <f>IF($F58&lt;O$2,$D58,0)-SUM($H58:N58)</f>
        <v>0</v>
      </c>
      <c r="P58" s="310">
        <f>IF($F58&lt;P$2,$D58,0)-SUM($H58:O58)</f>
        <v>0</v>
      </c>
      <c r="Q58" s="310">
        <f>IF($F58&lt;Q$2,$D58,0)-SUM($H58:P58)</f>
        <v>0</v>
      </c>
      <c r="R58" s="310">
        <f>IF($F58&lt;R$2,$D58,0)-SUM($H58:Q58)</f>
        <v>0</v>
      </c>
      <c r="T58" s="263">
        <f t="shared" si="2"/>
        <v>277.54000000000002</v>
      </c>
    </row>
    <row r="59" spans="1:20" s="1" customFormat="1" ht="12" x14ac:dyDescent="0.2">
      <c r="A59" s="1">
        <v>489</v>
      </c>
      <c r="B59" s="1" t="s">
        <v>605</v>
      </c>
      <c r="C59" s="1" t="s">
        <v>1</v>
      </c>
      <c r="D59" s="245">
        <v>876.6</v>
      </c>
      <c r="E59" s="81">
        <v>43860</v>
      </c>
      <c r="F59" s="81">
        <v>43999</v>
      </c>
      <c r="H59" s="310">
        <f t="shared" si="1"/>
        <v>0</v>
      </c>
      <c r="I59" s="310">
        <f>IF($F59&lt;I$2,$D59,0)-SUM($H59:H59)</f>
        <v>0</v>
      </c>
      <c r="J59" s="310">
        <f>IF($F59&lt;J$2,$D59,0)-SUM($H59:I59)</f>
        <v>0</v>
      </c>
      <c r="K59" s="310">
        <f>IF($F59&lt;K$2,$D59,0)-SUM($H59:J59)</f>
        <v>0</v>
      </c>
      <c r="L59" s="310">
        <f>IF($F59&lt;L$2,$D59,0)-SUM($H59:K59)</f>
        <v>0</v>
      </c>
      <c r="M59" s="310">
        <f>IF($F59&lt;M$2,$D59,0)-SUM($H59:L59)</f>
        <v>0</v>
      </c>
      <c r="N59" s="310">
        <f>IF($F59&lt;N$2,$D59,0)-SUM($H59:M59)</f>
        <v>876.6</v>
      </c>
      <c r="O59" s="310">
        <f>IF($F59&lt;O$2,$D59,0)-SUM($H59:N59)</f>
        <v>0</v>
      </c>
      <c r="P59" s="310">
        <f>IF($F59&lt;P$2,$D59,0)-SUM($H59:O59)</f>
        <v>0</v>
      </c>
      <c r="Q59" s="310">
        <f>IF($F59&lt;Q$2,$D59,0)-SUM($H59:P59)</f>
        <v>0</v>
      </c>
      <c r="R59" s="310">
        <f>IF($F59&lt;R$2,$D59,0)-SUM($H59:Q59)</f>
        <v>0</v>
      </c>
      <c r="T59" s="263">
        <f t="shared" si="2"/>
        <v>876.6</v>
      </c>
    </row>
    <row r="60" spans="1:20" s="1" customFormat="1" ht="12" x14ac:dyDescent="0.2">
      <c r="A60" s="1">
        <v>520</v>
      </c>
      <c r="B60" s="1" t="s">
        <v>621</v>
      </c>
      <c r="C60" s="1" t="s">
        <v>1</v>
      </c>
      <c r="D60" s="245">
        <v>3000.05</v>
      </c>
      <c r="E60" s="81">
        <v>43891</v>
      </c>
      <c r="F60" s="81">
        <v>43999</v>
      </c>
      <c r="H60" s="310">
        <f t="shared" si="1"/>
        <v>0</v>
      </c>
      <c r="I60" s="310">
        <f>IF($F60&lt;I$2,$D60,0)-SUM($H60:H60)</f>
        <v>0</v>
      </c>
      <c r="J60" s="310">
        <f>IF($F60&lt;J$2,$D60,0)-SUM($H60:I60)</f>
        <v>0</v>
      </c>
      <c r="K60" s="310">
        <f>IF($F60&lt;K$2,$D60,0)-SUM($H60:J60)</f>
        <v>0</v>
      </c>
      <c r="L60" s="310">
        <f>IF($F60&lt;L$2,$D60,0)-SUM($H60:K60)</f>
        <v>0</v>
      </c>
      <c r="M60" s="310">
        <f>IF($F60&lt;M$2,$D60,0)-SUM($H60:L60)</f>
        <v>0</v>
      </c>
      <c r="N60" s="310">
        <f>IF($F60&lt;N$2,$D60,0)-SUM($H60:M60)</f>
        <v>3000.05</v>
      </c>
      <c r="O60" s="310">
        <f>IF($F60&lt;O$2,$D60,0)-SUM($H60:N60)</f>
        <v>0</v>
      </c>
      <c r="P60" s="310">
        <f>IF($F60&lt;P$2,$D60,0)-SUM($H60:O60)</f>
        <v>0</v>
      </c>
      <c r="Q60" s="310">
        <f>IF($F60&lt;Q$2,$D60,0)-SUM($H60:P60)</f>
        <v>0</v>
      </c>
      <c r="R60" s="310">
        <f>IF($F60&lt;R$2,$D60,0)-SUM($H60:Q60)</f>
        <v>0</v>
      </c>
      <c r="T60" s="263">
        <f t="shared" si="2"/>
        <v>3000.05</v>
      </c>
    </row>
    <row r="61" spans="1:20" s="1" customFormat="1" ht="12" x14ac:dyDescent="0.2">
      <c r="A61" s="1">
        <v>540</v>
      </c>
      <c r="B61" s="1" t="s">
        <v>624</v>
      </c>
      <c r="C61" s="1" t="s">
        <v>1</v>
      </c>
      <c r="D61" s="245">
        <v>20.62</v>
      </c>
      <c r="E61" s="81">
        <v>43860</v>
      </c>
      <c r="F61" s="81">
        <v>43999</v>
      </c>
      <c r="H61" s="310">
        <f t="shared" si="1"/>
        <v>0</v>
      </c>
      <c r="I61" s="310">
        <f>IF($F61&lt;I$2,$D61,0)-SUM($H61:H61)</f>
        <v>0</v>
      </c>
      <c r="J61" s="310">
        <f>IF($F61&lt;J$2,$D61,0)-SUM($H61:I61)</f>
        <v>0</v>
      </c>
      <c r="K61" s="310">
        <f>IF($F61&lt;K$2,$D61,0)-SUM($H61:J61)</f>
        <v>0</v>
      </c>
      <c r="L61" s="310">
        <f>IF($F61&lt;L$2,$D61,0)-SUM($H61:K61)</f>
        <v>0</v>
      </c>
      <c r="M61" s="310">
        <f>IF($F61&lt;M$2,$D61,0)-SUM($H61:L61)</f>
        <v>0</v>
      </c>
      <c r="N61" s="310">
        <f>IF($F61&lt;N$2,$D61,0)-SUM($H61:M61)</f>
        <v>20.62</v>
      </c>
      <c r="O61" s="310">
        <f>IF($F61&lt;O$2,$D61,0)-SUM($H61:N61)</f>
        <v>0</v>
      </c>
      <c r="P61" s="310">
        <f>IF($F61&lt;P$2,$D61,0)-SUM($H61:O61)</f>
        <v>0</v>
      </c>
      <c r="Q61" s="310">
        <f>IF($F61&lt;Q$2,$D61,0)-SUM($H61:P61)</f>
        <v>0</v>
      </c>
      <c r="R61" s="310">
        <f>IF($F61&lt;R$2,$D61,0)-SUM($H61:Q61)</f>
        <v>0</v>
      </c>
      <c r="T61" s="263">
        <f t="shared" si="2"/>
        <v>20.62</v>
      </c>
    </row>
    <row r="62" spans="1:20" s="1" customFormat="1" ht="12" x14ac:dyDescent="0.2">
      <c r="A62" s="1">
        <v>556</v>
      </c>
      <c r="B62" s="1" t="s">
        <v>626</v>
      </c>
      <c r="C62" s="1" t="s">
        <v>1</v>
      </c>
      <c r="D62" s="245">
        <v>661.25</v>
      </c>
      <c r="E62" s="81">
        <v>43860</v>
      </c>
      <c r="F62" s="81">
        <v>43999</v>
      </c>
      <c r="H62" s="310">
        <f t="shared" si="1"/>
        <v>0</v>
      </c>
      <c r="I62" s="310">
        <f>IF($F62&lt;I$2,$D62,0)-SUM($H62:H62)</f>
        <v>0</v>
      </c>
      <c r="J62" s="310">
        <f>IF($F62&lt;J$2,$D62,0)-SUM($H62:I62)</f>
        <v>0</v>
      </c>
      <c r="K62" s="310">
        <f>IF($F62&lt;K$2,$D62,0)-SUM($H62:J62)</f>
        <v>0</v>
      </c>
      <c r="L62" s="310">
        <f>IF($F62&lt;L$2,$D62,0)-SUM($H62:K62)</f>
        <v>0</v>
      </c>
      <c r="M62" s="310">
        <f>IF($F62&lt;M$2,$D62,0)-SUM($H62:L62)</f>
        <v>0</v>
      </c>
      <c r="N62" s="310">
        <f>IF($F62&lt;N$2,$D62,0)-SUM($H62:M62)</f>
        <v>661.25</v>
      </c>
      <c r="O62" s="310">
        <f>IF($F62&lt;O$2,$D62,0)-SUM($H62:N62)</f>
        <v>0</v>
      </c>
      <c r="P62" s="310">
        <f>IF($F62&lt;P$2,$D62,0)-SUM($H62:O62)</f>
        <v>0</v>
      </c>
      <c r="Q62" s="310">
        <f>IF($F62&lt;Q$2,$D62,0)-SUM($H62:P62)</f>
        <v>0</v>
      </c>
      <c r="R62" s="310">
        <f>IF($F62&lt;R$2,$D62,0)-SUM($H62:Q62)</f>
        <v>0</v>
      </c>
      <c r="T62" s="263">
        <f t="shared" si="2"/>
        <v>661.25</v>
      </c>
    </row>
    <row r="63" spans="1:20" s="1" customFormat="1" ht="12" x14ac:dyDescent="0.2">
      <c r="A63" s="1">
        <v>29</v>
      </c>
      <c r="B63" s="1" t="s">
        <v>522</v>
      </c>
      <c r="C63" s="1" t="s">
        <v>1</v>
      </c>
      <c r="D63" s="245">
        <v>924.54</v>
      </c>
      <c r="E63" s="81">
        <v>43876</v>
      </c>
      <c r="F63" s="81">
        <v>44006</v>
      </c>
      <c r="H63" s="310">
        <f t="shared" si="1"/>
        <v>0</v>
      </c>
      <c r="I63" s="310">
        <f>IF($F63&lt;I$2,$D63,0)-SUM($H63:H63)</f>
        <v>0</v>
      </c>
      <c r="J63" s="310">
        <f>IF($F63&lt;J$2,$D63,0)-SUM($H63:I63)</f>
        <v>0</v>
      </c>
      <c r="K63" s="310">
        <f>IF($F63&lt;K$2,$D63,0)-SUM($H63:J63)</f>
        <v>0</v>
      </c>
      <c r="L63" s="310">
        <f>IF($F63&lt;L$2,$D63,0)-SUM($H63:K63)</f>
        <v>0</v>
      </c>
      <c r="M63" s="310">
        <f>IF($F63&lt;M$2,$D63,0)-SUM($H63:L63)</f>
        <v>0</v>
      </c>
      <c r="N63" s="310">
        <f>IF($F63&lt;N$2,$D63,0)-SUM($H63:M63)</f>
        <v>0</v>
      </c>
      <c r="O63" s="310">
        <f>IF($F63&lt;O$2,$D63,0)-SUM($H63:N63)</f>
        <v>924.54</v>
      </c>
      <c r="P63" s="310">
        <f>IF($F63&lt;P$2,$D63,0)-SUM($H63:O63)</f>
        <v>0</v>
      </c>
      <c r="Q63" s="310">
        <f>IF($F63&lt;Q$2,$D63,0)-SUM($H63:P63)</f>
        <v>0</v>
      </c>
      <c r="R63" s="310">
        <f>IF($F63&lt;R$2,$D63,0)-SUM($H63:Q63)</f>
        <v>0</v>
      </c>
      <c r="T63" s="263">
        <f t="shared" si="2"/>
        <v>924.54</v>
      </c>
    </row>
    <row r="64" spans="1:20" s="1" customFormat="1" ht="12" x14ac:dyDescent="0.2">
      <c r="A64" s="1">
        <v>65</v>
      </c>
      <c r="B64" s="1" t="s">
        <v>525</v>
      </c>
      <c r="C64" s="1" t="s">
        <v>1</v>
      </c>
      <c r="D64" s="245">
        <v>160.96</v>
      </c>
      <c r="E64" s="81">
        <v>43861</v>
      </c>
      <c r="F64" s="81">
        <v>44006</v>
      </c>
      <c r="H64" s="310">
        <f t="shared" si="1"/>
        <v>0</v>
      </c>
      <c r="I64" s="310">
        <f>IF($F64&lt;I$2,$D64,0)-SUM($H64:H64)</f>
        <v>0</v>
      </c>
      <c r="J64" s="310">
        <f>IF($F64&lt;J$2,$D64,0)-SUM($H64:I64)</f>
        <v>0</v>
      </c>
      <c r="K64" s="310">
        <f>IF($F64&lt;K$2,$D64,0)-SUM($H64:J64)</f>
        <v>0</v>
      </c>
      <c r="L64" s="310">
        <f>IF($F64&lt;L$2,$D64,0)-SUM($H64:K64)</f>
        <v>0</v>
      </c>
      <c r="M64" s="310">
        <f>IF($F64&lt;M$2,$D64,0)-SUM($H64:L64)</f>
        <v>0</v>
      </c>
      <c r="N64" s="310">
        <f>IF($F64&lt;N$2,$D64,0)-SUM($H64:M64)</f>
        <v>0</v>
      </c>
      <c r="O64" s="310">
        <f>IF($F64&lt;O$2,$D64,0)-SUM($H64:N64)</f>
        <v>160.96</v>
      </c>
      <c r="P64" s="310">
        <f>IF($F64&lt;P$2,$D64,0)-SUM($H64:O64)</f>
        <v>0</v>
      </c>
      <c r="Q64" s="310">
        <f>IF($F64&lt;Q$2,$D64,0)-SUM($H64:P64)</f>
        <v>0</v>
      </c>
      <c r="R64" s="310">
        <f>IF($F64&lt;R$2,$D64,0)-SUM($H64:Q64)</f>
        <v>0</v>
      </c>
      <c r="T64" s="263">
        <f t="shared" si="2"/>
        <v>160.96</v>
      </c>
    </row>
    <row r="65" spans="1:20" s="1" customFormat="1" ht="12" x14ac:dyDescent="0.2">
      <c r="A65" s="1">
        <v>102</v>
      </c>
      <c r="B65" s="1" t="s">
        <v>530</v>
      </c>
      <c r="C65" s="1" t="s">
        <v>1</v>
      </c>
      <c r="D65" s="245">
        <v>9446.24</v>
      </c>
      <c r="E65" s="81">
        <v>43876</v>
      </c>
      <c r="F65" s="81">
        <v>44006</v>
      </c>
      <c r="H65" s="310">
        <f t="shared" si="1"/>
        <v>0</v>
      </c>
      <c r="I65" s="310">
        <f>IF($F65&lt;I$2,$D65,0)-SUM($H65:H65)</f>
        <v>0</v>
      </c>
      <c r="J65" s="310">
        <f>IF($F65&lt;J$2,$D65,0)-SUM($H65:I65)</f>
        <v>0</v>
      </c>
      <c r="K65" s="310">
        <f>IF($F65&lt;K$2,$D65,0)-SUM($H65:J65)</f>
        <v>0</v>
      </c>
      <c r="L65" s="310">
        <f>IF($F65&lt;L$2,$D65,0)-SUM($H65:K65)</f>
        <v>0</v>
      </c>
      <c r="M65" s="310">
        <f>IF($F65&lt;M$2,$D65,0)-SUM($H65:L65)</f>
        <v>0</v>
      </c>
      <c r="N65" s="310">
        <f>IF($F65&lt;N$2,$D65,0)-SUM($H65:M65)</f>
        <v>0</v>
      </c>
      <c r="O65" s="310">
        <f>IF($F65&lt;O$2,$D65,0)-SUM($H65:N65)</f>
        <v>9446.24</v>
      </c>
      <c r="P65" s="310">
        <f>IF($F65&lt;P$2,$D65,0)-SUM($H65:O65)</f>
        <v>0</v>
      </c>
      <c r="Q65" s="310">
        <f>IF($F65&lt;Q$2,$D65,0)-SUM($H65:P65)</f>
        <v>0</v>
      </c>
      <c r="R65" s="310">
        <f>IF($F65&lt;R$2,$D65,0)-SUM($H65:Q65)</f>
        <v>0</v>
      </c>
      <c r="T65" s="263">
        <f t="shared" si="2"/>
        <v>9446.24</v>
      </c>
    </row>
    <row r="66" spans="1:20" s="1" customFormat="1" ht="12" x14ac:dyDescent="0.2">
      <c r="A66" s="1">
        <v>104</v>
      </c>
      <c r="B66" s="1" t="s">
        <v>531</v>
      </c>
      <c r="C66" s="1" t="s">
        <v>1</v>
      </c>
      <c r="D66" s="245">
        <v>292.5</v>
      </c>
      <c r="E66" s="81">
        <v>43876</v>
      </c>
      <c r="F66" s="81">
        <v>44006</v>
      </c>
      <c r="H66" s="310">
        <f t="shared" si="1"/>
        <v>0</v>
      </c>
      <c r="I66" s="310">
        <f>IF($F66&lt;I$2,$D66,0)-SUM($H66:H66)</f>
        <v>0</v>
      </c>
      <c r="J66" s="310">
        <f>IF($F66&lt;J$2,$D66,0)-SUM($H66:I66)</f>
        <v>0</v>
      </c>
      <c r="K66" s="310">
        <f>IF($F66&lt;K$2,$D66,0)-SUM($H66:J66)</f>
        <v>0</v>
      </c>
      <c r="L66" s="310">
        <f>IF($F66&lt;L$2,$D66,0)-SUM($H66:K66)</f>
        <v>0</v>
      </c>
      <c r="M66" s="310">
        <f>IF($F66&lt;M$2,$D66,0)-SUM($H66:L66)</f>
        <v>0</v>
      </c>
      <c r="N66" s="310">
        <f>IF($F66&lt;N$2,$D66,0)-SUM($H66:M66)</f>
        <v>0</v>
      </c>
      <c r="O66" s="310">
        <f>IF($F66&lt;O$2,$D66,0)-SUM($H66:N66)</f>
        <v>292.5</v>
      </c>
      <c r="P66" s="310">
        <f>IF($F66&lt;P$2,$D66,0)-SUM($H66:O66)</f>
        <v>0</v>
      </c>
      <c r="Q66" s="310">
        <f>IF($F66&lt;Q$2,$D66,0)-SUM($H66:P66)</f>
        <v>0</v>
      </c>
      <c r="R66" s="310">
        <f>IF($F66&lt;R$2,$D66,0)-SUM($H66:Q66)</f>
        <v>0</v>
      </c>
      <c r="T66" s="263">
        <f t="shared" si="2"/>
        <v>292.5</v>
      </c>
    </row>
    <row r="67" spans="1:20" s="1" customFormat="1" ht="12" x14ac:dyDescent="0.2">
      <c r="A67" s="1">
        <v>106</v>
      </c>
      <c r="B67" s="1" t="s">
        <v>532</v>
      </c>
      <c r="C67" s="1" t="s">
        <v>1</v>
      </c>
      <c r="D67" s="245">
        <v>329.75</v>
      </c>
      <c r="E67" s="81">
        <v>43876</v>
      </c>
      <c r="F67" s="81">
        <v>44006</v>
      </c>
      <c r="H67" s="310">
        <f t="shared" si="1"/>
        <v>0</v>
      </c>
      <c r="I67" s="310">
        <f>IF($F67&lt;I$2,$D67,0)-SUM($H67:H67)</f>
        <v>0</v>
      </c>
      <c r="J67" s="310">
        <f>IF($F67&lt;J$2,$D67,0)-SUM($H67:I67)</f>
        <v>0</v>
      </c>
      <c r="K67" s="310">
        <f>IF($F67&lt;K$2,$D67,0)-SUM($H67:J67)</f>
        <v>0</v>
      </c>
      <c r="L67" s="310">
        <f>IF($F67&lt;L$2,$D67,0)-SUM($H67:K67)</f>
        <v>0</v>
      </c>
      <c r="M67" s="310">
        <f>IF($F67&lt;M$2,$D67,0)-SUM($H67:L67)</f>
        <v>0</v>
      </c>
      <c r="N67" s="310">
        <f>IF($F67&lt;N$2,$D67,0)-SUM($H67:M67)</f>
        <v>0</v>
      </c>
      <c r="O67" s="310">
        <f>IF($F67&lt;O$2,$D67,0)-SUM($H67:N67)</f>
        <v>329.75</v>
      </c>
      <c r="P67" s="310">
        <f>IF($F67&lt;P$2,$D67,0)-SUM($H67:O67)</f>
        <v>0</v>
      </c>
      <c r="Q67" s="310">
        <f>IF($F67&lt;Q$2,$D67,0)-SUM($H67:P67)</f>
        <v>0</v>
      </c>
      <c r="R67" s="310">
        <f>IF($F67&lt;R$2,$D67,0)-SUM($H67:Q67)</f>
        <v>0</v>
      </c>
      <c r="T67" s="263">
        <f t="shared" si="2"/>
        <v>329.75</v>
      </c>
    </row>
    <row r="68" spans="1:20" s="1" customFormat="1" ht="12" x14ac:dyDescent="0.2">
      <c r="A68" s="1">
        <v>168</v>
      </c>
      <c r="B68" s="1" t="s">
        <v>537</v>
      </c>
      <c r="C68" s="1" t="s">
        <v>1</v>
      </c>
      <c r="D68" s="245">
        <v>73.45</v>
      </c>
      <c r="E68" s="81">
        <v>43861</v>
      </c>
      <c r="F68" s="81">
        <v>44006</v>
      </c>
      <c r="H68" s="310">
        <f t="shared" si="1"/>
        <v>0</v>
      </c>
      <c r="I68" s="310">
        <f>IF($F68&lt;I$2,$D68,0)-SUM($H68:H68)</f>
        <v>0</v>
      </c>
      <c r="J68" s="310">
        <f>IF($F68&lt;J$2,$D68,0)-SUM($H68:I68)</f>
        <v>0</v>
      </c>
      <c r="K68" s="310">
        <f>IF($F68&lt;K$2,$D68,0)-SUM($H68:J68)</f>
        <v>0</v>
      </c>
      <c r="L68" s="310">
        <f>IF($F68&lt;L$2,$D68,0)-SUM($H68:K68)</f>
        <v>0</v>
      </c>
      <c r="M68" s="310">
        <f>IF($F68&lt;M$2,$D68,0)-SUM($H68:L68)</f>
        <v>0</v>
      </c>
      <c r="N68" s="310">
        <f>IF($F68&lt;N$2,$D68,0)-SUM($H68:M68)</f>
        <v>0</v>
      </c>
      <c r="O68" s="310">
        <f>IF($F68&lt;O$2,$D68,0)-SUM($H68:N68)</f>
        <v>73.45</v>
      </c>
      <c r="P68" s="310">
        <f>IF($F68&lt;P$2,$D68,0)-SUM($H68:O68)</f>
        <v>0</v>
      </c>
      <c r="Q68" s="310">
        <f>IF($F68&lt;Q$2,$D68,0)-SUM($H68:P68)</f>
        <v>0</v>
      </c>
      <c r="R68" s="310">
        <f>IF($F68&lt;R$2,$D68,0)-SUM($H68:Q68)</f>
        <v>0</v>
      </c>
      <c r="T68" s="263">
        <f t="shared" si="2"/>
        <v>73.45</v>
      </c>
    </row>
    <row r="69" spans="1:20" s="1" customFormat="1" ht="12" x14ac:dyDescent="0.2">
      <c r="A69" s="1">
        <v>357</v>
      </c>
      <c r="B69" s="1" t="s">
        <v>561</v>
      </c>
      <c r="C69" s="1" t="s">
        <v>1</v>
      </c>
      <c r="D69" s="245">
        <v>80.599999999999994</v>
      </c>
      <c r="E69" s="81">
        <v>43861</v>
      </c>
      <c r="F69" s="81">
        <v>44006</v>
      </c>
      <c r="H69" s="310">
        <f t="shared" si="1"/>
        <v>0</v>
      </c>
      <c r="I69" s="310">
        <f>IF($F69&lt;I$2,$D69,0)-SUM($H69:H69)</f>
        <v>0</v>
      </c>
      <c r="J69" s="310">
        <f>IF($F69&lt;J$2,$D69,0)-SUM($H69:I69)</f>
        <v>0</v>
      </c>
      <c r="K69" s="310">
        <f>IF($F69&lt;K$2,$D69,0)-SUM($H69:J69)</f>
        <v>0</v>
      </c>
      <c r="L69" s="310">
        <f>IF($F69&lt;L$2,$D69,0)-SUM($H69:K69)</f>
        <v>0</v>
      </c>
      <c r="M69" s="310">
        <f>IF($F69&lt;M$2,$D69,0)-SUM($H69:L69)</f>
        <v>0</v>
      </c>
      <c r="N69" s="310">
        <f>IF($F69&lt;N$2,$D69,0)-SUM($H69:M69)</f>
        <v>0</v>
      </c>
      <c r="O69" s="310">
        <f>IF($F69&lt;O$2,$D69,0)-SUM($H69:N69)</f>
        <v>80.599999999999994</v>
      </c>
      <c r="P69" s="310">
        <f>IF($F69&lt;P$2,$D69,0)-SUM($H69:O69)</f>
        <v>0</v>
      </c>
      <c r="Q69" s="310">
        <f>IF($F69&lt;Q$2,$D69,0)-SUM($H69:P69)</f>
        <v>0</v>
      </c>
      <c r="R69" s="310">
        <f>IF($F69&lt;R$2,$D69,0)-SUM($H69:Q69)</f>
        <v>0</v>
      </c>
      <c r="T69" s="263">
        <f t="shared" si="2"/>
        <v>80.599999999999994</v>
      </c>
    </row>
    <row r="70" spans="1:20" s="1" customFormat="1" ht="12" x14ac:dyDescent="0.2">
      <c r="A70" s="1">
        <v>359</v>
      </c>
      <c r="B70" s="1" t="s">
        <v>562</v>
      </c>
      <c r="C70" s="1" t="s">
        <v>1</v>
      </c>
      <c r="D70" s="245">
        <v>57.2</v>
      </c>
      <c r="E70" s="81">
        <v>43861</v>
      </c>
      <c r="F70" s="81">
        <v>44006</v>
      </c>
      <c r="H70" s="310">
        <f t="shared" si="1"/>
        <v>0</v>
      </c>
      <c r="I70" s="310">
        <f>IF($F70&lt;I$2,$D70,0)-SUM($H70:H70)</f>
        <v>0</v>
      </c>
      <c r="J70" s="310">
        <f>IF($F70&lt;J$2,$D70,0)-SUM($H70:I70)</f>
        <v>0</v>
      </c>
      <c r="K70" s="310">
        <f>IF($F70&lt;K$2,$D70,0)-SUM($H70:J70)</f>
        <v>0</v>
      </c>
      <c r="L70" s="310">
        <f>IF($F70&lt;L$2,$D70,0)-SUM($H70:K70)</f>
        <v>0</v>
      </c>
      <c r="M70" s="310">
        <f>IF($F70&lt;M$2,$D70,0)-SUM($H70:L70)</f>
        <v>0</v>
      </c>
      <c r="N70" s="310">
        <f>IF($F70&lt;N$2,$D70,0)-SUM($H70:M70)</f>
        <v>0</v>
      </c>
      <c r="O70" s="310">
        <f>IF($F70&lt;O$2,$D70,0)-SUM($H70:N70)</f>
        <v>57.2</v>
      </c>
      <c r="P70" s="310">
        <f>IF($F70&lt;P$2,$D70,0)-SUM($H70:O70)</f>
        <v>0</v>
      </c>
      <c r="Q70" s="310">
        <f>IF($F70&lt;Q$2,$D70,0)-SUM($H70:P70)</f>
        <v>0</v>
      </c>
      <c r="R70" s="310">
        <f>IF($F70&lt;R$2,$D70,0)-SUM($H70:Q70)</f>
        <v>0</v>
      </c>
      <c r="T70" s="263">
        <f t="shared" si="2"/>
        <v>57.2</v>
      </c>
    </row>
    <row r="71" spans="1:20" s="1" customFormat="1" ht="12" x14ac:dyDescent="0.2">
      <c r="A71" s="1">
        <v>361</v>
      </c>
      <c r="B71" s="1" t="s">
        <v>563</v>
      </c>
      <c r="C71" s="1" t="s">
        <v>1</v>
      </c>
      <c r="D71" s="245">
        <v>151.61000000000001</v>
      </c>
      <c r="E71" s="81">
        <v>43861</v>
      </c>
      <c r="F71" s="81">
        <v>44006</v>
      </c>
      <c r="H71" s="310">
        <f t="shared" si="1"/>
        <v>0</v>
      </c>
      <c r="I71" s="310">
        <f>IF($F71&lt;I$2,$D71,0)-SUM($H71:H71)</f>
        <v>0</v>
      </c>
      <c r="J71" s="310">
        <f>IF($F71&lt;J$2,$D71,0)-SUM($H71:I71)</f>
        <v>0</v>
      </c>
      <c r="K71" s="310">
        <f>IF($F71&lt;K$2,$D71,0)-SUM($H71:J71)</f>
        <v>0</v>
      </c>
      <c r="L71" s="310">
        <f>IF($F71&lt;L$2,$D71,0)-SUM($H71:K71)</f>
        <v>0</v>
      </c>
      <c r="M71" s="310">
        <f>IF($F71&lt;M$2,$D71,0)-SUM($H71:L71)</f>
        <v>0</v>
      </c>
      <c r="N71" s="310">
        <f>IF($F71&lt;N$2,$D71,0)-SUM($H71:M71)</f>
        <v>0</v>
      </c>
      <c r="O71" s="310">
        <f>IF($F71&lt;O$2,$D71,0)-SUM($H71:N71)</f>
        <v>151.61000000000001</v>
      </c>
      <c r="P71" s="310">
        <f>IF($F71&lt;P$2,$D71,0)-SUM($H71:O71)</f>
        <v>0</v>
      </c>
      <c r="Q71" s="310">
        <f>IF($F71&lt;Q$2,$D71,0)-SUM($H71:P71)</f>
        <v>0</v>
      </c>
      <c r="R71" s="310">
        <f>IF($F71&lt;R$2,$D71,0)-SUM($H71:Q71)</f>
        <v>0</v>
      </c>
      <c r="T71" s="263">
        <f t="shared" ref="T71:T102" si="3">SUM(H71:R71)</f>
        <v>151.61000000000001</v>
      </c>
    </row>
    <row r="72" spans="1:20" s="1" customFormat="1" ht="12" x14ac:dyDescent="0.2">
      <c r="A72" s="1">
        <v>363</v>
      </c>
      <c r="B72" s="1" t="s">
        <v>564</v>
      </c>
      <c r="C72" s="1" t="s">
        <v>1</v>
      </c>
      <c r="D72" s="245">
        <v>95.78</v>
      </c>
      <c r="E72" s="81">
        <v>43861</v>
      </c>
      <c r="F72" s="81">
        <v>44006</v>
      </c>
      <c r="H72" s="310">
        <f t="shared" ref="H72:H135" si="4">IF($F72&lt;H$2,$D72,0)</f>
        <v>0</v>
      </c>
      <c r="I72" s="310">
        <f>IF($F72&lt;I$2,$D72,0)-SUM($H72:H72)</f>
        <v>0</v>
      </c>
      <c r="J72" s="310">
        <f>IF($F72&lt;J$2,$D72,0)-SUM($H72:I72)</f>
        <v>0</v>
      </c>
      <c r="K72" s="310">
        <f>IF($F72&lt;K$2,$D72,0)-SUM($H72:J72)</f>
        <v>0</v>
      </c>
      <c r="L72" s="310">
        <f>IF($F72&lt;L$2,$D72,0)-SUM($H72:K72)</f>
        <v>0</v>
      </c>
      <c r="M72" s="310">
        <f>IF($F72&lt;M$2,$D72,0)-SUM($H72:L72)</f>
        <v>0</v>
      </c>
      <c r="N72" s="310">
        <f>IF($F72&lt;N$2,$D72,0)-SUM($H72:M72)</f>
        <v>0</v>
      </c>
      <c r="O72" s="310">
        <f>IF($F72&lt;O$2,$D72,0)-SUM($H72:N72)</f>
        <v>95.78</v>
      </c>
      <c r="P72" s="310">
        <f>IF($F72&lt;P$2,$D72,0)-SUM($H72:O72)</f>
        <v>0</v>
      </c>
      <c r="Q72" s="310">
        <f>IF($F72&lt;Q$2,$D72,0)-SUM($H72:P72)</f>
        <v>0</v>
      </c>
      <c r="R72" s="310">
        <f>IF($F72&lt;R$2,$D72,0)-SUM($H72:Q72)</f>
        <v>0</v>
      </c>
      <c r="T72" s="263">
        <f t="shared" si="3"/>
        <v>95.78</v>
      </c>
    </row>
    <row r="73" spans="1:20" s="1" customFormat="1" ht="12" x14ac:dyDescent="0.2">
      <c r="A73" s="1">
        <v>365</v>
      </c>
      <c r="B73" s="1" t="s">
        <v>565</v>
      </c>
      <c r="C73" s="1" t="s">
        <v>1</v>
      </c>
      <c r="D73" s="245">
        <v>114.4</v>
      </c>
      <c r="E73" s="81">
        <v>43861</v>
      </c>
      <c r="F73" s="81">
        <v>44006</v>
      </c>
      <c r="H73" s="310">
        <f t="shared" si="4"/>
        <v>0</v>
      </c>
      <c r="I73" s="310">
        <f>IF($F73&lt;I$2,$D73,0)-SUM($H73:H73)</f>
        <v>0</v>
      </c>
      <c r="J73" s="310">
        <f>IF($F73&lt;J$2,$D73,0)-SUM($H73:I73)</f>
        <v>0</v>
      </c>
      <c r="K73" s="310">
        <f>IF($F73&lt;K$2,$D73,0)-SUM($H73:J73)</f>
        <v>0</v>
      </c>
      <c r="L73" s="310">
        <f>IF($F73&lt;L$2,$D73,0)-SUM($H73:K73)</f>
        <v>0</v>
      </c>
      <c r="M73" s="310">
        <f>IF($F73&lt;M$2,$D73,0)-SUM($H73:L73)</f>
        <v>0</v>
      </c>
      <c r="N73" s="310">
        <f>IF($F73&lt;N$2,$D73,0)-SUM($H73:M73)</f>
        <v>0</v>
      </c>
      <c r="O73" s="310">
        <f>IF($F73&lt;O$2,$D73,0)-SUM($H73:N73)</f>
        <v>114.4</v>
      </c>
      <c r="P73" s="310">
        <f>IF($F73&lt;P$2,$D73,0)-SUM($H73:O73)</f>
        <v>0</v>
      </c>
      <c r="Q73" s="310">
        <f>IF($F73&lt;Q$2,$D73,0)-SUM($H73:P73)</f>
        <v>0</v>
      </c>
      <c r="R73" s="310">
        <f>IF($F73&lt;R$2,$D73,0)-SUM($H73:Q73)</f>
        <v>0</v>
      </c>
      <c r="T73" s="263">
        <f t="shared" si="3"/>
        <v>114.4</v>
      </c>
    </row>
    <row r="74" spans="1:20" s="1" customFormat="1" ht="12" x14ac:dyDescent="0.2">
      <c r="A74" s="1">
        <v>367</v>
      </c>
      <c r="B74" s="1" t="s">
        <v>566</v>
      </c>
      <c r="C74" s="1" t="s">
        <v>1</v>
      </c>
      <c r="D74" s="245">
        <v>128.69999999999999</v>
      </c>
      <c r="E74" s="81">
        <v>43861</v>
      </c>
      <c r="F74" s="81">
        <v>44006</v>
      </c>
      <c r="H74" s="310">
        <f t="shared" si="4"/>
        <v>0</v>
      </c>
      <c r="I74" s="310">
        <f>IF($F74&lt;I$2,$D74,0)-SUM($H74:H74)</f>
        <v>0</v>
      </c>
      <c r="J74" s="310">
        <f>IF($F74&lt;J$2,$D74,0)-SUM($H74:I74)</f>
        <v>0</v>
      </c>
      <c r="K74" s="310">
        <f>IF($F74&lt;K$2,$D74,0)-SUM($H74:J74)</f>
        <v>0</v>
      </c>
      <c r="L74" s="310">
        <f>IF($F74&lt;L$2,$D74,0)-SUM($H74:K74)</f>
        <v>0</v>
      </c>
      <c r="M74" s="310">
        <f>IF($F74&lt;M$2,$D74,0)-SUM($H74:L74)</f>
        <v>0</v>
      </c>
      <c r="N74" s="310">
        <f>IF($F74&lt;N$2,$D74,0)-SUM($H74:M74)</f>
        <v>0</v>
      </c>
      <c r="O74" s="310">
        <f>IF($F74&lt;O$2,$D74,0)-SUM($H74:N74)</f>
        <v>128.69999999999999</v>
      </c>
      <c r="P74" s="310">
        <f>IF($F74&lt;P$2,$D74,0)-SUM($H74:O74)</f>
        <v>0</v>
      </c>
      <c r="Q74" s="310">
        <f>IF($F74&lt;Q$2,$D74,0)-SUM($H74:P74)</f>
        <v>0</v>
      </c>
      <c r="R74" s="310">
        <f>IF($F74&lt;R$2,$D74,0)-SUM($H74:Q74)</f>
        <v>0</v>
      </c>
      <c r="T74" s="263">
        <f t="shared" si="3"/>
        <v>128.69999999999999</v>
      </c>
    </row>
    <row r="75" spans="1:20" s="1" customFormat="1" ht="12" x14ac:dyDescent="0.2">
      <c r="A75" s="1">
        <v>427</v>
      </c>
      <c r="B75" s="1" t="s">
        <v>580</v>
      </c>
      <c r="C75" s="1" t="s">
        <v>1</v>
      </c>
      <c r="D75" s="245">
        <v>95</v>
      </c>
      <c r="E75" s="81">
        <v>43861</v>
      </c>
      <c r="F75" s="81">
        <v>44006</v>
      </c>
      <c r="H75" s="310">
        <f t="shared" si="4"/>
        <v>0</v>
      </c>
      <c r="I75" s="310">
        <f>IF($F75&lt;I$2,$D75,0)-SUM($H75:H75)</f>
        <v>0</v>
      </c>
      <c r="J75" s="310">
        <f>IF($F75&lt;J$2,$D75,0)-SUM($H75:I75)</f>
        <v>0</v>
      </c>
      <c r="K75" s="310">
        <f>IF($F75&lt;K$2,$D75,0)-SUM($H75:J75)</f>
        <v>0</v>
      </c>
      <c r="L75" s="310">
        <f>IF($F75&lt;L$2,$D75,0)-SUM($H75:K75)</f>
        <v>0</v>
      </c>
      <c r="M75" s="310">
        <f>IF($F75&lt;M$2,$D75,0)-SUM($H75:L75)</f>
        <v>0</v>
      </c>
      <c r="N75" s="310">
        <f>IF($F75&lt;N$2,$D75,0)-SUM($H75:M75)</f>
        <v>0</v>
      </c>
      <c r="O75" s="310">
        <f>IF($F75&lt;O$2,$D75,0)-SUM($H75:N75)</f>
        <v>95</v>
      </c>
      <c r="P75" s="310">
        <f>IF($F75&lt;P$2,$D75,0)-SUM($H75:O75)</f>
        <v>0</v>
      </c>
      <c r="Q75" s="310">
        <f>IF($F75&lt;Q$2,$D75,0)-SUM($H75:P75)</f>
        <v>0</v>
      </c>
      <c r="R75" s="310">
        <f>IF($F75&lt;R$2,$D75,0)-SUM($H75:Q75)</f>
        <v>0</v>
      </c>
      <c r="T75" s="263">
        <f t="shared" si="3"/>
        <v>95</v>
      </c>
    </row>
    <row r="76" spans="1:20" s="1" customFormat="1" ht="12" x14ac:dyDescent="0.2">
      <c r="A76" s="1">
        <v>429</v>
      </c>
      <c r="B76" s="1" t="s">
        <v>581</v>
      </c>
      <c r="C76" s="1" t="s">
        <v>1</v>
      </c>
      <c r="D76" s="245">
        <v>210</v>
      </c>
      <c r="E76" s="81">
        <v>43861</v>
      </c>
      <c r="F76" s="81">
        <v>44012</v>
      </c>
      <c r="H76" s="310">
        <f t="shared" si="4"/>
        <v>0</v>
      </c>
      <c r="I76" s="310">
        <f>IF($F76&lt;I$2,$D76,0)-SUM($H76:H76)</f>
        <v>0</v>
      </c>
      <c r="J76" s="310">
        <f>IF($F76&lt;J$2,$D76,0)-SUM($H76:I76)</f>
        <v>0</v>
      </c>
      <c r="K76" s="310">
        <f>IF($F76&lt;K$2,$D76,0)-SUM($H76:J76)</f>
        <v>0</v>
      </c>
      <c r="L76" s="310">
        <f>IF($F76&lt;L$2,$D76,0)-SUM($H76:K76)</f>
        <v>0</v>
      </c>
      <c r="M76" s="310">
        <f>IF($F76&lt;M$2,$D76,0)-SUM($H76:L76)</f>
        <v>0</v>
      </c>
      <c r="N76" s="310">
        <f>IF($F76&lt;N$2,$D76,0)-SUM($H76:M76)</f>
        <v>0</v>
      </c>
      <c r="O76" s="310">
        <f>IF($F76&lt;O$2,$D76,0)-SUM($H76:N76)</f>
        <v>0</v>
      </c>
      <c r="P76" s="310">
        <f>IF($F76&lt;P$2,$D76,0)-SUM($H76:O76)</f>
        <v>210</v>
      </c>
      <c r="Q76" s="310">
        <f>IF($F76&lt;Q$2,$D76,0)-SUM($H76:P76)</f>
        <v>0</v>
      </c>
      <c r="R76" s="310">
        <f>IF($F76&lt;R$2,$D76,0)-SUM($H76:Q76)</f>
        <v>0</v>
      </c>
      <c r="T76" s="263">
        <f t="shared" si="3"/>
        <v>210</v>
      </c>
    </row>
    <row r="77" spans="1:20" s="1" customFormat="1" ht="12" x14ac:dyDescent="0.2">
      <c r="A77" s="1">
        <v>431</v>
      </c>
      <c r="B77" s="1" t="s">
        <v>582</v>
      </c>
      <c r="C77" s="1" t="s">
        <v>1</v>
      </c>
      <c r="D77" s="245">
        <v>80</v>
      </c>
      <c r="E77" s="81">
        <v>43861</v>
      </c>
      <c r="F77" s="81">
        <v>44012</v>
      </c>
      <c r="H77" s="310">
        <f t="shared" si="4"/>
        <v>0</v>
      </c>
      <c r="I77" s="310">
        <f>IF($F77&lt;I$2,$D77,0)-SUM($H77:H77)</f>
        <v>0</v>
      </c>
      <c r="J77" s="310">
        <f>IF($F77&lt;J$2,$D77,0)-SUM($H77:I77)</f>
        <v>0</v>
      </c>
      <c r="K77" s="310">
        <f>IF($F77&lt;K$2,$D77,0)-SUM($H77:J77)</f>
        <v>0</v>
      </c>
      <c r="L77" s="310">
        <f>IF($F77&lt;L$2,$D77,0)-SUM($H77:K77)</f>
        <v>0</v>
      </c>
      <c r="M77" s="310">
        <f>IF($F77&lt;M$2,$D77,0)-SUM($H77:L77)</f>
        <v>0</v>
      </c>
      <c r="N77" s="310">
        <f>IF($F77&lt;N$2,$D77,0)-SUM($H77:M77)</f>
        <v>0</v>
      </c>
      <c r="O77" s="310">
        <f>IF($F77&lt;O$2,$D77,0)-SUM($H77:N77)</f>
        <v>0</v>
      </c>
      <c r="P77" s="310">
        <f>IF($F77&lt;P$2,$D77,0)-SUM($H77:O77)</f>
        <v>80</v>
      </c>
      <c r="Q77" s="310">
        <f>IF($F77&lt;Q$2,$D77,0)-SUM($H77:P77)</f>
        <v>0</v>
      </c>
      <c r="R77" s="310">
        <f>IF($F77&lt;R$2,$D77,0)-SUM($H77:Q77)</f>
        <v>0</v>
      </c>
      <c r="T77" s="263">
        <f t="shared" si="3"/>
        <v>80</v>
      </c>
    </row>
    <row r="78" spans="1:20" s="1" customFormat="1" ht="12" x14ac:dyDescent="0.2">
      <c r="A78" s="1">
        <v>433</v>
      </c>
      <c r="B78" s="1" t="s">
        <v>583</v>
      </c>
      <c r="C78" s="1" t="s">
        <v>1</v>
      </c>
      <c r="D78" s="245">
        <v>105</v>
      </c>
      <c r="E78" s="81">
        <v>43861</v>
      </c>
      <c r="F78" s="81">
        <v>44012</v>
      </c>
      <c r="H78" s="310">
        <f t="shared" si="4"/>
        <v>0</v>
      </c>
      <c r="I78" s="310">
        <f>IF($F78&lt;I$2,$D78,0)-SUM($H78:H78)</f>
        <v>0</v>
      </c>
      <c r="J78" s="310">
        <f>IF($F78&lt;J$2,$D78,0)-SUM($H78:I78)</f>
        <v>0</v>
      </c>
      <c r="K78" s="310">
        <f>IF($F78&lt;K$2,$D78,0)-SUM($H78:J78)</f>
        <v>0</v>
      </c>
      <c r="L78" s="310">
        <f>IF($F78&lt;L$2,$D78,0)-SUM($H78:K78)</f>
        <v>0</v>
      </c>
      <c r="M78" s="310">
        <f>IF($F78&lt;M$2,$D78,0)-SUM($H78:L78)</f>
        <v>0</v>
      </c>
      <c r="N78" s="310">
        <f>IF($F78&lt;N$2,$D78,0)-SUM($H78:M78)</f>
        <v>0</v>
      </c>
      <c r="O78" s="310">
        <f>IF($F78&lt;O$2,$D78,0)-SUM($H78:N78)</f>
        <v>0</v>
      </c>
      <c r="P78" s="310">
        <f>IF($F78&lt;P$2,$D78,0)-SUM($H78:O78)</f>
        <v>105</v>
      </c>
      <c r="Q78" s="310">
        <f>IF($F78&lt;Q$2,$D78,0)-SUM($H78:P78)</f>
        <v>0</v>
      </c>
      <c r="R78" s="310">
        <f>IF($F78&lt;R$2,$D78,0)-SUM($H78:Q78)</f>
        <v>0</v>
      </c>
      <c r="T78" s="263">
        <f t="shared" si="3"/>
        <v>105</v>
      </c>
    </row>
    <row r="79" spans="1:20" s="1" customFormat="1" ht="12" x14ac:dyDescent="0.2">
      <c r="A79" s="1">
        <v>491</v>
      </c>
      <c r="B79" s="1" t="s">
        <v>606</v>
      </c>
      <c r="C79" s="1" t="s">
        <v>1</v>
      </c>
      <c r="D79" s="245">
        <v>325.92</v>
      </c>
      <c r="E79" s="81">
        <v>43861</v>
      </c>
      <c r="F79" s="81">
        <v>44012</v>
      </c>
      <c r="H79" s="310">
        <f t="shared" si="4"/>
        <v>0</v>
      </c>
      <c r="I79" s="310">
        <f>IF($F79&lt;I$2,$D79,0)-SUM($H79:H79)</f>
        <v>0</v>
      </c>
      <c r="J79" s="310">
        <f>IF($F79&lt;J$2,$D79,0)-SUM($H79:I79)</f>
        <v>0</v>
      </c>
      <c r="K79" s="310">
        <f>IF($F79&lt;K$2,$D79,0)-SUM($H79:J79)</f>
        <v>0</v>
      </c>
      <c r="L79" s="310">
        <f>IF($F79&lt;L$2,$D79,0)-SUM($H79:K79)</f>
        <v>0</v>
      </c>
      <c r="M79" s="310">
        <f>IF($F79&lt;M$2,$D79,0)-SUM($H79:L79)</f>
        <v>0</v>
      </c>
      <c r="N79" s="310">
        <f>IF($F79&lt;N$2,$D79,0)-SUM($H79:M79)</f>
        <v>0</v>
      </c>
      <c r="O79" s="310">
        <f>IF($F79&lt;O$2,$D79,0)-SUM($H79:N79)</f>
        <v>0</v>
      </c>
      <c r="P79" s="310">
        <f>IF($F79&lt;P$2,$D79,0)-SUM($H79:O79)</f>
        <v>325.92</v>
      </c>
      <c r="Q79" s="310">
        <f>IF($F79&lt;Q$2,$D79,0)-SUM($H79:P79)</f>
        <v>0</v>
      </c>
      <c r="R79" s="310">
        <f>IF($F79&lt;R$2,$D79,0)-SUM($H79:Q79)</f>
        <v>0</v>
      </c>
      <c r="T79" s="263">
        <f t="shared" si="3"/>
        <v>325.92</v>
      </c>
    </row>
    <row r="80" spans="1:20" s="1" customFormat="1" ht="12" x14ac:dyDescent="0.2">
      <c r="A80" s="1">
        <v>558</v>
      </c>
      <c r="B80" s="1" t="s">
        <v>627</v>
      </c>
      <c r="C80" s="1" t="s">
        <v>1</v>
      </c>
      <c r="D80" s="245">
        <v>29.28</v>
      </c>
      <c r="E80" s="81">
        <v>43861</v>
      </c>
      <c r="F80" s="81">
        <v>44012</v>
      </c>
      <c r="H80" s="310">
        <f t="shared" si="4"/>
        <v>0</v>
      </c>
      <c r="I80" s="310">
        <f>IF($F80&lt;I$2,$D80,0)-SUM($H80:H80)</f>
        <v>0</v>
      </c>
      <c r="J80" s="310">
        <f>IF($F80&lt;J$2,$D80,0)-SUM($H80:I80)</f>
        <v>0</v>
      </c>
      <c r="K80" s="310">
        <f>IF($F80&lt;K$2,$D80,0)-SUM($H80:J80)</f>
        <v>0</v>
      </c>
      <c r="L80" s="310">
        <f>IF($F80&lt;L$2,$D80,0)-SUM($H80:K80)</f>
        <v>0</v>
      </c>
      <c r="M80" s="310">
        <f>IF($F80&lt;M$2,$D80,0)-SUM($H80:L80)</f>
        <v>0</v>
      </c>
      <c r="N80" s="310">
        <f>IF($F80&lt;N$2,$D80,0)-SUM($H80:M80)</f>
        <v>0</v>
      </c>
      <c r="O80" s="310">
        <f>IF($F80&lt;O$2,$D80,0)-SUM($H80:N80)</f>
        <v>0</v>
      </c>
      <c r="P80" s="310">
        <f>IF($F80&lt;P$2,$D80,0)-SUM($H80:O80)</f>
        <v>29.28</v>
      </c>
      <c r="Q80" s="310">
        <f>IF($F80&lt;Q$2,$D80,0)-SUM($H80:P80)</f>
        <v>0</v>
      </c>
      <c r="R80" s="310">
        <f>IF($F80&lt;R$2,$D80,0)-SUM($H80:Q80)</f>
        <v>0</v>
      </c>
      <c r="T80" s="263">
        <f t="shared" si="3"/>
        <v>29.28</v>
      </c>
    </row>
    <row r="81" spans="1:20" s="1" customFormat="1" ht="12" x14ac:dyDescent="0.2">
      <c r="A81" s="1">
        <v>560</v>
      </c>
      <c r="B81" s="1" t="s">
        <v>628</v>
      </c>
      <c r="C81" s="1" t="s">
        <v>1</v>
      </c>
      <c r="D81" s="245">
        <v>40.46</v>
      </c>
      <c r="E81" s="81">
        <v>43861</v>
      </c>
      <c r="F81" s="81">
        <v>44012</v>
      </c>
      <c r="H81" s="310">
        <f t="shared" si="4"/>
        <v>0</v>
      </c>
      <c r="I81" s="310">
        <f>IF($F81&lt;I$2,$D81,0)-SUM($H81:H81)</f>
        <v>0</v>
      </c>
      <c r="J81" s="310">
        <f>IF($F81&lt;J$2,$D81,0)-SUM($H81:I81)</f>
        <v>0</v>
      </c>
      <c r="K81" s="310">
        <f>IF($F81&lt;K$2,$D81,0)-SUM($H81:J81)</f>
        <v>0</v>
      </c>
      <c r="L81" s="310">
        <f>IF($F81&lt;L$2,$D81,0)-SUM($H81:K81)</f>
        <v>0</v>
      </c>
      <c r="M81" s="310">
        <f>IF($F81&lt;M$2,$D81,0)-SUM($H81:L81)</f>
        <v>0</v>
      </c>
      <c r="N81" s="310">
        <f>IF($F81&lt;N$2,$D81,0)-SUM($H81:M81)</f>
        <v>0</v>
      </c>
      <c r="O81" s="310">
        <f>IF($F81&lt;O$2,$D81,0)-SUM($H81:N81)</f>
        <v>0</v>
      </c>
      <c r="P81" s="310">
        <f>IF($F81&lt;P$2,$D81,0)-SUM($H81:O81)</f>
        <v>40.46</v>
      </c>
      <c r="Q81" s="310">
        <f>IF($F81&lt;Q$2,$D81,0)-SUM($H81:P81)</f>
        <v>0</v>
      </c>
      <c r="R81" s="310">
        <f>IF($F81&lt;R$2,$D81,0)-SUM($H81:Q81)</f>
        <v>0</v>
      </c>
      <c r="T81" s="263">
        <f t="shared" si="3"/>
        <v>40.46</v>
      </c>
    </row>
    <row r="82" spans="1:20" s="1" customFormat="1" ht="12" x14ac:dyDescent="0.2">
      <c r="A82" s="1">
        <v>435</v>
      </c>
      <c r="B82" s="1" t="s">
        <v>584</v>
      </c>
      <c r="C82" s="1" t="s">
        <v>1</v>
      </c>
      <c r="D82" s="245">
        <v>200</v>
      </c>
      <c r="E82" s="81">
        <v>43862</v>
      </c>
      <c r="F82" s="81">
        <v>44012</v>
      </c>
      <c r="H82" s="310">
        <f t="shared" si="4"/>
        <v>0</v>
      </c>
      <c r="I82" s="310">
        <f>IF($F82&lt;I$2,$D82,0)-SUM($H82:H82)</f>
        <v>0</v>
      </c>
      <c r="J82" s="310">
        <f>IF($F82&lt;J$2,$D82,0)-SUM($H82:I82)</f>
        <v>0</v>
      </c>
      <c r="K82" s="310">
        <f>IF($F82&lt;K$2,$D82,0)-SUM($H82:J82)</f>
        <v>0</v>
      </c>
      <c r="L82" s="310">
        <f>IF($F82&lt;L$2,$D82,0)-SUM($H82:K82)</f>
        <v>0</v>
      </c>
      <c r="M82" s="310">
        <f>IF($F82&lt;M$2,$D82,0)-SUM($H82:L82)</f>
        <v>0</v>
      </c>
      <c r="N82" s="310">
        <f>IF($F82&lt;N$2,$D82,0)-SUM($H82:M82)</f>
        <v>0</v>
      </c>
      <c r="O82" s="310">
        <f>IF($F82&lt;O$2,$D82,0)-SUM($H82:N82)</f>
        <v>0</v>
      </c>
      <c r="P82" s="310">
        <f>IF($F82&lt;P$2,$D82,0)-SUM($H82:O82)</f>
        <v>200</v>
      </c>
      <c r="Q82" s="310">
        <f>IF($F82&lt;Q$2,$D82,0)-SUM($H82:P82)</f>
        <v>0</v>
      </c>
      <c r="R82" s="310">
        <f>IF($F82&lt;R$2,$D82,0)-SUM($H82:Q82)</f>
        <v>0</v>
      </c>
      <c r="T82" s="263">
        <f t="shared" si="3"/>
        <v>200</v>
      </c>
    </row>
    <row r="83" spans="1:20" s="1" customFormat="1" ht="12" x14ac:dyDescent="0.2">
      <c r="A83" s="1">
        <v>437</v>
      </c>
      <c r="B83" s="1" t="s">
        <v>585</v>
      </c>
      <c r="C83" s="1" t="s">
        <v>1</v>
      </c>
      <c r="D83" s="245">
        <v>80</v>
      </c>
      <c r="E83" s="81">
        <v>43862</v>
      </c>
      <c r="F83" s="81">
        <v>44012</v>
      </c>
      <c r="H83" s="310">
        <f t="shared" si="4"/>
        <v>0</v>
      </c>
      <c r="I83" s="310">
        <f>IF($F83&lt;I$2,$D83,0)-SUM($H83:H83)</f>
        <v>0</v>
      </c>
      <c r="J83" s="310">
        <f>IF($F83&lt;J$2,$D83,0)-SUM($H83:I83)</f>
        <v>0</v>
      </c>
      <c r="K83" s="310">
        <f>IF($F83&lt;K$2,$D83,0)-SUM($H83:J83)</f>
        <v>0</v>
      </c>
      <c r="L83" s="310">
        <f>IF($F83&lt;L$2,$D83,0)-SUM($H83:K83)</f>
        <v>0</v>
      </c>
      <c r="M83" s="310">
        <f>IF($F83&lt;M$2,$D83,0)-SUM($H83:L83)</f>
        <v>0</v>
      </c>
      <c r="N83" s="310">
        <f>IF($F83&lt;N$2,$D83,0)-SUM($H83:M83)</f>
        <v>0</v>
      </c>
      <c r="O83" s="310">
        <f>IF($F83&lt;O$2,$D83,0)-SUM($H83:N83)</f>
        <v>0</v>
      </c>
      <c r="P83" s="310">
        <f>IF($F83&lt;P$2,$D83,0)-SUM($H83:O83)</f>
        <v>80</v>
      </c>
      <c r="Q83" s="310">
        <f>IF($F83&lt;Q$2,$D83,0)-SUM($H83:P83)</f>
        <v>0</v>
      </c>
      <c r="R83" s="310">
        <f>IF($F83&lt;R$2,$D83,0)-SUM($H83:Q83)</f>
        <v>0</v>
      </c>
      <c r="T83" s="263">
        <f t="shared" si="3"/>
        <v>80</v>
      </c>
    </row>
    <row r="84" spans="1:20" s="1" customFormat="1" ht="12" x14ac:dyDescent="0.2">
      <c r="A84" s="1">
        <v>248</v>
      </c>
      <c r="B84" s="1" t="s">
        <v>548</v>
      </c>
      <c r="C84" s="1" t="s">
        <v>1</v>
      </c>
      <c r="D84" s="245">
        <v>42.92</v>
      </c>
      <c r="E84" s="81">
        <v>43862</v>
      </c>
      <c r="F84" s="81">
        <v>44012</v>
      </c>
      <c r="H84" s="310">
        <f t="shared" si="4"/>
        <v>0</v>
      </c>
      <c r="I84" s="310">
        <f>IF($F84&lt;I$2,$D84,0)-SUM($H84:H84)</f>
        <v>0</v>
      </c>
      <c r="J84" s="310">
        <f>IF($F84&lt;J$2,$D84,0)-SUM($H84:I84)</f>
        <v>0</v>
      </c>
      <c r="K84" s="310">
        <f>IF($F84&lt;K$2,$D84,0)-SUM($H84:J84)</f>
        <v>0</v>
      </c>
      <c r="L84" s="310">
        <f>IF($F84&lt;L$2,$D84,0)-SUM($H84:K84)</f>
        <v>0</v>
      </c>
      <c r="M84" s="310">
        <f>IF($F84&lt;M$2,$D84,0)-SUM($H84:L84)</f>
        <v>0</v>
      </c>
      <c r="N84" s="310">
        <f>IF($F84&lt;N$2,$D84,0)-SUM($H84:M84)</f>
        <v>0</v>
      </c>
      <c r="O84" s="310">
        <f>IF($F84&lt;O$2,$D84,0)-SUM($H84:N84)</f>
        <v>0</v>
      </c>
      <c r="P84" s="310">
        <f>IF($F84&lt;P$2,$D84,0)-SUM($H84:O84)</f>
        <v>42.92</v>
      </c>
      <c r="Q84" s="310">
        <f>IF($F84&lt;Q$2,$D84,0)-SUM($H84:P84)</f>
        <v>0</v>
      </c>
      <c r="R84" s="310">
        <f>IF($F84&lt;R$2,$D84,0)-SUM($H84:Q84)</f>
        <v>0</v>
      </c>
      <c r="T84" s="263">
        <f t="shared" si="3"/>
        <v>42.92</v>
      </c>
    </row>
    <row r="85" spans="1:20" s="1" customFormat="1" ht="12" x14ac:dyDescent="0.2">
      <c r="A85" s="1">
        <v>292</v>
      </c>
      <c r="B85" s="1" t="s">
        <v>551</v>
      </c>
      <c r="C85" s="1" t="s">
        <v>1</v>
      </c>
      <c r="D85" s="245">
        <v>29.82</v>
      </c>
      <c r="E85" s="81">
        <v>43863</v>
      </c>
      <c r="F85" s="81">
        <v>44012</v>
      </c>
      <c r="H85" s="310">
        <f t="shared" si="4"/>
        <v>0</v>
      </c>
      <c r="I85" s="310">
        <f>IF($F85&lt;I$2,$D85,0)-SUM($H85:H85)</f>
        <v>0</v>
      </c>
      <c r="J85" s="310">
        <f>IF($F85&lt;J$2,$D85,0)-SUM($H85:I85)</f>
        <v>0</v>
      </c>
      <c r="K85" s="310">
        <f>IF($F85&lt;K$2,$D85,0)-SUM($H85:J85)</f>
        <v>0</v>
      </c>
      <c r="L85" s="310">
        <f>IF($F85&lt;L$2,$D85,0)-SUM($H85:K85)</f>
        <v>0</v>
      </c>
      <c r="M85" s="310">
        <f>IF($F85&lt;M$2,$D85,0)-SUM($H85:L85)</f>
        <v>0</v>
      </c>
      <c r="N85" s="310">
        <f>IF($F85&lt;N$2,$D85,0)-SUM($H85:M85)</f>
        <v>0</v>
      </c>
      <c r="O85" s="310">
        <f>IF($F85&lt;O$2,$D85,0)-SUM($H85:N85)</f>
        <v>0</v>
      </c>
      <c r="P85" s="310">
        <f>IF($F85&lt;P$2,$D85,0)-SUM($H85:O85)</f>
        <v>29.82</v>
      </c>
      <c r="Q85" s="310">
        <f>IF($F85&lt;Q$2,$D85,0)-SUM($H85:P85)</f>
        <v>0</v>
      </c>
      <c r="R85" s="310">
        <f>IF($F85&lt;R$2,$D85,0)-SUM($H85:Q85)</f>
        <v>0</v>
      </c>
      <c r="T85" s="263">
        <f t="shared" si="3"/>
        <v>29.82</v>
      </c>
    </row>
    <row r="86" spans="1:20" s="1" customFormat="1" ht="12" x14ac:dyDescent="0.2">
      <c r="A86" s="1">
        <v>439</v>
      </c>
      <c r="B86" s="1" t="s">
        <v>586</v>
      </c>
      <c r="C86" s="1" t="s">
        <v>1</v>
      </c>
      <c r="D86" s="245">
        <v>80</v>
      </c>
      <c r="E86" s="81">
        <v>43863</v>
      </c>
      <c r="F86" s="81">
        <v>44012</v>
      </c>
      <c r="H86" s="310">
        <f t="shared" si="4"/>
        <v>0</v>
      </c>
      <c r="I86" s="310">
        <f>IF($F86&lt;I$2,$D86,0)-SUM($H86:H86)</f>
        <v>0</v>
      </c>
      <c r="J86" s="310">
        <f>IF($F86&lt;J$2,$D86,0)-SUM($H86:I86)</f>
        <v>0</v>
      </c>
      <c r="K86" s="310">
        <f>IF($F86&lt;K$2,$D86,0)-SUM($H86:J86)</f>
        <v>0</v>
      </c>
      <c r="L86" s="310">
        <f>IF($F86&lt;L$2,$D86,0)-SUM($H86:K86)</f>
        <v>0</v>
      </c>
      <c r="M86" s="310">
        <f>IF($F86&lt;M$2,$D86,0)-SUM($H86:L86)</f>
        <v>0</v>
      </c>
      <c r="N86" s="310">
        <f>IF($F86&lt;N$2,$D86,0)-SUM($H86:M86)</f>
        <v>0</v>
      </c>
      <c r="O86" s="310">
        <f>IF($F86&lt;O$2,$D86,0)-SUM($H86:N86)</f>
        <v>0</v>
      </c>
      <c r="P86" s="310">
        <f>IF($F86&lt;P$2,$D86,0)-SUM($H86:O86)</f>
        <v>80</v>
      </c>
      <c r="Q86" s="310">
        <f>IF($F86&lt;Q$2,$D86,0)-SUM($H86:P86)</f>
        <v>0</v>
      </c>
      <c r="R86" s="310">
        <f>IF($F86&lt;R$2,$D86,0)-SUM($H86:Q86)</f>
        <v>0</v>
      </c>
      <c r="T86" s="263">
        <f t="shared" si="3"/>
        <v>80</v>
      </c>
    </row>
    <row r="87" spans="1:20" s="1" customFormat="1" ht="12" x14ac:dyDescent="0.2">
      <c r="A87" s="1">
        <v>441</v>
      </c>
      <c r="B87" s="1" t="s">
        <v>587</v>
      </c>
      <c r="C87" s="1" t="s">
        <v>1</v>
      </c>
      <c r="D87" s="245">
        <v>120</v>
      </c>
      <c r="E87" s="81">
        <v>43863</v>
      </c>
      <c r="F87" s="81">
        <v>44012</v>
      </c>
      <c r="H87" s="310">
        <f t="shared" si="4"/>
        <v>0</v>
      </c>
      <c r="I87" s="310">
        <f>IF($F87&lt;I$2,$D87,0)-SUM($H87:H87)</f>
        <v>0</v>
      </c>
      <c r="J87" s="310">
        <f>IF($F87&lt;J$2,$D87,0)-SUM($H87:I87)</f>
        <v>0</v>
      </c>
      <c r="K87" s="310">
        <f>IF($F87&lt;K$2,$D87,0)-SUM($H87:J87)</f>
        <v>0</v>
      </c>
      <c r="L87" s="310">
        <f>IF($F87&lt;L$2,$D87,0)-SUM($H87:K87)</f>
        <v>0</v>
      </c>
      <c r="M87" s="310">
        <f>IF($F87&lt;M$2,$D87,0)-SUM($H87:L87)</f>
        <v>0</v>
      </c>
      <c r="N87" s="310">
        <f>IF($F87&lt;N$2,$D87,0)-SUM($H87:M87)</f>
        <v>0</v>
      </c>
      <c r="O87" s="310">
        <f>IF($F87&lt;O$2,$D87,0)-SUM($H87:N87)</f>
        <v>0</v>
      </c>
      <c r="P87" s="310">
        <f>IF($F87&lt;P$2,$D87,0)-SUM($H87:O87)</f>
        <v>120</v>
      </c>
      <c r="Q87" s="310">
        <f>IF($F87&lt;Q$2,$D87,0)-SUM($H87:P87)</f>
        <v>0</v>
      </c>
      <c r="R87" s="310">
        <f>IF($F87&lt;R$2,$D87,0)-SUM($H87:Q87)</f>
        <v>0</v>
      </c>
      <c r="T87" s="263">
        <f t="shared" si="3"/>
        <v>120</v>
      </c>
    </row>
    <row r="88" spans="1:20" s="1" customFormat="1" ht="12" x14ac:dyDescent="0.2">
      <c r="A88" s="1">
        <v>294</v>
      </c>
      <c r="B88" s="1" t="s">
        <v>552</v>
      </c>
      <c r="C88" s="1" t="s">
        <v>1</v>
      </c>
      <c r="D88" s="245">
        <v>549.5</v>
      </c>
      <c r="E88" s="81">
        <v>43864</v>
      </c>
      <c r="F88" s="81">
        <v>44012</v>
      </c>
      <c r="H88" s="310">
        <f t="shared" si="4"/>
        <v>0</v>
      </c>
      <c r="I88" s="310">
        <f>IF($F88&lt;I$2,$D88,0)-SUM($H88:H88)</f>
        <v>0</v>
      </c>
      <c r="J88" s="310">
        <f>IF($F88&lt;J$2,$D88,0)-SUM($H88:I88)</f>
        <v>0</v>
      </c>
      <c r="K88" s="310">
        <f>IF($F88&lt;K$2,$D88,0)-SUM($H88:J88)</f>
        <v>0</v>
      </c>
      <c r="L88" s="310">
        <f>IF($F88&lt;L$2,$D88,0)-SUM($H88:K88)</f>
        <v>0</v>
      </c>
      <c r="M88" s="310">
        <f>IF($F88&lt;M$2,$D88,0)-SUM($H88:L88)</f>
        <v>0</v>
      </c>
      <c r="N88" s="310">
        <f>IF($F88&lt;N$2,$D88,0)-SUM($H88:M88)</f>
        <v>0</v>
      </c>
      <c r="O88" s="310">
        <f>IF($F88&lt;O$2,$D88,0)-SUM($H88:N88)</f>
        <v>0</v>
      </c>
      <c r="P88" s="310">
        <f>IF($F88&lt;P$2,$D88,0)-SUM($H88:O88)</f>
        <v>549.5</v>
      </c>
      <c r="Q88" s="310">
        <f>IF($F88&lt;Q$2,$D88,0)-SUM($H88:P88)</f>
        <v>0</v>
      </c>
      <c r="R88" s="310">
        <f>IF($F88&lt;R$2,$D88,0)-SUM($H88:Q88)</f>
        <v>0</v>
      </c>
      <c r="T88" s="263">
        <f t="shared" si="3"/>
        <v>549.5</v>
      </c>
    </row>
    <row r="89" spans="1:20" s="1" customFormat="1" ht="12" x14ac:dyDescent="0.2">
      <c r="A89" s="1">
        <v>316</v>
      </c>
      <c r="B89" s="1" t="s">
        <v>556</v>
      </c>
      <c r="C89" s="1" t="s">
        <v>1</v>
      </c>
      <c r="D89" s="245">
        <v>135</v>
      </c>
      <c r="E89" s="81">
        <v>43881</v>
      </c>
      <c r="F89" s="81">
        <v>44012</v>
      </c>
      <c r="H89" s="310">
        <f t="shared" si="4"/>
        <v>0</v>
      </c>
      <c r="I89" s="310">
        <f>IF($F89&lt;I$2,$D89,0)-SUM($H89:H89)</f>
        <v>0</v>
      </c>
      <c r="J89" s="310">
        <f>IF($F89&lt;J$2,$D89,0)-SUM($H89:I89)</f>
        <v>0</v>
      </c>
      <c r="K89" s="310">
        <f>IF($F89&lt;K$2,$D89,0)-SUM($H89:J89)</f>
        <v>0</v>
      </c>
      <c r="L89" s="310">
        <f>IF($F89&lt;L$2,$D89,0)-SUM($H89:K89)</f>
        <v>0</v>
      </c>
      <c r="M89" s="310">
        <f>IF($F89&lt;M$2,$D89,0)-SUM($H89:L89)</f>
        <v>0</v>
      </c>
      <c r="N89" s="310">
        <f>IF($F89&lt;N$2,$D89,0)-SUM($H89:M89)</f>
        <v>0</v>
      </c>
      <c r="O89" s="310">
        <f>IF($F89&lt;O$2,$D89,0)-SUM($H89:N89)</f>
        <v>0</v>
      </c>
      <c r="P89" s="310">
        <f>IF($F89&lt;P$2,$D89,0)-SUM($H89:O89)</f>
        <v>135</v>
      </c>
      <c r="Q89" s="310">
        <f>IF($F89&lt;Q$2,$D89,0)-SUM($H89:P89)</f>
        <v>0</v>
      </c>
      <c r="R89" s="310">
        <f>IF($F89&lt;R$2,$D89,0)-SUM($H89:Q89)</f>
        <v>0</v>
      </c>
      <c r="T89" s="263">
        <f t="shared" si="3"/>
        <v>135</v>
      </c>
    </row>
    <row r="90" spans="1:20" s="1" customFormat="1" ht="12" x14ac:dyDescent="0.2">
      <c r="A90" s="1">
        <v>493</v>
      </c>
      <c r="B90" s="1" t="s">
        <v>607</v>
      </c>
      <c r="C90" s="1" t="s">
        <v>1</v>
      </c>
      <c r="D90" s="245">
        <v>555.71</v>
      </c>
      <c r="E90" s="81">
        <v>43866</v>
      </c>
      <c r="F90" s="81">
        <v>44012</v>
      </c>
      <c r="H90" s="310">
        <f t="shared" si="4"/>
        <v>0</v>
      </c>
      <c r="I90" s="310">
        <f>IF($F90&lt;I$2,$D90,0)-SUM($H90:H90)</f>
        <v>0</v>
      </c>
      <c r="J90" s="310">
        <f>IF($F90&lt;J$2,$D90,0)-SUM($H90:I90)</f>
        <v>0</v>
      </c>
      <c r="K90" s="310">
        <f>IF($F90&lt;K$2,$D90,0)-SUM($H90:J90)</f>
        <v>0</v>
      </c>
      <c r="L90" s="310">
        <f>IF($F90&lt;L$2,$D90,0)-SUM($H90:K90)</f>
        <v>0</v>
      </c>
      <c r="M90" s="310">
        <f>IF($F90&lt;M$2,$D90,0)-SUM($H90:L90)</f>
        <v>0</v>
      </c>
      <c r="N90" s="310">
        <f>IF($F90&lt;N$2,$D90,0)-SUM($H90:M90)</f>
        <v>0</v>
      </c>
      <c r="O90" s="310">
        <f>IF($F90&lt;O$2,$D90,0)-SUM($H90:N90)</f>
        <v>0</v>
      </c>
      <c r="P90" s="310">
        <f>IF($F90&lt;P$2,$D90,0)-SUM($H90:O90)</f>
        <v>555.71</v>
      </c>
      <c r="Q90" s="310">
        <f>IF($F90&lt;Q$2,$D90,0)-SUM($H90:P90)</f>
        <v>0</v>
      </c>
      <c r="R90" s="310">
        <f>IF($F90&lt;R$2,$D90,0)-SUM($H90:Q90)</f>
        <v>0</v>
      </c>
      <c r="T90" s="263">
        <f t="shared" si="3"/>
        <v>555.71</v>
      </c>
    </row>
    <row r="91" spans="1:20" s="1" customFormat="1" ht="12" x14ac:dyDescent="0.2">
      <c r="A91" s="1">
        <v>495</v>
      </c>
      <c r="B91" s="1" t="s">
        <v>608</v>
      </c>
      <c r="C91" s="1" t="s">
        <v>1</v>
      </c>
      <c r="D91" s="245">
        <v>141.94</v>
      </c>
      <c r="E91" s="81">
        <v>43866</v>
      </c>
      <c r="F91" s="81">
        <v>44019</v>
      </c>
      <c r="H91" s="310">
        <f t="shared" si="4"/>
        <v>0</v>
      </c>
      <c r="I91" s="310">
        <f>IF($F91&lt;I$2,$D91,0)-SUM($H91:H91)</f>
        <v>0</v>
      </c>
      <c r="J91" s="310">
        <f>IF($F91&lt;J$2,$D91,0)-SUM($H91:I91)</f>
        <v>0</v>
      </c>
      <c r="K91" s="310">
        <f>IF($F91&lt;K$2,$D91,0)-SUM($H91:J91)</f>
        <v>0</v>
      </c>
      <c r="L91" s="310">
        <f>IF($F91&lt;L$2,$D91,0)-SUM($H91:K91)</f>
        <v>0</v>
      </c>
      <c r="M91" s="310">
        <f>IF($F91&lt;M$2,$D91,0)-SUM($H91:L91)</f>
        <v>0</v>
      </c>
      <c r="N91" s="310">
        <f>IF($F91&lt;N$2,$D91,0)-SUM($H91:M91)</f>
        <v>0</v>
      </c>
      <c r="O91" s="310">
        <f>IF($F91&lt;O$2,$D91,0)-SUM($H91:N91)</f>
        <v>0</v>
      </c>
      <c r="P91" s="310">
        <f>IF($F91&lt;P$2,$D91,0)-SUM($H91:O91)</f>
        <v>0</v>
      </c>
      <c r="Q91" s="310">
        <f>IF($F91&lt;Q$2,$D91,0)-SUM($H91:P91)</f>
        <v>141.94</v>
      </c>
      <c r="R91" s="310">
        <f>IF($F91&lt;R$2,$D91,0)-SUM($H91:Q91)</f>
        <v>0</v>
      </c>
      <c r="T91" s="263">
        <f t="shared" si="3"/>
        <v>141.94</v>
      </c>
    </row>
    <row r="92" spans="1:20" s="1" customFormat="1" ht="12" x14ac:dyDescent="0.2">
      <c r="A92" s="1">
        <v>497</v>
      </c>
      <c r="B92" s="1" t="s">
        <v>609</v>
      </c>
      <c r="C92" s="1" t="s">
        <v>1</v>
      </c>
      <c r="D92" s="245">
        <v>271.39999999999998</v>
      </c>
      <c r="E92" s="81">
        <v>43866</v>
      </c>
      <c r="F92" s="81">
        <v>44019</v>
      </c>
      <c r="H92" s="310">
        <f t="shared" si="4"/>
        <v>0</v>
      </c>
      <c r="I92" s="310">
        <f>IF($F92&lt;I$2,$D92,0)-SUM($H92:H92)</f>
        <v>0</v>
      </c>
      <c r="J92" s="310">
        <f>IF($F92&lt;J$2,$D92,0)-SUM($H92:I92)</f>
        <v>0</v>
      </c>
      <c r="K92" s="310">
        <f>IF($F92&lt;K$2,$D92,0)-SUM($H92:J92)</f>
        <v>0</v>
      </c>
      <c r="L92" s="310">
        <f>IF($F92&lt;L$2,$D92,0)-SUM($H92:K92)</f>
        <v>0</v>
      </c>
      <c r="M92" s="310">
        <f>IF($F92&lt;M$2,$D92,0)-SUM($H92:L92)</f>
        <v>0</v>
      </c>
      <c r="N92" s="310">
        <f>IF($F92&lt;N$2,$D92,0)-SUM($H92:M92)</f>
        <v>0</v>
      </c>
      <c r="O92" s="310">
        <f>IF($F92&lt;O$2,$D92,0)-SUM($H92:N92)</f>
        <v>0</v>
      </c>
      <c r="P92" s="310">
        <f>IF($F92&lt;P$2,$D92,0)-SUM($H92:O92)</f>
        <v>0</v>
      </c>
      <c r="Q92" s="310">
        <f>IF($F92&lt;Q$2,$D92,0)-SUM($H92:P92)</f>
        <v>271.39999999999998</v>
      </c>
      <c r="R92" s="310">
        <f>IF($F92&lt;R$2,$D92,0)-SUM($H92:Q92)</f>
        <v>0</v>
      </c>
      <c r="T92" s="263">
        <f t="shared" si="3"/>
        <v>271.39999999999998</v>
      </c>
    </row>
    <row r="93" spans="1:20" s="1" customFormat="1" ht="12" x14ac:dyDescent="0.2">
      <c r="A93" s="1">
        <v>499</v>
      </c>
      <c r="B93" s="1" t="s">
        <v>610</v>
      </c>
      <c r="C93" s="1" t="s">
        <v>1</v>
      </c>
      <c r="D93" s="245">
        <v>462.78</v>
      </c>
      <c r="E93" s="81">
        <v>43866</v>
      </c>
      <c r="F93" s="81">
        <v>44019</v>
      </c>
      <c r="H93" s="310">
        <f t="shared" si="4"/>
        <v>0</v>
      </c>
      <c r="I93" s="310">
        <f>IF($F93&lt;I$2,$D93,0)-SUM($H93:H93)</f>
        <v>0</v>
      </c>
      <c r="J93" s="310">
        <f>IF($F93&lt;J$2,$D93,0)-SUM($H93:I93)</f>
        <v>0</v>
      </c>
      <c r="K93" s="310">
        <f>IF($F93&lt;K$2,$D93,0)-SUM($H93:J93)</f>
        <v>0</v>
      </c>
      <c r="L93" s="310">
        <f>IF($F93&lt;L$2,$D93,0)-SUM($H93:K93)</f>
        <v>0</v>
      </c>
      <c r="M93" s="310">
        <f>IF($F93&lt;M$2,$D93,0)-SUM($H93:L93)</f>
        <v>0</v>
      </c>
      <c r="N93" s="310">
        <f>IF($F93&lt;N$2,$D93,0)-SUM($H93:M93)</f>
        <v>0</v>
      </c>
      <c r="O93" s="310">
        <f>IF($F93&lt;O$2,$D93,0)-SUM($H93:N93)</f>
        <v>0</v>
      </c>
      <c r="P93" s="310">
        <f>IF($F93&lt;P$2,$D93,0)-SUM($H93:O93)</f>
        <v>0</v>
      </c>
      <c r="Q93" s="310">
        <f>IF($F93&lt;Q$2,$D93,0)-SUM($H93:P93)</f>
        <v>462.78</v>
      </c>
      <c r="R93" s="310">
        <f>IF($F93&lt;R$2,$D93,0)-SUM($H93:Q93)</f>
        <v>0</v>
      </c>
      <c r="T93" s="263">
        <f t="shared" si="3"/>
        <v>462.78</v>
      </c>
    </row>
    <row r="94" spans="1:20" s="1" customFormat="1" ht="12" x14ac:dyDescent="0.2">
      <c r="A94" s="1">
        <v>501</v>
      </c>
      <c r="B94" s="1" t="s">
        <v>611</v>
      </c>
      <c r="C94" s="1" t="s">
        <v>1</v>
      </c>
      <c r="D94" s="245">
        <v>259.17</v>
      </c>
      <c r="E94" s="81">
        <v>43866</v>
      </c>
      <c r="F94" s="81">
        <v>44019</v>
      </c>
      <c r="H94" s="310">
        <f t="shared" si="4"/>
        <v>0</v>
      </c>
      <c r="I94" s="310">
        <f>IF($F94&lt;I$2,$D94,0)-SUM($H94:H94)</f>
        <v>0</v>
      </c>
      <c r="J94" s="310">
        <f>IF($F94&lt;J$2,$D94,0)-SUM($H94:I94)</f>
        <v>0</v>
      </c>
      <c r="K94" s="310">
        <f>IF($F94&lt;K$2,$D94,0)-SUM($H94:J94)</f>
        <v>0</v>
      </c>
      <c r="L94" s="310">
        <f>IF($F94&lt;L$2,$D94,0)-SUM($H94:K94)</f>
        <v>0</v>
      </c>
      <c r="M94" s="310">
        <f>IF($F94&lt;M$2,$D94,0)-SUM($H94:L94)</f>
        <v>0</v>
      </c>
      <c r="N94" s="310">
        <f>IF($F94&lt;N$2,$D94,0)-SUM($H94:M94)</f>
        <v>0</v>
      </c>
      <c r="O94" s="310">
        <f>IF($F94&lt;O$2,$D94,0)-SUM($H94:N94)</f>
        <v>0</v>
      </c>
      <c r="P94" s="310">
        <f>IF($F94&lt;P$2,$D94,0)-SUM($H94:O94)</f>
        <v>0</v>
      </c>
      <c r="Q94" s="310">
        <f>IF($F94&lt;Q$2,$D94,0)-SUM($H94:P94)</f>
        <v>259.17</v>
      </c>
      <c r="R94" s="310">
        <f>IF($F94&lt;R$2,$D94,0)-SUM($H94:Q94)</f>
        <v>0</v>
      </c>
      <c r="T94" s="263">
        <f t="shared" si="3"/>
        <v>259.17</v>
      </c>
    </row>
    <row r="95" spans="1:20" s="1" customFormat="1" ht="12" x14ac:dyDescent="0.2">
      <c r="A95" s="1">
        <v>443</v>
      </c>
      <c r="B95" s="1" t="s">
        <v>588</v>
      </c>
      <c r="C95" s="1" t="s">
        <v>1</v>
      </c>
      <c r="D95" s="245">
        <v>80</v>
      </c>
      <c r="E95" s="81">
        <v>43867</v>
      </c>
      <c r="F95" s="81">
        <v>44019</v>
      </c>
      <c r="H95" s="310">
        <f t="shared" si="4"/>
        <v>0</v>
      </c>
      <c r="I95" s="310">
        <f>IF($F95&lt;I$2,$D95,0)-SUM($H95:H95)</f>
        <v>0</v>
      </c>
      <c r="J95" s="310">
        <f>IF($F95&lt;J$2,$D95,0)-SUM($H95:I95)</f>
        <v>0</v>
      </c>
      <c r="K95" s="310">
        <f>IF($F95&lt;K$2,$D95,0)-SUM($H95:J95)</f>
        <v>0</v>
      </c>
      <c r="L95" s="310">
        <f>IF($F95&lt;L$2,$D95,0)-SUM($H95:K95)</f>
        <v>0</v>
      </c>
      <c r="M95" s="310">
        <f>IF($F95&lt;M$2,$D95,0)-SUM($H95:L95)</f>
        <v>0</v>
      </c>
      <c r="N95" s="310">
        <f>IF($F95&lt;N$2,$D95,0)-SUM($H95:M95)</f>
        <v>0</v>
      </c>
      <c r="O95" s="310">
        <f>IF($F95&lt;O$2,$D95,0)-SUM($H95:N95)</f>
        <v>0</v>
      </c>
      <c r="P95" s="310">
        <f>IF($F95&lt;P$2,$D95,0)-SUM($H95:O95)</f>
        <v>0</v>
      </c>
      <c r="Q95" s="310">
        <f>IF($F95&lt;Q$2,$D95,0)-SUM($H95:P95)</f>
        <v>80</v>
      </c>
      <c r="R95" s="310">
        <f>IF($F95&lt;R$2,$D95,0)-SUM($H95:Q95)</f>
        <v>0</v>
      </c>
      <c r="T95" s="263">
        <f t="shared" si="3"/>
        <v>80</v>
      </c>
    </row>
    <row r="96" spans="1:20" s="1" customFormat="1" ht="12" x14ac:dyDescent="0.2">
      <c r="A96" s="1">
        <v>142</v>
      </c>
      <c r="B96" s="1" t="s">
        <v>535</v>
      </c>
      <c r="C96" s="1" t="s">
        <v>1</v>
      </c>
      <c r="D96" s="245">
        <v>57.1</v>
      </c>
      <c r="E96" s="81">
        <v>43867</v>
      </c>
      <c r="F96" s="81">
        <v>44019</v>
      </c>
      <c r="H96" s="310">
        <f t="shared" si="4"/>
        <v>0</v>
      </c>
      <c r="I96" s="310">
        <f>IF($F96&lt;I$2,$D96,0)-SUM($H96:H96)</f>
        <v>0</v>
      </c>
      <c r="J96" s="310">
        <f>IF($F96&lt;J$2,$D96,0)-SUM($H96:I96)</f>
        <v>0</v>
      </c>
      <c r="K96" s="310">
        <f>IF($F96&lt;K$2,$D96,0)-SUM($H96:J96)</f>
        <v>0</v>
      </c>
      <c r="L96" s="310">
        <f>IF($F96&lt;L$2,$D96,0)-SUM($H96:K96)</f>
        <v>0</v>
      </c>
      <c r="M96" s="310">
        <f>IF($F96&lt;M$2,$D96,0)-SUM($H96:L96)</f>
        <v>0</v>
      </c>
      <c r="N96" s="310">
        <f>IF($F96&lt;N$2,$D96,0)-SUM($H96:M96)</f>
        <v>0</v>
      </c>
      <c r="O96" s="310">
        <f>IF($F96&lt;O$2,$D96,0)-SUM($H96:N96)</f>
        <v>0</v>
      </c>
      <c r="P96" s="310">
        <f>IF($F96&lt;P$2,$D96,0)-SUM($H96:O96)</f>
        <v>0</v>
      </c>
      <c r="Q96" s="310">
        <f>IF($F96&lt;Q$2,$D96,0)-SUM($H96:P96)</f>
        <v>57.1</v>
      </c>
      <c r="R96" s="310">
        <f>IF($F96&lt;R$2,$D96,0)-SUM($H96:Q96)</f>
        <v>0</v>
      </c>
      <c r="T96" s="263">
        <f t="shared" si="3"/>
        <v>57.1</v>
      </c>
    </row>
    <row r="97" spans="1:20" s="1" customFormat="1" ht="12" x14ac:dyDescent="0.2">
      <c r="A97" s="1">
        <v>31</v>
      </c>
      <c r="B97" s="1" t="s">
        <v>523</v>
      </c>
      <c r="C97" s="1" t="s">
        <v>1</v>
      </c>
      <c r="D97" s="245">
        <v>1604.29</v>
      </c>
      <c r="E97" s="81">
        <v>43883</v>
      </c>
      <c r="F97" s="81">
        <v>44019</v>
      </c>
      <c r="H97" s="310">
        <f t="shared" si="4"/>
        <v>0</v>
      </c>
      <c r="I97" s="310">
        <f>IF($F97&lt;I$2,$D97,0)-SUM($H97:H97)</f>
        <v>0</v>
      </c>
      <c r="J97" s="310">
        <f>IF($F97&lt;J$2,$D97,0)-SUM($H97:I97)</f>
        <v>0</v>
      </c>
      <c r="K97" s="310">
        <f>IF($F97&lt;K$2,$D97,0)-SUM($H97:J97)</f>
        <v>0</v>
      </c>
      <c r="L97" s="310">
        <f>IF($F97&lt;L$2,$D97,0)-SUM($H97:K97)</f>
        <v>0</v>
      </c>
      <c r="M97" s="310">
        <f>IF($F97&lt;M$2,$D97,0)-SUM($H97:L97)</f>
        <v>0</v>
      </c>
      <c r="N97" s="310">
        <f>IF($F97&lt;N$2,$D97,0)-SUM($H97:M97)</f>
        <v>0</v>
      </c>
      <c r="O97" s="310">
        <f>IF($F97&lt;O$2,$D97,0)-SUM($H97:N97)</f>
        <v>0</v>
      </c>
      <c r="P97" s="310">
        <f>IF($F97&lt;P$2,$D97,0)-SUM($H97:O97)</f>
        <v>0</v>
      </c>
      <c r="Q97" s="310">
        <f>IF($F97&lt;Q$2,$D97,0)-SUM($H97:P97)</f>
        <v>1604.29</v>
      </c>
      <c r="R97" s="310">
        <f>IF($F97&lt;R$2,$D97,0)-SUM($H97:Q97)</f>
        <v>0</v>
      </c>
      <c r="T97" s="263">
        <f t="shared" si="3"/>
        <v>1604.29</v>
      </c>
    </row>
    <row r="98" spans="1:20" s="1" customFormat="1" ht="12" x14ac:dyDescent="0.2">
      <c r="A98" s="1">
        <v>67</v>
      </c>
      <c r="B98" s="1" t="s">
        <v>526</v>
      </c>
      <c r="C98" s="1" t="s">
        <v>1</v>
      </c>
      <c r="D98" s="245">
        <v>335.63</v>
      </c>
      <c r="E98" s="81">
        <v>43868</v>
      </c>
      <c r="F98" s="81">
        <v>44019</v>
      </c>
      <c r="H98" s="310">
        <f t="shared" si="4"/>
        <v>0</v>
      </c>
      <c r="I98" s="310">
        <f>IF($F98&lt;I$2,$D98,0)-SUM($H98:H98)</f>
        <v>0</v>
      </c>
      <c r="J98" s="310">
        <f>IF($F98&lt;J$2,$D98,0)-SUM($H98:I98)</f>
        <v>0</v>
      </c>
      <c r="K98" s="310">
        <f>IF($F98&lt;K$2,$D98,0)-SUM($H98:J98)</f>
        <v>0</v>
      </c>
      <c r="L98" s="310">
        <f>IF($F98&lt;L$2,$D98,0)-SUM($H98:K98)</f>
        <v>0</v>
      </c>
      <c r="M98" s="310">
        <f>IF($F98&lt;M$2,$D98,0)-SUM($H98:L98)</f>
        <v>0</v>
      </c>
      <c r="N98" s="310">
        <f>IF($F98&lt;N$2,$D98,0)-SUM($H98:M98)</f>
        <v>0</v>
      </c>
      <c r="O98" s="310">
        <f>IF($F98&lt;O$2,$D98,0)-SUM($H98:N98)</f>
        <v>0</v>
      </c>
      <c r="P98" s="310">
        <f>IF($F98&lt;P$2,$D98,0)-SUM($H98:O98)</f>
        <v>0</v>
      </c>
      <c r="Q98" s="310">
        <f>IF($F98&lt;Q$2,$D98,0)-SUM($H98:P98)</f>
        <v>335.63</v>
      </c>
      <c r="R98" s="310">
        <f>IF($F98&lt;R$2,$D98,0)-SUM($H98:Q98)</f>
        <v>0</v>
      </c>
      <c r="T98" s="263">
        <f t="shared" si="3"/>
        <v>335.63</v>
      </c>
    </row>
    <row r="99" spans="1:20" s="1" customFormat="1" ht="12" x14ac:dyDescent="0.2">
      <c r="A99" s="1">
        <v>369</v>
      </c>
      <c r="B99" s="1" t="s">
        <v>567</v>
      </c>
      <c r="C99" s="1" t="s">
        <v>1</v>
      </c>
      <c r="D99" s="245">
        <v>189.07</v>
      </c>
      <c r="E99" s="81">
        <v>43868</v>
      </c>
      <c r="F99" s="81">
        <v>44019</v>
      </c>
      <c r="H99" s="310">
        <f t="shared" si="4"/>
        <v>0</v>
      </c>
      <c r="I99" s="310">
        <f>IF($F99&lt;I$2,$D99,0)-SUM($H99:H99)</f>
        <v>0</v>
      </c>
      <c r="J99" s="310">
        <f>IF($F99&lt;J$2,$D99,0)-SUM($H99:I99)</f>
        <v>0</v>
      </c>
      <c r="K99" s="310">
        <f>IF($F99&lt;K$2,$D99,0)-SUM($H99:J99)</f>
        <v>0</v>
      </c>
      <c r="L99" s="310">
        <f>IF($F99&lt;L$2,$D99,0)-SUM($H99:K99)</f>
        <v>0</v>
      </c>
      <c r="M99" s="310">
        <f>IF($F99&lt;M$2,$D99,0)-SUM($H99:L99)</f>
        <v>0</v>
      </c>
      <c r="N99" s="310">
        <f>IF($F99&lt;N$2,$D99,0)-SUM($H99:M99)</f>
        <v>0</v>
      </c>
      <c r="O99" s="310">
        <f>IF($F99&lt;O$2,$D99,0)-SUM($H99:N99)</f>
        <v>0</v>
      </c>
      <c r="P99" s="310">
        <f>IF($F99&lt;P$2,$D99,0)-SUM($H99:O99)</f>
        <v>0</v>
      </c>
      <c r="Q99" s="310">
        <f>IF($F99&lt;Q$2,$D99,0)-SUM($H99:P99)</f>
        <v>189.07</v>
      </c>
      <c r="R99" s="310">
        <f>IF($F99&lt;R$2,$D99,0)-SUM($H99:Q99)</f>
        <v>0</v>
      </c>
      <c r="T99" s="263">
        <f t="shared" si="3"/>
        <v>189.07</v>
      </c>
    </row>
    <row r="100" spans="1:20" s="1" customFormat="1" ht="12" x14ac:dyDescent="0.2">
      <c r="A100" s="1">
        <v>371</v>
      </c>
      <c r="B100" s="1" t="s">
        <v>568</v>
      </c>
      <c r="C100" s="1" t="s">
        <v>1</v>
      </c>
      <c r="D100" s="245">
        <v>57.2</v>
      </c>
      <c r="E100" s="81">
        <v>43868</v>
      </c>
      <c r="F100" s="81">
        <v>44019</v>
      </c>
      <c r="H100" s="310">
        <f t="shared" si="4"/>
        <v>0</v>
      </c>
      <c r="I100" s="310">
        <f>IF($F100&lt;I$2,$D100,0)-SUM($H100:H100)</f>
        <v>0</v>
      </c>
      <c r="J100" s="310">
        <f>IF($F100&lt;J$2,$D100,0)-SUM($H100:I100)</f>
        <v>0</v>
      </c>
      <c r="K100" s="310">
        <f>IF($F100&lt;K$2,$D100,0)-SUM($H100:J100)</f>
        <v>0</v>
      </c>
      <c r="L100" s="310">
        <f>IF($F100&lt;L$2,$D100,0)-SUM($H100:K100)</f>
        <v>0</v>
      </c>
      <c r="M100" s="310">
        <f>IF($F100&lt;M$2,$D100,0)-SUM($H100:L100)</f>
        <v>0</v>
      </c>
      <c r="N100" s="310">
        <f>IF($F100&lt;N$2,$D100,0)-SUM($H100:M100)</f>
        <v>0</v>
      </c>
      <c r="O100" s="310">
        <f>IF($F100&lt;O$2,$D100,0)-SUM($H100:N100)</f>
        <v>0</v>
      </c>
      <c r="P100" s="310">
        <f>IF($F100&lt;P$2,$D100,0)-SUM($H100:O100)</f>
        <v>0</v>
      </c>
      <c r="Q100" s="310">
        <f>IF($F100&lt;Q$2,$D100,0)-SUM($H100:P100)</f>
        <v>57.2</v>
      </c>
      <c r="R100" s="310">
        <f>IF($F100&lt;R$2,$D100,0)-SUM($H100:Q100)</f>
        <v>0</v>
      </c>
      <c r="T100" s="263">
        <f t="shared" si="3"/>
        <v>57.2</v>
      </c>
    </row>
    <row r="101" spans="1:20" s="1" customFormat="1" ht="12" x14ac:dyDescent="0.2">
      <c r="A101" s="1">
        <v>208</v>
      </c>
      <c r="B101" s="1" t="s">
        <v>543</v>
      </c>
      <c r="C101" s="1" t="s">
        <v>1</v>
      </c>
      <c r="D101" s="245">
        <v>367.44</v>
      </c>
      <c r="E101" s="81">
        <v>43884</v>
      </c>
      <c r="F101" s="81">
        <v>44019</v>
      </c>
      <c r="H101" s="310">
        <f t="shared" si="4"/>
        <v>0</v>
      </c>
      <c r="I101" s="310">
        <f>IF($F101&lt;I$2,$D101,0)-SUM($H101:H101)</f>
        <v>0</v>
      </c>
      <c r="J101" s="310">
        <f>IF($F101&lt;J$2,$D101,0)-SUM($H101:I101)</f>
        <v>0</v>
      </c>
      <c r="K101" s="310">
        <f>IF($F101&lt;K$2,$D101,0)-SUM($H101:J101)</f>
        <v>0</v>
      </c>
      <c r="L101" s="310">
        <f>IF($F101&lt;L$2,$D101,0)-SUM($H101:K101)</f>
        <v>0</v>
      </c>
      <c r="M101" s="310">
        <f>IF($F101&lt;M$2,$D101,0)-SUM($H101:L101)</f>
        <v>0</v>
      </c>
      <c r="N101" s="310">
        <f>IF($F101&lt;N$2,$D101,0)-SUM($H101:M101)</f>
        <v>0</v>
      </c>
      <c r="O101" s="310">
        <f>IF($F101&lt;O$2,$D101,0)-SUM($H101:N101)</f>
        <v>0</v>
      </c>
      <c r="P101" s="310">
        <f>IF($F101&lt;P$2,$D101,0)-SUM($H101:O101)</f>
        <v>0</v>
      </c>
      <c r="Q101" s="310">
        <f>IF($F101&lt;Q$2,$D101,0)-SUM($H101:P101)</f>
        <v>367.44</v>
      </c>
      <c r="R101" s="310">
        <f>IF($F101&lt;R$2,$D101,0)-SUM($H101:Q101)</f>
        <v>0</v>
      </c>
      <c r="T101" s="263">
        <f t="shared" si="3"/>
        <v>367.44</v>
      </c>
    </row>
    <row r="102" spans="1:20" s="1" customFormat="1" ht="12" x14ac:dyDescent="0.2">
      <c r="A102" s="1">
        <v>210</v>
      </c>
      <c r="B102" s="1" t="s">
        <v>544</v>
      </c>
      <c r="C102" s="1" t="s">
        <v>1</v>
      </c>
      <c r="D102" s="245">
        <v>2251.04</v>
      </c>
      <c r="E102" s="81">
        <v>43884</v>
      </c>
      <c r="F102" s="81">
        <v>44019</v>
      </c>
      <c r="H102" s="310">
        <f t="shared" si="4"/>
        <v>0</v>
      </c>
      <c r="I102" s="310">
        <f>IF($F102&lt;I$2,$D102,0)-SUM($H102:H102)</f>
        <v>0</v>
      </c>
      <c r="J102" s="310">
        <f>IF($F102&lt;J$2,$D102,0)-SUM($H102:I102)</f>
        <v>0</v>
      </c>
      <c r="K102" s="310">
        <f>IF($F102&lt;K$2,$D102,0)-SUM($H102:J102)</f>
        <v>0</v>
      </c>
      <c r="L102" s="310">
        <f>IF($F102&lt;L$2,$D102,0)-SUM($H102:K102)</f>
        <v>0</v>
      </c>
      <c r="M102" s="310">
        <f>IF($F102&lt;M$2,$D102,0)-SUM($H102:L102)</f>
        <v>0</v>
      </c>
      <c r="N102" s="310">
        <f>IF($F102&lt;N$2,$D102,0)-SUM($H102:M102)</f>
        <v>0</v>
      </c>
      <c r="O102" s="310">
        <f>IF($F102&lt;O$2,$D102,0)-SUM($H102:N102)</f>
        <v>0</v>
      </c>
      <c r="P102" s="310">
        <f>IF($F102&lt;P$2,$D102,0)-SUM($H102:O102)</f>
        <v>0</v>
      </c>
      <c r="Q102" s="310">
        <f>IF($F102&lt;Q$2,$D102,0)-SUM($H102:P102)</f>
        <v>2251.04</v>
      </c>
      <c r="R102" s="310">
        <f>IF($F102&lt;R$2,$D102,0)-SUM($H102:Q102)</f>
        <v>0</v>
      </c>
      <c r="T102" s="263">
        <f t="shared" si="3"/>
        <v>2251.04</v>
      </c>
    </row>
    <row r="103" spans="1:20" s="1" customFormat="1" ht="12" x14ac:dyDescent="0.2">
      <c r="A103" s="1">
        <v>212</v>
      </c>
      <c r="B103" s="1" t="s">
        <v>545</v>
      </c>
      <c r="C103" s="1" t="s">
        <v>1</v>
      </c>
      <c r="D103" s="245">
        <v>1398</v>
      </c>
      <c r="E103" s="81">
        <v>43884</v>
      </c>
      <c r="F103" s="81">
        <v>44019</v>
      </c>
      <c r="H103" s="310">
        <f t="shared" si="4"/>
        <v>0</v>
      </c>
      <c r="I103" s="310">
        <f>IF($F103&lt;I$2,$D103,0)-SUM($H103:H103)</f>
        <v>0</v>
      </c>
      <c r="J103" s="310">
        <f>IF($F103&lt;J$2,$D103,0)-SUM($H103:I103)</f>
        <v>0</v>
      </c>
      <c r="K103" s="310">
        <f>IF($F103&lt;K$2,$D103,0)-SUM($H103:J103)</f>
        <v>0</v>
      </c>
      <c r="L103" s="310">
        <f>IF($F103&lt;L$2,$D103,0)-SUM($H103:K103)</f>
        <v>0</v>
      </c>
      <c r="M103" s="310">
        <f>IF($F103&lt;M$2,$D103,0)-SUM($H103:L103)</f>
        <v>0</v>
      </c>
      <c r="N103" s="310">
        <f>IF($F103&lt;N$2,$D103,0)-SUM($H103:M103)</f>
        <v>0</v>
      </c>
      <c r="O103" s="310">
        <f>IF($F103&lt;O$2,$D103,0)-SUM($H103:N103)</f>
        <v>0</v>
      </c>
      <c r="P103" s="310">
        <f>IF($F103&lt;P$2,$D103,0)-SUM($H103:O103)</f>
        <v>0</v>
      </c>
      <c r="Q103" s="310">
        <f>IF($F103&lt;Q$2,$D103,0)-SUM($H103:P103)</f>
        <v>1398</v>
      </c>
      <c r="R103" s="310">
        <f>IF($F103&lt;R$2,$D103,0)-SUM($H103:Q103)</f>
        <v>0</v>
      </c>
      <c r="T103" s="263">
        <f t="shared" ref="T103:T134" si="5">SUM(H103:R103)</f>
        <v>1398</v>
      </c>
    </row>
    <row r="104" spans="1:20" s="1" customFormat="1" ht="12" x14ac:dyDescent="0.2">
      <c r="A104" s="1">
        <v>296</v>
      </c>
      <c r="B104" s="1" t="s">
        <v>553</v>
      </c>
      <c r="C104" s="1" t="s">
        <v>1</v>
      </c>
      <c r="D104" s="245">
        <v>62.6</v>
      </c>
      <c r="E104" s="81">
        <v>43869</v>
      </c>
      <c r="F104" s="81">
        <v>44019</v>
      </c>
      <c r="H104" s="310">
        <f t="shared" si="4"/>
        <v>0</v>
      </c>
      <c r="I104" s="310">
        <f>IF($F104&lt;I$2,$D104,0)-SUM($H104:H104)</f>
        <v>0</v>
      </c>
      <c r="J104" s="310">
        <f>IF($F104&lt;J$2,$D104,0)-SUM($H104:I104)</f>
        <v>0</v>
      </c>
      <c r="K104" s="310">
        <f>IF($F104&lt;K$2,$D104,0)-SUM($H104:J104)</f>
        <v>0</v>
      </c>
      <c r="L104" s="310">
        <f>IF($F104&lt;L$2,$D104,0)-SUM($H104:K104)</f>
        <v>0</v>
      </c>
      <c r="M104" s="310">
        <f>IF($F104&lt;M$2,$D104,0)-SUM($H104:L104)</f>
        <v>0</v>
      </c>
      <c r="N104" s="310">
        <f>IF($F104&lt;N$2,$D104,0)-SUM($H104:M104)</f>
        <v>0</v>
      </c>
      <c r="O104" s="310">
        <f>IF($F104&lt;O$2,$D104,0)-SUM($H104:N104)</f>
        <v>0</v>
      </c>
      <c r="P104" s="310">
        <f>IF($F104&lt;P$2,$D104,0)-SUM($H104:O104)</f>
        <v>0</v>
      </c>
      <c r="Q104" s="310">
        <f>IF($F104&lt;Q$2,$D104,0)-SUM($H104:P104)</f>
        <v>62.6</v>
      </c>
      <c r="R104" s="310">
        <f>IF($F104&lt;R$2,$D104,0)-SUM($H104:Q104)</f>
        <v>0</v>
      </c>
      <c r="T104" s="263">
        <f t="shared" si="5"/>
        <v>62.6</v>
      </c>
    </row>
    <row r="105" spans="1:20" s="1" customFormat="1" ht="12" x14ac:dyDescent="0.2">
      <c r="A105" s="1">
        <v>298</v>
      </c>
      <c r="B105" s="1" t="s">
        <v>554</v>
      </c>
      <c r="C105" s="1" t="s">
        <v>1</v>
      </c>
      <c r="D105" s="245">
        <v>1049.71</v>
      </c>
      <c r="E105" s="81">
        <v>43869</v>
      </c>
      <c r="F105" s="81">
        <v>44019</v>
      </c>
      <c r="H105" s="310">
        <f t="shared" si="4"/>
        <v>0</v>
      </c>
      <c r="I105" s="310">
        <f>IF($F105&lt;I$2,$D105,0)-SUM($H105:H105)</f>
        <v>0</v>
      </c>
      <c r="J105" s="310">
        <f>IF($F105&lt;J$2,$D105,0)-SUM($H105:I105)</f>
        <v>0</v>
      </c>
      <c r="K105" s="310">
        <f>IF($F105&lt;K$2,$D105,0)-SUM($H105:J105)</f>
        <v>0</v>
      </c>
      <c r="L105" s="310">
        <f>IF($F105&lt;L$2,$D105,0)-SUM($H105:K105)</f>
        <v>0</v>
      </c>
      <c r="M105" s="310">
        <f>IF($F105&lt;M$2,$D105,0)-SUM($H105:L105)</f>
        <v>0</v>
      </c>
      <c r="N105" s="310">
        <f>IF($F105&lt;N$2,$D105,0)-SUM($H105:M105)</f>
        <v>0</v>
      </c>
      <c r="O105" s="310">
        <f>IF($F105&lt;O$2,$D105,0)-SUM($H105:N105)</f>
        <v>0</v>
      </c>
      <c r="P105" s="310">
        <f>IF($F105&lt;P$2,$D105,0)-SUM($H105:O105)</f>
        <v>0</v>
      </c>
      <c r="Q105" s="310">
        <f>IF($F105&lt;Q$2,$D105,0)-SUM($H105:P105)</f>
        <v>1049.71</v>
      </c>
      <c r="R105" s="310">
        <f>IF($F105&lt;R$2,$D105,0)-SUM($H105:Q105)</f>
        <v>0</v>
      </c>
      <c r="T105" s="263">
        <f t="shared" si="5"/>
        <v>1049.71</v>
      </c>
    </row>
    <row r="106" spans="1:20" s="1" customFormat="1" ht="12" x14ac:dyDescent="0.2">
      <c r="A106" s="1">
        <v>373</v>
      </c>
      <c r="B106" s="1" t="s">
        <v>569</v>
      </c>
      <c r="C106" s="1" t="s">
        <v>1</v>
      </c>
      <c r="D106" s="245">
        <v>67.599999999999994</v>
      </c>
      <c r="E106" s="81">
        <v>43869</v>
      </c>
      <c r="F106" s="81">
        <v>44019</v>
      </c>
      <c r="H106" s="310">
        <f t="shared" si="4"/>
        <v>0</v>
      </c>
      <c r="I106" s="310">
        <f>IF($F106&lt;I$2,$D106,0)-SUM($H106:H106)</f>
        <v>0</v>
      </c>
      <c r="J106" s="310">
        <f>IF($F106&lt;J$2,$D106,0)-SUM($H106:I106)</f>
        <v>0</v>
      </c>
      <c r="K106" s="310">
        <f>IF($F106&lt;K$2,$D106,0)-SUM($H106:J106)</f>
        <v>0</v>
      </c>
      <c r="L106" s="310">
        <f>IF($F106&lt;L$2,$D106,0)-SUM($H106:K106)</f>
        <v>0</v>
      </c>
      <c r="M106" s="310">
        <f>IF($F106&lt;M$2,$D106,0)-SUM($H106:L106)</f>
        <v>0</v>
      </c>
      <c r="N106" s="310">
        <f>IF($F106&lt;N$2,$D106,0)-SUM($H106:M106)</f>
        <v>0</v>
      </c>
      <c r="O106" s="310">
        <f>IF($F106&lt;O$2,$D106,0)-SUM($H106:N106)</f>
        <v>0</v>
      </c>
      <c r="P106" s="310">
        <f>IF($F106&lt;P$2,$D106,0)-SUM($H106:O106)</f>
        <v>0</v>
      </c>
      <c r="Q106" s="310">
        <f>IF($F106&lt;Q$2,$D106,0)-SUM($H106:P106)</f>
        <v>67.599999999999994</v>
      </c>
      <c r="R106" s="310">
        <f>IF($F106&lt;R$2,$D106,0)-SUM($H106:Q106)</f>
        <v>0</v>
      </c>
      <c r="T106" s="263">
        <f t="shared" si="5"/>
        <v>67.599999999999994</v>
      </c>
    </row>
    <row r="107" spans="1:20" s="1" customFormat="1" ht="12" x14ac:dyDescent="0.2">
      <c r="A107" s="1">
        <v>300</v>
      </c>
      <c r="B107" s="1" t="s">
        <v>555</v>
      </c>
      <c r="C107" s="1" t="s">
        <v>1</v>
      </c>
      <c r="D107" s="245">
        <v>403.34</v>
      </c>
      <c r="E107" s="81">
        <v>43873</v>
      </c>
      <c r="F107" s="81">
        <v>43961</v>
      </c>
      <c r="H107" s="310">
        <f t="shared" si="4"/>
        <v>403.34</v>
      </c>
      <c r="I107" s="310">
        <f>IF($F107&lt;I$2,$D107,0)-SUM($H107:H107)</f>
        <v>0</v>
      </c>
      <c r="J107" s="310">
        <f>IF($F107&lt;J$2,$D107,0)-SUM($H107:I107)</f>
        <v>0</v>
      </c>
      <c r="K107" s="310">
        <f>IF($F107&lt;K$2,$D107,0)-SUM($H107:J107)</f>
        <v>0</v>
      </c>
      <c r="L107" s="310">
        <f>IF($F107&lt;L$2,$D107,0)-SUM($H107:K107)</f>
        <v>0</v>
      </c>
      <c r="M107" s="310">
        <f>IF($F107&lt;M$2,$D107,0)-SUM($H107:L107)</f>
        <v>0</v>
      </c>
      <c r="N107" s="310">
        <f>IF($F107&lt;N$2,$D107,0)-SUM($H107:M107)</f>
        <v>0</v>
      </c>
      <c r="O107" s="310">
        <f>IF($F107&lt;O$2,$D107,0)-SUM($H107:N107)</f>
        <v>0</v>
      </c>
      <c r="P107" s="310">
        <f>IF($F107&lt;P$2,$D107,0)-SUM($H107:O107)</f>
        <v>0</v>
      </c>
      <c r="Q107" s="310">
        <f>IF($F107&lt;Q$2,$D107,0)-SUM($H107:P107)</f>
        <v>0</v>
      </c>
      <c r="R107" s="310">
        <f>IF($F107&lt;R$2,$D107,0)-SUM($H107:Q107)</f>
        <v>0</v>
      </c>
      <c r="T107" s="263">
        <f t="shared" si="5"/>
        <v>403.34</v>
      </c>
    </row>
    <row r="108" spans="1:20" s="1" customFormat="1" ht="12" x14ac:dyDescent="0.2">
      <c r="A108" s="1">
        <v>377</v>
      </c>
      <c r="B108" s="1" t="s">
        <v>570</v>
      </c>
      <c r="C108" s="1" t="s">
        <v>1</v>
      </c>
      <c r="D108" s="245">
        <v>44.2</v>
      </c>
      <c r="E108" s="81">
        <v>43873</v>
      </c>
      <c r="F108" s="81">
        <v>43961</v>
      </c>
      <c r="H108" s="310">
        <f t="shared" si="4"/>
        <v>44.2</v>
      </c>
      <c r="I108" s="310">
        <f>IF($F108&lt;I$2,$D108,0)-SUM($H108:H108)</f>
        <v>0</v>
      </c>
      <c r="J108" s="310">
        <f>IF($F108&lt;J$2,$D108,0)-SUM($H108:I108)</f>
        <v>0</v>
      </c>
      <c r="K108" s="310">
        <f>IF($F108&lt;K$2,$D108,0)-SUM($H108:J108)</f>
        <v>0</v>
      </c>
      <c r="L108" s="310">
        <f>IF($F108&lt;L$2,$D108,0)-SUM($H108:K108)</f>
        <v>0</v>
      </c>
      <c r="M108" s="310">
        <f>IF($F108&lt;M$2,$D108,0)-SUM($H108:L108)</f>
        <v>0</v>
      </c>
      <c r="N108" s="310">
        <f>IF($F108&lt;N$2,$D108,0)-SUM($H108:M108)</f>
        <v>0</v>
      </c>
      <c r="O108" s="310">
        <f>IF($F108&lt;O$2,$D108,0)-SUM($H108:N108)</f>
        <v>0</v>
      </c>
      <c r="P108" s="310">
        <f>IF($F108&lt;P$2,$D108,0)-SUM($H108:O108)</f>
        <v>0</v>
      </c>
      <c r="Q108" s="310">
        <f>IF($F108&lt;Q$2,$D108,0)-SUM($H108:P108)</f>
        <v>0</v>
      </c>
      <c r="R108" s="310">
        <f>IF($F108&lt;R$2,$D108,0)-SUM($H108:Q108)</f>
        <v>0</v>
      </c>
      <c r="T108" s="263">
        <f t="shared" si="5"/>
        <v>44.2</v>
      </c>
    </row>
    <row r="109" spans="1:20" s="1" customFormat="1" ht="12" x14ac:dyDescent="0.2">
      <c r="A109" s="1">
        <v>447</v>
      </c>
      <c r="B109" s="1" t="s">
        <v>589</v>
      </c>
      <c r="C109" s="1" t="s">
        <v>1</v>
      </c>
      <c r="D109" s="245">
        <v>85</v>
      </c>
      <c r="E109" s="81">
        <v>43873</v>
      </c>
      <c r="F109" s="81">
        <v>43961</v>
      </c>
      <c r="H109" s="310">
        <f t="shared" si="4"/>
        <v>85</v>
      </c>
      <c r="I109" s="310">
        <f>IF($F109&lt;I$2,$D109,0)-SUM($H109:H109)</f>
        <v>0</v>
      </c>
      <c r="J109" s="310">
        <f>IF($F109&lt;J$2,$D109,0)-SUM($H109:I109)</f>
        <v>0</v>
      </c>
      <c r="K109" s="310">
        <f>IF($F109&lt;K$2,$D109,0)-SUM($H109:J109)</f>
        <v>0</v>
      </c>
      <c r="L109" s="310">
        <f>IF($F109&lt;L$2,$D109,0)-SUM($H109:K109)</f>
        <v>0</v>
      </c>
      <c r="M109" s="310">
        <f>IF($F109&lt;M$2,$D109,0)-SUM($H109:L109)</f>
        <v>0</v>
      </c>
      <c r="N109" s="310">
        <f>IF($F109&lt;N$2,$D109,0)-SUM($H109:M109)</f>
        <v>0</v>
      </c>
      <c r="O109" s="310">
        <f>IF($F109&lt;O$2,$D109,0)-SUM($H109:N109)</f>
        <v>0</v>
      </c>
      <c r="P109" s="310">
        <f>IF($F109&lt;P$2,$D109,0)-SUM($H109:O109)</f>
        <v>0</v>
      </c>
      <c r="Q109" s="310">
        <f>IF($F109&lt;Q$2,$D109,0)-SUM($H109:P109)</f>
        <v>0</v>
      </c>
      <c r="R109" s="310">
        <f>IF($F109&lt;R$2,$D109,0)-SUM($H109:Q109)</f>
        <v>0</v>
      </c>
      <c r="T109" s="263">
        <f t="shared" si="5"/>
        <v>85</v>
      </c>
    </row>
    <row r="110" spans="1:20" s="1" customFormat="1" ht="12" x14ac:dyDescent="0.2">
      <c r="A110" s="1">
        <v>503</v>
      </c>
      <c r="B110" s="1" t="s">
        <v>612</v>
      </c>
      <c r="C110" s="1" t="s">
        <v>1</v>
      </c>
      <c r="D110" s="245">
        <v>1299.67</v>
      </c>
      <c r="E110" s="81">
        <v>43873</v>
      </c>
      <c r="F110" s="81">
        <v>43961</v>
      </c>
      <c r="H110" s="310">
        <f t="shared" si="4"/>
        <v>1299.67</v>
      </c>
      <c r="I110" s="310">
        <f>IF($F110&lt;I$2,$D110,0)-SUM($H110:H110)</f>
        <v>0</v>
      </c>
      <c r="J110" s="310">
        <f>IF($F110&lt;J$2,$D110,0)-SUM($H110:I110)</f>
        <v>0</v>
      </c>
      <c r="K110" s="310">
        <f>IF($F110&lt;K$2,$D110,0)-SUM($H110:J110)</f>
        <v>0</v>
      </c>
      <c r="L110" s="310">
        <f>IF($F110&lt;L$2,$D110,0)-SUM($H110:K110)</f>
        <v>0</v>
      </c>
      <c r="M110" s="310">
        <f>IF($F110&lt;M$2,$D110,0)-SUM($H110:L110)</f>
        <v>0</v>
      </c>
      <c r="N110" s="310">
        <f>IF($F110&lt;N$2,$D110,0)-SUM($H110:M110)</f>
        <v>0</v>
      </c>
      <c r="O110" s="310">
        <f>IF($F110&lt;O$2,$D110,0)-SUM($H110:N110)</f>
        <v>0</v>
      </c>
      <c r="P110" s="310">
        <f>IF($F110&lt;P$2,$D110,0)-SUM($H110:O110)</f>
        <v>0</v>
      </c>
      <c r="Q110" s="310">
        <f>IF($F110&lt;Q$2,$D110,0)-SUM($H110:P110)</f>
        <v>0</v>
      </c>
      <c r="R110" s="310">
        <f>IF($F110&lt;R$2,$D110,0)-SUM($H110:Q110)</f>
        <v>0</v>
      </c>
      <c r="T110" s="263">
        <f t="shared" si="5"/>
        <v>1299.67</v>
      </c>
    </row>
    <row r="111" spans="1:20" s="1" customFormat="1" ht="12" x14ac:dyDescent="0.2">
      <c r="A111" s="1">
        <v>144</v>
      </c>
      <c r="B111" s="1" t="s">
        <v>536</v>
      </c>
      <c r="C111" s="1" t="s">
        <v>1</v>
      </c>
      <c r="D111" s="245">
        <v>88.92</v>
      </c>
      <c r="E111" s="81">
        <v>43873</v>
      </c>
      <c r="F111" s="81">
        <v>43961</v>
      </c>
      <c r="H111" s="310">
        <f t="shared" si="4"/>
        <v>88.92</v>
      </c>
      <c r="I111" s="310">
        <f>IF($F111&lt;I$2,$D111,0)-SUM($H111:H111)</f>
        <v>0</v>
      </c>
      <c r="J111" s="310">
        <f>IF($F111&lt;J$2,$D111,0)-SUM($H111:I111)</f>
        <v>0</v>
      </c>
      <c r="K111" s="310">
        <f>IF($F111&lt;K$2,$D111,0)-SUM($H111:J111)</f>
        <v>0</v>
      </c>
      <c r="L111" s="310">
        <f>IF($F111&lt;L$2,$D111,0)-SUM($H111:K111)</f>
        <v>0</v>
      </c>
      <c r="M111" s="310">
        <f>IF($F111&lt;M$2,$D111,0)-SUM($H111:L111)</f>
        <v>0</v>
      </c>
      <c r="N111" s="310">
        <f>IF($F111&lt;N$2,$D111,0)-SUM($H111:M111)</f>
        <v>0</v>
      </c>
      <c r="O111" s="310">
        <f>IF($F111&lt;O$2,$D111,0)-SUM($H111:N111)</f>
        <v>0</v>
      </c>
      <c r="P111" s="310">
        <f>IF($F111&lt;P$2,$D111,0)-SUM($H111:O111)</f>
        <v>0</v>
      </c>
      <c r="Q111" s="310">
        <f>IF($F111&lt;Q$2,$D111,0)-SUM($H111:P111)</f>
        <v>0</v>
      </c>
      <c r="R111" s="310">
        <f>IF($F111&lt;R$2,$D111,0)-SUM($H111:Q111)</f>
        <v>0</v>
      </c>
      <c r="T111" s="263">
        <f t="shared" si="5"/>
        <v>88.92</v>
      </c>
    </row>
    <row r="112" spans="1:20" s="1" customFormat="1" ht="12" x14ac:dyDescent="0.2">
      <c r="A112" s="1">
        <v>379</v>
      </c>
      <c r="B112" s="1" t="s">
        <v>571</v>
      </c>
      <c r="C112" s="1" t="s">
        <v>1</v>
      </c>
      <c r="D112" s="245">
        <v>74.36</v>
      </c>
      <c r="E112" s="81">
        <v>43874</v>
      </c>
      <c r="F112" s="81">
        <v>43961</v>
      </c>
      <c r="H112" s="310">
        <f t="shared" si="4"/>
        <v>74.36</v>
      </c>
      <c r="I112" s="310">
        <f>IF($F112&lt;I$2,$D112,0)-SUM($H112:H112)</f>
        <v>0</v>
      </c>
      <c r="J112" s="310">
        <f>IF($F112&lt;J$2,$D112,0)-SUM($H112:I112)</f>
        <v>0</v>
      </c>
      <c r="K112" s="310">
        <f>IF($F112&lt;K$2,$D112,0)-SUM($H112:J112)</f>
        <v>0</v>
      </c>
      <c r="L112" s="310">
        <f>IF($F112&lt;L$2,$D112,0)-SUM($H112:K112)</f>
        <v>0</v>
      </c>
      <c r="M112" s="310">
        <f>IF($F112&lt;M$2,$D112,0)-SUM($H112:L112)</f>
        <v>0</v>
      </c>
      <c r="N112" s="310">
        <f>IF($F112&lt;N$2,$D112,0)-SUM($H112:M112)</f>
        <v>0</v>
      </c>
      <c r="O112" s="310">
        <f>IF($F112&lt;O$2,$D112,0)-SUM($H112:N112)</f>
        <v>0</v>
      </c>
      <c r="P112" s="310">
        <f>IF($F112&lt;P$2,$D112,0)-SUM($H112:O112)</f>
        <v>0</v>
      </c>
      <c r="Q112" s="310">
        <f>IF($F112&lt;Q$2,$D112,0)-SUM($H112:P112)</f>
        <v>0</v>
      </c>
      <c r="R112" s="310">
        <f>IF($F112&lt;R$2,$D112,0)-SUM($H112:Q112)</f>
        <v>0</v>
      </c>
      <c r="T112" s="263">
        <f t="shared" si="5"/>
        <v>74.36</v>
      </c>
    </row>
    <row r="113" spans="1:20" s="1" customFormat="1" ht="12" x14ac:dyDescent="0.2">
      <c r="A113" s="1">
        <v>381</v>
      </c>
      <c r="B113" s="1" t="s">
        <v>572</v>
      </c>
      <c r="C113" s="1" t="s">
        <v>1</v>
      </c>
      <c r="D113" s="245">
        <v>114.4</v>
      </c>
      <c r="E113" s="81">
        <v>43874</v>
      </c>
      <c r="F113" s="81">
        <v>43961</v>
      </c>
      <c r="H113" s="310">
        <f t="shared" si="4"/>
        <v>114.4</v>
      </c>
      <c r="I113" s="310">
        <f>IF($F113&lt;I$2,$D113,0)-SUM($H113:H113)</f>
        <v>0</v>
      </c>
      <c r="J113" s="310">
        <f>IF($F113&lt;J$2,$D113,0)-SUM($H113:I113)</f>
        <v>0</v>
      </c>
      <c r="K113" s="310">
        <f>IF($F113&lt;K$2,$D113,0)-SUM($H113:J113)</f>
        <v>0</v>
      </c>
      <c r="L113" s="310">
        <f>IF($F113&lt;L$2,$D113,0)-SUM($H113:K113)</f>
        <v>0</v>
      </c>
      <c r="M113" s="310">
        <f>IF($F113&lt;M$2,$D113,0)-SUM($H113:L113)</f>
        <v>0</v>
      </c>
      <c r="N113" s="310">
        <f>IF($F113&lt;N$2,$D113,0)-SUM($H113:M113)</f>
        <v>0</v>
      </c>
      <c r="O113" s="310">
        <f>IF($F113&lt;O$2,$D113,0)-SUM($H113:N113)</f>
        <v>0</v>
      </c>
      <c r="P113" s="310">
        <f>IF($F113&lt;P$2,$D113,0)-SUM($H113:O113)</f>
        <v>0</v>
      </c>
      <c r="Q113" s="310">
        <f>IF($F113&lt;Q$2,$D113,0)-SUM($H113:P113)</f>
        <v>0</v>
      </c>
      <c r="R113" s="310">
        <f>IF($F113&lt;R$2,$D113,0)-SUM($H113:Q113)</f>
        <v>0</v>
      </c>
      <c r="T113" s="263">
        <f t="shared" si="5"/>
        <v>114.4</v>
      </c>
    </row>
    <row r="114" spans="1:20" s="1" customFormat="1" ht="12" x14ac:dyDescent="0.2">
      <c r="A114" s="1">
        <v>383</v>
      </c>
      <c r="B114" s="1" t="s">
        <v>573</v>
      </c>
      <c r="C114" s="1" t="s">
        <v>1</v>
      </c>
      <c r="D114" s="245">
        <v>51.75</v>
      </c>
      <c r="E114" s="81">
        <v>43874</v>
      </c>
      <c r="F114" s="81">
        <v>43966</v>
      </c>
      <c r="H114" s="310">
        <f t="shared" si="4"/>
        <v>0</v>
      </c>
      <c r="I114" s="310">
        <f>IF($F114&lt;I$2,$D114,0)-SUM($H114:H114)</f>
        <v>51.75</v>
      </c>
      <c r="J114" s="310">
        <f>IF($F114&lt;J$2,$D114,0)-SUM($H114:I114)</f>
        <v>0</v>
      </c>
      <c r="K114" s="310">
        <f>IF($F114&lt;K$2,$D114,0)-SUM($H114:J114)</f>
        <v>0</v>
      </c>
      <c r="L114" s="310">
        <f>IF($F114&lt;L$2,$D114,0)-SUM($H114:K114)</f>
        <v>0</v>
      </c>
      <c r="M114" s="310">
        <f>IF($F114&lt;M$2,$D114,0)-SUM($H114:L114)</f>
        <v>0</v>
      </c>
      <c r="N114" s="310">
        <f>IF($F114&lt;N$2,$D114,0)-SUM($H114:M114)</f>
        <v>0</v>
      </c>
      <c r="O114" s="310">
        <f>IF($F114&lt;O$2,$D114,0)-SUM($H114:N114)</f>
        <v>0</v>
      </c>
      <c r="P114" s="310">
        <f>IF($F114&lt;P$2,$D114,0)-SUM($H114:O114)</f>
        <v>0</v>
      </c>
      <c r="Q114" s="310">
        <f>IF($F114&lt;Q$2,$D114,0)-SUM($H114:P114)</f>
        <v>0</v>
      </c>
      <c r="R114" s="310">
        <f>IF($F114&lt;R$2,$D114,0)-SUM($H114:Q114)</f>
        <v>0</v>
      </c>
      <c r="T114" s="263">
        <f t="shared" si="5"/>
        <v>51.75</v>
      </c>
    </row>
    <row r="115" spans="1:20" s="1" customFormat="1" ht="12" x14ac:dyDescent="0.2">
      <c r="A115" s="1">
        <v>385</v>
      </c>
      <c r="B115" s="1" t="s">
        <v>574</v>
      </c>
      <c r="C115" s="1" t="s">
        <v>1</v>
      </c>
      <c r="D115" s="245">
        <v>126.36</v>
      </c>
      <c r="E115" s="81">
        <v>43874</v>
      </c>
      <c r="F115" s="81">
        <v>43966</v>
      </c>
      <c r="H115" s="310">
        <f t="shared" si="4"/>
        <v>0</v>
      </c>
      <c r="I115" s="310">
        <f>IF($F115&lt;I$2,$D115,0)-SUM($H115:H115)</f>
        <v>126.36</v>
      </c>
      <c r="J115" s="310">
        <f>IF($F115&lt;J$2,$D115,0)-SUM($H115:I115)</f>
        <v>0</v>
      </c>
      <c r="K115" s="310">
        <f>IF($F115&lt;K$2,$D115,0)-SUM($H115:J115)</f>
        <v>0</v>
      </c>
      <c r="L115" s="310">
        <f>IF($F115&lt;L$2,$D115,0)-SUM($H115:K115)</f>
        <v>0</v>
      </c>
      <c r="M115" s="310">
        <f>IF($F115&lt;M$2,$D115,0)-SUM($H115:L115)</f>
        <v>0</v>
      </c>
      <c r="N115" s="310">
        <f>IF($F115&lt;N$2,$D115,0)-SUM($H115:M115)</f>
        <v>0</v>
      </c>
      <c r="O115" s="310">
        <f>IF($F115&lt;O$2,$D115,0)-SUM($H115:N115)</f>
        <v>0</v>
      </c>
      <c r="P115" s="310">
        <f>IF($F115&lt;P$2,$D115,0)-SUM($H115:O115)</f>
        <v>0</v>
      </c>
      <c r="Q115" s="310">
        <f>IF($F115&lt;Q$2,$D115,0)-SUM($H115:P115)</f>
        <v>0</v>
      </c>
      <c r="R115" s="310">
        <f>IF($F115&lt;R$2,$D115,0)-SUM($H115:Q115)</f>
        <v>0</v>
      </c>
      <c r="T115" s="263">
        <f t="shared" si="5"/>
        <v>126.36</v>
      </c>
    </row>
    <row r="116" spans="1:20" s="1" customFormat="1" ht="12" x14ac:dyDescent="0.2">
      <c r="A116" s="1">
        <v>449</v>
      </c>
      <c r="B116" s="1" t="s">
        <v>590</v>
      </c>
      <c r="C116" s="1" t="s">
        <v>1</v>
      </c>
      <c r="D116" s="245">
        <v>412</v>
      </c>
      <c r="E116" s="81">
        <v>43874</v>
      </c>
      <c r="F116" s="81">
        <v>43966</v>
      </c>
      <c r="H116" s="310">
        <f t="shared" si="4"/>
        <v>0</v>
      </c>
      <c r="I116" s="310">
        <f>IF($F116&lt;I$2,$D116,0)-SUM($H116:H116)</f>
        <v>412</v>
      </c>
      <c r="J116" s="310">
        <f>IF($F116&lt;J$2,$D116,0)-SUM($H116:I116)</f>
        <v>0</v>
      </c>
      <c r="K116" s="310">
        <f>IF($F116&lt;K$2,$D116,0)-SUM($H116:J116)</f>
        <v>0</v>
      </c>
      <c r="L116" s="310">
        <f>IF($F116&lt;L$2,$D116,0)-SUM($H116:K116)</f>
        <v>0</v>
      </c>
      <c r="M116" s="310">
        <f>IF($F116&lt;M$2,$D116,0)-SUM($H116:L116)</f>
        <v>0</v>
      </c>
      <c r="N116" s="310">
        <f>IF($F116&lt;N$2,$D116,0)-SUM($H116:M116)</f>
        <v>0</v>
      </c>
      <c r="O116" s="310">
        <f>IF($F116&lt;O$2,$D116,0)-SUM($H116:N116)</f>
        <v>0</v>
      </c>
      <c r="P116" s="310">
        <f>IF($F116&lt;P$2,$D116,0)-SUM($H116:O116)</f>
        <v>0</v>
      </c>
      <c r="Q116" s="310">
        <f>IF($F116&lt;Q$2,$D116,0)-SUM($H116:P116)</f>
        <v>0</v>
      </c>
      <c r="R116" s="310">
        <f>IF($F116&lt;R$2,$D116,0)-SUM($H116:Q116)</f>
        <v>0</v>
      </c>
      <c r="T116" s="263">
        <f t="shared" si="5"/>
        <v>412</v>
      </c>
    </row>
    <row r="117" spans="1:20" s="1" customFormat="1" ht="12" x14ac:dyDescent="0.2">
      <c r="A117" s="1">
        <v>451</v>
      </c>
      <c r="B117" s="1" t="s">
        <v>591</v>
      </c>
      <c r="C117" s="1" t="s">
        <v>1</v>
      </c>
      <c r="D117" s="245">
        <v>130</v>
      </c>
      <c r="E117" s="81">
        <v>43874</v>
      </c>
      <c r="F117" s="81">
        <v>43966</v>
      </c>
      <c r="H117" s="310">
        <f t="shared" si="4"/>
        <v>0</v>
      </c>
      <c r="I117" s="310">
        <f>IF($F117&lt;I$2,$D117,0)-SUM($H117:H117)</f>
        <v>130</v>
      </c>
      <c r="J117" s="310">
        <f>IF($F117&lt;J$2,$D117,0)-SUM($H117:I117)</f>
        <v>0</v>
      </c>
      <c r="K117" s="310">
        <f>IF($F117&lt;K$2,$D117,0)-SUM($H117:J117)</f>
        <v>0</v>
      </c>
      <c r="L117" s="310">
        <f>IF($F117&lt;L$2,$D117,0)-SUM($H117:K117)</f>
        <v>0</v>
      </c>
      <c r="M117" s="310">
        <f>IF($F117&lt;M$2,$D117,0)-SUM($H117:L117)</f>
        <v>0</v>
      </c>
      <c r="N117" s="310">
        <f>IF($F117&lt;N$2,$D117,0)-SUM($H117:M117)</f>
        <v>0</v>
      </c>
      <c r="O117" s="310">
        <f>IF($F117&lt;O$2,$D117,0)-SUM($H117:N117)</f>
        <v>0</v>
      </c>
      <c r="P117" s="310">
        <f>IF($F117&lt;P$2,$D117,0)-SUM($H117:O117)</f>
        <v>0</v>
      </c>
      <c r="Q117" s="310">
        <f>IF($F117&lt;Q$2,$D117,0)-SUM($H117:P117)</f>
        <v>0</v>
      </c>
      <c r="R117" s="310">
        <f>IF($F117&lt;R$2,$D117,0)-SUM($H117:Q117)</f>
        <v>0</v>
      </c>
      <c r="T117" s="263">
        <f t="shared" si="5"/>
        <v>130</v>
      </c>
    </row>
    <row r="118" spans="1:20" s="1" customFormat="1" ht="12" x14ac:dyDescent="0.2">
      <c r="A118" s="1">
        <v>564</v>
      </c>
      <c r="B118" s="1" t="s">
        <v>629</v>
      </c>
      <c r="C118" s="1" t="s">
        <v>1</v>
      </c>
      <c r="D118" s="245">
        <v>1471.03</v>
      </c>
      <c r="E118" s="81">
        <v>43874</v>
      </c>
      <c r="F118" s="81">
        <v>43966</v>
      </c>
      <c r="H118" s="310">
        <f t="shared" si="4"/>
        <v>0</v>
      </c>
      <c r="I118" s="310">
        <f>IF($F118&lt;I$2,$D118,0)-SUM($H118:H118)</f>
        <v>1471.03</v>
      </c>
      <c r="J118" s="310">
        <f>IF($F118&lt;J$2,$D118,0)-SUM($H118:I118)</f>
        <v>0</v>
      </c>
      <c r="K118" s="310">
        <f>IF($F118&lt;K$2,$D118,0)-SUM($H118:J118)</f>
        <v>0</v>
      </c>
      <c r="L118" s="310">
        <f>IF($F118&lt;L$2,$D118,0)-SUM($H118:K118)</f>
        <v>0</v>
      </c>
      <c r="M118" s="310">
        <f>IF($F118&lt;M$2,$D118,0)-SUM($H118:L118)</f>
        <v>0</v>
      </c>
      <c r="N118" s="310">
        <f>IF($F118&lt;N$2,$D118,0)-SUM($H118:M118)</f>
        <v>0</v>
      </c>
      <c r="O118" s="310">
        <f>IF($F118&lt;O$2,$D118,0)-SUM($H118:N118)</f>
        <v>0</v>
      </c>
      <c r="P118" s="310">
        <f>IF($F118&lt;P$2,$D118,0)-SUM($H118:O118)</f>
        <v>0</v>
      </c>
      <c r="Q118" s="310">
        <f>IF($F118&lt;Q$2,$D118,0)-SUM($H118:P118)</f>
        <v>0</v>
      </c>
      <c r="R118" s="310">
        <f>IF($F118&lt;R$2,$D118,0)-SUM($H118:Q118)</f>
        <v>0</v>
      </c>
      <c r="T118" s="263">
        <f t="shared" si="5"/>
        <v>1471.03</v>
      </c>
    </row>
    <row r="119" spans="1:20" s="1" customFormat="1" ht="12" x14ac:dyDescent="0.2">
      <c r="A119" s="1">
        <v>566</v>
      </c>
      <c r="B119" s="1" t="s">
        <v>630</v>
      </c>
      <c r="C119" s="1" t="s">
        <v>1</v>
      </c>
      <c r="D119" s="245">
        <v>649.79999999999995</v>
      </c>
      <c r="E119" s="81">
        <v>43874</v>
      </c>
      <c r="F119" s="81">
        <v>43966</v>
      </c>
      <c r="H119" s="310">
        <f t="shared" si="4"/>
        <v>0</v>
      </c>
      <c r="I119" s="310">
        <f>IF($F119&lt;I$2,$D119,0)-SUM($H119:H119)</f>
        <v>649.79999999999995</v>
      </c>
      <c r="J119" s="310">
        <f>IF($F119&lt;J$2,$D119,0)-SUM($H119:I119)</f>
        <v>0</v>
      </c>
      <c r="K119" s="310">
        <f>IF($F119&lt;K$2,$D119,0)-SUM($H119:J119)</f>
        <v>0</v>
      </c>
      <c r="L119" s="310">
        <f>IF($F119&lt;L$2,$D119,0)-SUM($H119:K119)</f>
        <v>0</v>
      </c>
      <c r="M119" s="310">
        <f>IF($F119&lt;M$2,$D119,0)-SUM($H119:L119)</f>
        <v>0</v>
      </c>
      <c r="N119" s="310">
        <f>IF($F119&lt;N$2,$D119,0)-SUM($H119:M119)</f>
        <v>0</v>
      </c>
      <c r="O119" s="310">
        <f>IF($F119&lt;O$2,$D119,0)-SUM($H119:N119)</f>
        <v>0</v>
      </c>
      <c r="P119" s="310">
        <f>IF($F119&lt;P$2,$D119,0)-SUM($H119:O119)</f>
        <v>0</v>
      </c>
      <c r="Q119" s="310">
        <f>IF($F119&lt;Q$2,$D119,0)-SUM($H119:P119)</f>
        <v>0</v>
      </c>
      <c r="R119" s="310">
        <f>IF($F119&lt;R$2,$D119,0)-SUM($H119:Q119)</f>
        <v>0</v>
      </c>
      <c r="T119" s="263">
        <f t="shared" si="5"/>
        <v>649.79999999999995</v>
      </c>
    </row>
    <row r="120" spans="1:20" s="1" customFormat="1" ht="12" x14ac:dyDescent="0.2">
      <c r="A120" s="1">
        <v>568</v>
      </c>
      <c r="B120" s="1" t="s">
        <v>631</v>
      </c>
      <c r="C120" s="1" t="s">
        <v>1</v>
      </c>
      <c r="D120" s="245">
        <v>639.28</v>
      </c>
      <c r="E120" s="81">
        <v>43874</v>
      </c>
      <c r="F120" s="81">
        <v>43966</v>
      </c>
      <c r="H120" s="310">
        <f t="shared" si="4"/>
        <v>0</v>
      </c>
      <c r="I120" s="310">
        <f>IF($F120&lt;I$2,$D120,0)-SUM($H120:H120)</f>
        <v>639.28</v>
      </c>
      <c r="J120" s="310">
        <f>IF($F120&lt;J$2,$D120,0)-SUM($H120:I120)</f>
        <v>0</v>
      </c>
      <c r="K120" s="310">
        <f>IF($F120&lt;K$2,$D120,0)-SUM($H120:J120)</f>
        <v>0</v>
      </c>
      <c r="L120" s="310">
        <f>IF($F120&lt;L$2,$D120,0)-SUM($H120:K120)</f>
        <v>0</v>
      </c>
      <c r="M120" s="310">
        <f>IF($F120&lt;M$2,$D120,0)-SUM($H120:L120)</f>
        <v>0</v>
      </c>
      <c r="N120" s="310">
        <f>IF($F120&lt;N$2,$D120,0)-SUM($H120:M120)</f>
        <v>0</v>
      </c>
      <c r="O120" s="310">
        <f>IF($F120&lt;O$2,$D120,0)-SUM($H120:N120)</f>
        <v>0</v>
      </c>
      <c r="P120" s="310">
        <f>IF($F120&lt;P$2,$D120,0)-SUM($H120:O120)</f>
        <v>0</v>
      </c>
      <c r="Q120" s="310">
        <f>IF($F120&lt;Q$2,$D120,0)-SUM($H120:P120)</f>
        <v>0</v>
      </c>
      <c r="R120" s="310">
        <f>IF($F120&lt;R$2,$D120,0)-SUM($H120:Q120)</f>
        <v>0</v>
      </c>
      <c r="T120" s="263">
        <f t="shared" si="5"/>
        <v>639.28</v>
      </c>
    </row>
    <row r="121" spans="1:20" s="1" customFormat="1" ht="12" x14ac:dyDescent="0.2">
      <c r="A121" s="1">
        <v>33</v>
      </c>
      <c r="B121" s="1" t="s">
        <v>524</v>
      </c>
      <c r="C121" s="1" t="s">
        <v>1</v>
      </c>
      <c r="D121" s="245">
        <v>1287.33</v>
      </c>
      <c r="E121" s="81">
        <v>43891</v>
      </c>
      <c r="F121" s="81">
        <v>43967</v>
      </c>
      <c r="H121" s="310">
        <f t="shared" si="4"/>
        <v>0</v>
      </c>
      <c r="I121" s="310">
        <f>IF($F121&lt;I$2,$D121,0)-SUM($H121:H121)</f>
        <v>1287.33</v>
      </c>
      <c r="J121" s="310">
        <f>IF($F121&lt;J$2,$D121,0)-SUM($H121:I121)</f>
        <v>0</v>
      </c>
      <c r="K121" s="310">
        <f>IF($F121&lt;K$2,$D121,0)-SUM($H121:J121)</f>
        <v>0</v>
      </c>
      <c r="L121" s="310">
        <f>IF($F121&lt;L$2,$D121,0)-SUM($H121:K121)</f>
        <v>0</v>
      </c>
      <c r="M121" s="310">
        <f>IF($F121&lt;M$2,$D121,0)-SUM($H121:L121)</f>
        <v>0</v>
      </c>
      <c r="N121" s="310">
        <f>IF($F121&lt;N$2,$D121,0)-SUM($H121:M121)</f>
        <v>0</v>
      </c>
      <c r="O121" s="310">
        <f>IF($F121&lt;O$2,$D121,0)-SUM($H121:N121)</f>
        <v>0</v>
      </c>
      <c r="P121" s="310">
        <f>IF($F121&lt;P$2,$D121,0)-SUM($H121:O121)</f>
        <v>0</v>
      </c>
      <c r="Q121" s="310">
        <f>IF($F121&lt;Q$2,$D121,0)-SUM($H121:P121)</f>
        <v>0</v>
      </c>
      <c r="R121" s="310">
        <f>IF($F121&lt;R$2,$D121,0)-SUM($H121:Q121)</f>
        <v>0</v>
      </c>
      <c r="T121" s="263">
        <f t="shared" si="5"/>
        <v>1287.33</v>
      </c>
    </row>
    <row r="122" spans="1:20" s="1" customFormat="1" ht="12" x14ac:dyDescent="0.2">
      <c r="A122" s="1">
        <v>69</v>
      </c>
      <c r="B122" s="1" t="s">
        <v>527</v>
      </c>
      <c r="C122" s="1" t="s">
        <v>1</v>
      </c>
      <c r="D122" s="245">
        <v>160.96</v>
      </c>
      <c r="E122" s="81">
        <v>43875</v>
      </c>
      <c r="F122" s="81">
        <v>43967</v>
      </c>
      <c r="H122" s="310">
        <f t="shared" si="4"/>
        <v>0</v>
      </c>
      <c r="I122" s="310">
        <f>IF($F122&lt;I$2,$D122,0)-SUM($H122:H122)</f>
        <v>160.96</v>
      </c>
      <c r="J122" s="310">
        <f>IF($F122&lt;J$2,$D122,0)-SUM($H122:I122)</f>
        <v>0</v>
      </c>
      <c r="K122" s="310">
        <f>IF($F122&lt;K$2,$D122,0)-SUM($H122:J122)</f>
        <v>0</v>
      </c>
      <c r="L122" s="310">
        <f>IF($F122&lt;L$2,$D122,0)-SUM($H122:K122)</f>
        <v>0</v>
      </c>
      <c r="M122" s="310">
        <f>IF($F122&lt;M$2,$D122,0)-SUM($H122:L122)</f>
        <v>0</v>
      </c>
      <c r="N122" s="310">
        <f>IF($F122&lt;N$2,$D122,0)-SUM($H122:M122)</f>
        <v>0</v>
      </c>
      <c r="O122" s="310">
        <f>IF($F122&lt;O$2,$D122,0)-SUM($H122:N122)</f>
        <v>0</v>
      </c>
      <c r="P122" s="310">
        <f>IF($F122&lt;P$2,$D122,0)-SUM($H122:O122)</f>
        <v>0</v>
      </c>
      <c r="Q122" s="310">
        <f>IF($F122&lt;Q$2,$D122,0)-SUM($H122:P122)</f>
        <v>0</v>
      </c>
      <c r="R122" s="310">
        <f>IF($F122&lt;R$2,$D122,0)-SUM($H122:Q122)</f>
        <v>0</v>
      </c>
      <c r="T122" s="263">
        <f t="shared" si="5"/>
        <v>160.96</v>
      </c>
    </row>
    <row r="123" spans="1:20" s="1" customFormat="1" ht="12" x14ac:dyDescent="0.2">
      <c r="A123" s="1">
        <v>387</v>
      </c>
      <c r="B123" s="1" t="s">
        <v>575</v>
      </c>
      <c r="C123" s="1" t="s">
        <v>1</v>
      </c>
      <c r="D123" s="245">
        <v>221.26</v>
      </c>
      <c r="E123" s="81">
        <v>43875</v>
      </c>
      <c r="F123" s="81">
        <v>43967</v>
      </c>
      <c r="H123" s="310">
        <f t="shared" si="4"/>
        <v>0</v>
      </c>
      <c r="I123" s="310">
        <f>IF($F123&lt;I$2,$D123,0)-SUM($H123:H123)</f>
        <v>221.26</v>
      </c>
      <c r="J123" s="310">
        <f>IF($F123&lt;J$2,$D123,0)-SUM($H123:I123)</f>
        <v>0</v>
      </c>
      <c r="K123" s="310">
        <f>IF($F123&lt;K$2,$D123,0)-SUM($H123:J123)</f>
        <v>0</v>
      </c>
      <c r="L123" s="310">
        <f>IF($F123&lt;L$2,$D123,0)-SUM($H123:K123)</f>
        <v>0</v>
      </c>
      <c r="M123" s="310">
        <f>IF($F123&lt;M$2,$D123,0)-SUM($H123:L123)</f>
        <v>0</v>
      </c>
      <c r="N123" s="310">
        <f>IF($F123&lt;N$2,$D123,0)-SUM($H123:M123)</f>
        <v>0</v>
      </c>
      <c r="O123" s="310">
        <f>IF($F123&lt;O$2,$D123,0)-SUM($H123:N123)</f>
        <v>0</v>
      </c>
      <c r="P123" s="310">
        <f>IF($F123&lt;P$2,$D123,0)-SUM($H123:O123)</f>
        <v>0</v>
      </c>
      <c r="Q123" s="310">
        <f>IF($F123&lt;Q$2,$D123,0)-SUM($H123:P123)</f>
        <v>0</v>
      </c>
      <c r="R123" s="310">
        <f>IF($F123&lt;R$2,$D123,0)-SUM($H123:Q123)</f>
        <v>0</v>
      </c>
      <c r="T123" s="263">
        <f t="shared" si="5"/>
        <v>221.26</v>
      </c>
    </row>
    <row r="124" spans="1:20" s="1" customFormat="1" ht="12" x14ac:dyDescent="0.2">
      <c r="A124" s="1">
        <v>453</v>
      </c>
      <c r="B124" s="1" t="s">
        <v>592</v>
      </c>
      <c r="C124" s="1" t="s">
        <v>1</v>
      </c>
      <c r="D124" s="245">
        <v>105</v>
      </c>
      <c r="E124" s="81">
        <v>43875</v>
      </c>
      <c r="F124" s="81">
        <v>43967</v>
      </c>
      <c r="H124" s="310">
        <f t="shared" si="4"/>
        <v>0</v>
      </c>
      <c r="I124" s="310">
        <f>IF($F124&lt;I$2,$D124,0)-SUM($H124:H124)</f>
        <v>105</v>
      </c>
      <c r="J124" s="310">
        <f>IF($F124&lt;J$2,$D124,0)-SUM($H124:I124)</f>
        <v>0</v>
      </c>
      <c r="K124" s="310">
        <f>IF($F124&lt;K$2,$D124,0)-SUM($H124:J124)</f>
        <v>0</v>
      </c>
      <c r="L124" s="310">
        <f>IF($F124&lt;L$2,$D124,0)-SUM($H124:K124)</f>
        <v>0</v>
      </c>
      <c r="M124" s="310">
        <f>IF($F124&lt;M$2,$D124,0)-SUM($H124:L124)</f>
        <v>0</v>
      </c>
      <c r="N124" s="310">
        <f>IF($F124&lt;N$2,$D124,0)-SUM($H124:M124)</f>
        <v>0</v>
      </c>
      <c r="O124" s="310">
        <f>IF($F124&lt;O$2,$D124,0)-SUM($H124:N124)</f>
        <v>0</v>
      </c>
      <c r="P124" s="310">
        <f>IF($F124&lt;P$2,$D124,0)-SUM($H124:O124)</f>
        <v>0</v>
      </c>
      <c r="Q124" s="310">
        <f>IF($F124&lt;Q$2,$D124,0)-SUM($H124:P124)</f>
        <v>0</v>
      </c>
      <c r="R124" s="310">
        <f>IF($F124&lt;R$2,$D124,0)-SUM($H124:Q124)</f>
        <v>0</v>
      </c>
      <c r="T124" s="263">
        <f t="shared" si="5"/>
        <v>105</v>
      </c>
    </row>
    <row r="125" spans="1:20" s="1" customFormat="1" ht="12" x14ac:dyDescent="0.2">
      <c r="A125" s="1">
        <v>570</v>
      </c>
      <c r="B125" s="1" t="s">
        <v>632</v>
      </c>
      <c r="C125" s="1" t="s">
        <v>1</v>
      </c>
      <c r="D125" s="245">
        <v>99.14</v>
      </c>
      <c r="E125" s="81">
        <v>43875</v>
      </c>
      <c r="F125" s="81">
        <v>43967</v>
      </c>
      <c r="H125" s="310">
        <f t="shared" si="4"/>
        <v>0</v>
      </c>
      <c r="I125" s="310">
        <f>IF($F125&lt;I$2,$D125,0)-SUM($H125:H125)</f>
        <v>99.14</v>
      </c>
      <c r="J125" s="310">
        <f>IF($F125&lt;J$2,$D125,0)-SUM($H125:I125)</f>
        <v>0</v>
      </c>
      <c r="K125" s="310">
        <f>IF($F125&lt;K$2,$D125,0)-SUM($H125:J125)</f>
        <v>0</v>
      </c>
      <c r="L125" s="310">
        <f>IF($F125&lt;L$2,$D125,0)-SUM($H125:K125)</f>
        <v>0</v>
      </c>
      <c r="M125" s="310">
        <f>IF($F125&lt;M$2,$D125,0)-SUM($H125:L125)</f>
        <v>0</v>
      </c>
      <c r="N125" s="310">
        <f>IF($F125&lt;N$2,$D125,0)-SUM($H125:M125)</f>
        <v>0</v>
      </c>
      <c r="O125" s="310">
        <f>IF($F125&lt;O$2,$D125,0)-SUM($H125:N125)</f>
        <v>0</v>
      </c>
      <c r="P125" s="310">
        <f>IF($F125&lt;P$2,$D125,0)-SUM($H125:O125)</f>
        <v>0</v>
      </c>
      <c r="Q125" s="310">
        <f>IF($F125&lt;Q$2,$D125,0)-SUM($H125:P125)</f>
        <v>0</v>
      </c>
      <c r="R125" s="310">
        <f>IF($F125&lt;R$2,$D125,0)-SUM($H125:Q125)</f>
        <v>0</v>
      </c>
      <c r="T125" s="263">
        <f t="shared" si="5"/>
        <v>99.14</v>
      </c>
    </row>
    <row r="126" spans="1:20" s="1" customFormat="1" ht="12" x14ac:dyDescent="0.2">
      <c r="A126" s="1">
        <v>389</v>
      </c>
      <c r="B126" s="1" t="s">
        <v>576</v>
      </c>
      <c r="C126" s="1" t="s">
        <v>1</v>
      </c>
      <c r="D126" s="245">
        <v>85.8</v>
      </c>
      <c r="E126" s="81">
        <v>43876</v>
      </c>
      <c r="F126" s="81">
        <v>43968</v>
      </c>
      <c r="H126" s="310">
        <f t="shared" si="4"/>
        <v>0</v>
      </c>
      <c r="I126" s="310">
        <f>IF($F126&lt;I$2,$D126,0)-SUM($H126:H126)</f>
        <v>85.8</v>
      </c>
      <c r="J126" s="310">
        <f>IF($F126&lt;J$2,$D126,0)-SUM($H126:I126)</f>
        <v>0</v>
      </c>
      <c r="K126" s="310">
        <f>IF($F126&lt;K$2,$D126,0)-SUM($H126:J126)</f>
        <v>0</v>
      </c>
      <c r="L126" s="310">
        <f>IF($F126&lt;L$2,$D126,0)-SUM($H126:K126)</f>
        <v>0</v>
      </c>
      <c r="M126" s="310">
        <f>IF($F126&lt;M$2,$D126,0)-SUM($H126:L126)</f>
        <v>0</v>
      </c>
      <c r="N126" s="310">
        <f>IF($F126&lt;N$2,$D126,0)-SUM($H126:M126)</f>
        <v>0</v>
      </c>
      <c r="O126" s="310">
        <f>IF($F126&lt;O$2,$D126,0)-SUM($H126:N126)</f>
        <v>0</v>
      </c>
      <c r="P126" s="310">
        <f>IF($F126&lt;P$2,$D126,0)-SUM($H126:O126)</f>
        <v>0</v>
      </c>
      <c r="Q126" s="310">
        <f>IF($F126&lt;Q$2,$D126,0)-SUM($H126:P126)</f>
        <v>0</v>
      </c>
      <c r="R126" s="310">
        <f>IF($F126&lt;R$2,$D126,0)-SUM($H126:Q126)</f>
        <v>0</v>
      </c>
      <c r="T126" s="263">
        <f t="shared" si="5"/>
        <v>85.8</v>
      </c>
    </row>
    <row r="127" spans="1:20" s="1" customFormat="1" ht="12" x14ac:dyDescent="0.2">
      <c r="A127" s="1">
        <v>455</v>
      </c>
      <c r="B127" s="1" t="s">
        <v>593</v>
      </c>
      <c r="C127" s="1" t="s">
        <v>1</v>
      </c>
      <c r="D127" s="245">
        <v>110</v>
      </c>
      <c r="E127" s="81">
        <v>43876</v>
      </c>
      <c r="F127" s="81">
        <v>43968</v>
      </c>
      <c r="H127" s="310">
        <f t="shared" si="4"/>
        <v>0</v>
      </c>
      <c r="I127" s="310">
        <f>IF($F127&lt;I$2,$D127,0)-SUM($H127:H127)</f>
        <v>110</v>
      </c>
      <c r="J127" s="310">
        <f>IF($F127&lt;J$2,$D127,0)-SUM($H127:I127)</f>
        <v>0</v>
      </c>
      <c r="K127" s="310">
        <f>IF($F127&lt;K$2,$D127,0)-SUM($H127:J127)</f>
        <v>0</v>
      </c>
      <c r="L127" s="310">
        <f>IF($F127&lt;L$2,$D127,0)-SUM($H127:K127)</f>
        <v>0</v>
      </c>
      <c r="M127" s="310">
        <f>IF($F127&lt;M$2,$D127,0)-SUM($H127:L127)</f>
        <v>0</v>
      </c>
      <c r="N127" s="310">
        <f>IF($F127&lt;N$2,$D127,0)-SUM($H127:M127)</f>
        <v>0</v>
      </c>
      <c r="O127" s="310">
        <f>IF($F127&lt;O$2,$D127,0)-SUM($H127:N127)</f>
        <v>0</v>
      </c>
      <c r="P127" s="310">
        <f>IF($F127&lt;P$2,$D127,0)-SUM($H127:O127)</f>
        <v>0</v>
      </c>
      <c r="Q127" s="310">
        <f>IF($F127&lt;Q$2,$D127,0)-SUM($H127:P127)</f>
        <v>0</v>
      </c>
      <c r="R127" s="310">
        <f>IF($F127&lt;R$2,$D127,0)-SUM($H127:Q127)</f>
        <v>0</v>
      </c>
      <c r="T127" s="263">
        <f t="shared" si="5"/>
        <v>110</v>
      </c>
    </row>
    <row r="128" spans="1:20" s="1" customFormat="1" ht="12" x14ac:dyDescent="0.2">
      <c r="A128" s="1">
        <v>391</v>
      </c>
      <c r="B128" s="1" t="s">
        <v>577</v>
      </c>
      <c r="C128" s="1" t="s">
        <v>1</v>
      </c>
      <c r="D128" s="245">
        <v>1431.65</v>
      </c>
      <c r="E128" s="81">
        <v>43877</v>
      </c>
      <c r="F128" s="81">
        <v>43969</v>
      </c>
      <c r="H128" s="310">
        <f t="shared" si="4"/>
        <v>0</v>
      </c>
      <c r="I128" s="310">
        <f>IF($F128&lt;I$2,$D128,0)-SUM($H128:H128)</f>
        <v>0</v>
      </c>
      <c r="J128" s="310">
        <f>IF($F128&lt;J$2,$D128,0)-SUM($H128:I128)</f>
        <v>1431.65</v>
      </c>
      <c r="K128" s="310">
        <f>IF($F128&lt;K$2,$D128,0)-SUM($H128:J128)</f>
        <v>0</v>
      </c>
      <c r="L128" s="310">
        <f>IF($F128&lt;L$2,$D128,0)-SUM($H128:K128)</f>
        <v>0</v>
      </c>
      <c r="M128" s="310">
        <f>IF($F128&lt;M$2,$D128,0)-SUM($H128:L128)</f>
        <v>0</v>
      </c>
      <c r="N128" s="310">
        <f>IF($F128&lt;N$2,$D128,0)-SUM($H128:M128)</f>
        <v>0</v>
      </c>
      <c r="O128" s="310">
        <f>IF($F128&lt;O$2,$D128,0)-SUM($H128:N128)</f>
        <v>0</v>
      </c>
      <c r="P128" s="310">
        <f>IF($F128&lt;P$2,$D128,0)-SUM($H128:O128)</f>
        <v>0</v>
      </c>
      <c r="Q128" s="310">
        <f>IF($F128&lt;Q$2,$D128,0)-SUM($H128:P128)</f>
        <v>0</v>
      </c>
      <c r="R128" s="310">
        <f>IF($F128&lt;R$2,$D128,0)-SUM($H128:Q128)</f>
        <v>0</v>
      </c>
      <c r="T128" s="263">
        <f t="shared" si="5"/>
        <v>1431.65</v>
      </c>
    </row>
    <row r="129" spans="1:20" s="1" customFormat="1" ht="12" x14ac:dyDescent="0.2">
      <c r="A129" s="1">
        <v>572</v>
      </c>
      <c r="B129" s="1" t="s">
        <v>633</v>
      </c>
      <c r="C129" s="1" t="s">
        <v>1</v>
      </c>
      <c r="D129" s="245">
        <v>1105.08</v>
      </c>
      <c r="E129" s="81">
        <v>43877</v>
      </c>
      <c r="F129" s="81">
        <v>43969</v>
      </c>
      <c r="H129" s="310">
        <f t="shared" si="4"/>
        <v>0</v>
      </c>
      <c r="I129" s="310">
        <f>IF($F129&lt;I$2,$D129,0)-SUM($H129:H129)</f>
        <v>0</v>
      </c>
      <c r="J129" s="310">
        <f>IF($F129&lt;J$2,$D129,0)-SUM($H129:I129)</f>
        <v>1105.08</v>
      </c>
      <c r="K129" s="310">
        <f>IF($F129&lt;K$2,$D129,0)-SUM($H129:J129)</f>
        <v>0</v>
      </c>
      <c r="L129" s="310">
        <f>IF($F129&lt;L$2,$D129,0)-SUM($H129:K129)</f>
        <v>0</v>
      </c>
      <c r="M129" s="310">
        <f>IF($F129&lt;M$2,$D129,0)-SUM($H129:L129)</f>
        <v>0</v>
      </c>
      <c r="N129" s="310">
        <f>IF($F129&lt;N$2,$D129,0)-SUM($H129:M129)</f>
        <v>0</v>
      </c>
      <c r="O129" s="310">
        <f>IF($F129&lt;O$2,$D129,0)-SUM($H129:N129)</f>
        <v>0</v>
      </c>
      <c r="P129" s="310">
        <f>IF($F129&lt;P$2,$D129,0)-SUM($H129:O129)</f>
        <v>0</v>
      </c>
      <c r="Q129" s="310">
        <f>IF($F129&lt;Q$2,$D129,0)-SUM($H129:P129)</f>
        <v>0</v>
      </c>
      <c r="R129" s="310">
        <f>IF($F129&lt;R$2,$D129,0)-SUM($H129:Q129)</f>
        <v>0</v>
      </c>
      <c r="T129" s="263">
        <f t="shared" si="5"/>
        <v>1105.08</v>
      </c>
    </row>
    <row r="130" spans="1:20" s="1" customFormat="1" ht="12" x14ac:dyDescent="0.2">
      <c r="A130" s="1">
        <v>457</v>
      </c>
      <c r="B130" s="1" t="s">
        <v>594</v>
      </c>
      <c r="C130" s="1" t="s">
        <v>1</v>
      </c>
      <c r="D130" s="245">
        <v>80</v>
      </c>
      <c r="E130" s="81">
        <v>43880</v>
      </c>
      <c r="F130" s="81">
        <v>43972</v>
      </c>
      <c r="H130" s="310">
        <f t="shared" si="4"/>
        <v>0</v>
      </c>
      <c r="I130" s="310">
        <f>IF($F130&lt;I$2,$D130,0)-SUM($H130:H130)</f>
        <v>0</v>
      </c>
      <c r="J130" s="310">
        <f>IF($F130&lt;J$2,$D130,0)-SUM($H130:I130)</f>
        <v>80</v>
      </c>
      <c r="K130" s="310">
        <f>IF($F130&lt;K$2,$D130,0)-SUM($H130:J130)</f>
        <v>0</v>
      </c>
      <c r="L130" s="310">
        <f>IF($F130&lt;L$2,$D130,0)-SUM($H130:K130)</f>
        <v>0</v>
      </c>
      <c r="M130" s="310">
        <f>IF($F130&lt;M$2,$D130,0)-SUM($H130:L130)</f>
        <v>0</v>
      </c>
      <c r="N130" s="310">
        <f>IF($F130&lt;N$2,$D130,0)-SUM($H130:M130)</f>
        <v>0</v>
      </c>
      <c r="O130" s="310">
        <f>IF($F130&lt;O$2,$D130,0)-SUM($H130:N130)</f>
        <v>0</v>
      </c>
      <c r="P130" s="310">
        <f>IF($F130&lt;P$2,$D130,0)-SUM($H130:O130)</f>
        <v>0</v>
      </c>
      <c r="Q130" s="310">
        <f>IF($F130&lt;Q$2,$D130,0)-SUM($H130:P130)</f>
        <v>0</v>
      </c>
      <c r="R130" s="310">
        <f>IF($F130&lt;R$2,$D130,0)-SUM($H130:Q130)</f>
        <v>0</v>
      </c>
      <c r="T130" s="263">
        <f t="shared" si="5"/>
        <v>80</v>
      </c>
    </row>
    <row r="131" spans="1:20" s="1" customFormat="1" ht="12" x14ac:dyDescent="0.2">
      <c r="A131" s="1">
        <v>459</v>
      </c>
      <c r="B131" s="1" t="s">
        <v>595</v>
      </c>
      <c r="C131" s="1" t="s">
        <v>1</v>
      </c>
      <c r="D131" s="245">
        <v>110</v>
      </c>
      <c r="E131" s="81">
        <v>43880</v>
      </c>
      <c r="F131" s="81">
        <v>43972</v>
      </c>
      <c r="H131" s="310">
        <f t="shared" si="4"/>
        <v>0</v>
      </c>
      <c r="I131" s="310">
        <f>IF($F131&lt;I$2,$D131,0)-SUM($H131:H131)</f>
        <v>0</v>
      </c>
      <c r="J131" s="310">
        <f>IF($F131&lt;J$2,$D131,0)-SUM($H131:I131)</f>
        <v>110</v>
      </c>
      <c r="K131" s="310">
        <f>IF($F131&lt;K$2,$D131,0)-SUM($H131:J131)</f>
        <v>0</v>
      </c>
      <c r="L131" s="310">
        <f>IF($F131&lt;L$2,$D131,0)-SUM($H131:K131)</f>
        <v>0</v>
      </c>
      <c r="M131" s="310">
        <f>IF($F131&lt;M$2,$D131,0)-SUM($H131:L131)</f>
        <v>0</v>
      </c>
      <c r="N131" s="310">
        <f>IF($F131&lt;N$2,$D131,0)-SUM($H131:M131)</f>
        <v>0</v>
      </c>
      <c r="O131" s="310">
        <f>IF($F131&lt;O$2,$D131,0)-SUM($H131:N131)</f>
        <v>0</v>
      </c>
      <c r="P131" s="310">
        <f>IF($F131&lt;P$2,$D131,0)-SUM($H131:O131)</f>
        <v>0</v>
      </c>
      <c r="Q131" s="310">
        <f>IF($F131&lt;Q$2,$D131,0)-SUM($H131:P131)</f>
        <v>0</v>
      </c>
      <c r="R131" s="310">
        <f>IF($F131&lt;R$2,$D131,0)-SUM($H131:Q131)</f>
        <v>0</v>
      </c>
      <c r="T131" s="263">
        <f t="shared" si="5"/>
        <v>110</v>
      </c>
    </row>
    <row r="132" spans="1:20" s="1" customFormat="1" ht="12" x14ac:dyDescent="0.2">
      <c r="A132" s="1">
        <v>461</v>
      </c>
      <c r="B132" s="1" t="s">
        <v>596</v>
      </c>
      <c r="C132" s="1" t="s">
        <v>1</v>
      </c>
      <c r="D132" s="245">
        <v>100</v>
      </c>
      <c r="E132" s="81">
        <v>43880</v>
      </c>
      <c r="F132" s="81">
        <v>43972</v>
      </c>
      <c r="H132" s="310">
        <f t="shared" si="4"/>
        <v>0</v>
      </c>
      <c r="I132" s="310">
        <f>IF($F132&lt;I$2,$D132,0)-SUM($H132:H132)</f>
        <v>0</v>
      </c>
      <c r="J132" s="310">
        <f>IF($F132&lt;J$2,$D132,0)-SUM($H132:I132)</f>
        <v>100</v>
      </c>
      <c r="K132" s="310">
        <f>IF($F132&lt;K$2,$D132,0)-SUM($H132:J132)</f>
        <v>0</v>
      </c>
      <c r="L132" s="310">
        <f>IF($F132&lt;L$2,$D132,0)-SUM($H132:K132)</f>
        <v>0</v>
      </c>
      <c r="M132" s="310">
        <f>IF($F132&lt;M$2,$D132,0)-SUM($H132:L132)</f>
        <v>0</v>
      </c>
      <c r="N132" s="310">
        <f>IF($F132&lt;N$2,$D132,0)-SUM($H132:M132)</f>
        <v>0</v>
      </c>
      <c r="O132" s="310">
        <f>IF($F132&lt;O$2,$D132,0)-SUM($H132:N132)</f>
        <v>0</v>
      </c>
      <c r="P132" s="310">
        <f>IF($F132&lt;P$2,$D132,0)-SUM($H132:O132)</f>
        <v>0</v>
      </c>
      <c r="Q132" s="310">
        <f>IF($F132&lt;Q$2,$D132,0)-SUM($H132:P132)</f>
        <v>0</v>
      </c>
      <c r="R132" s="310">
        <f>IF($F132&lt;R$2,$D132,0)-SUM($H132:Q132)</f>
        <v>0</v>
      </c>
      <c r="T132" s="263">
        <f t="shared" si="5"/>
        <v>100</v>
      </c>
    </row>
    <row r="133" spans="1:20" s="1" customFormat="1" ht="12" x14ac:dyDescent="0.2">
      <c r="A133" s="1">
        <v>625</v>
      </c>
      <c r="B133" s="1" t="s">
        <v>635</v>
      </c>
      <c r="C133" s="1" t="s">
        <v>1</v>
      </c>
      <c r="D133" s="245">
        <v>11814.07</v>
      </c>
      <c r="E133" s="81">
        <v>43880</v>
      </c>
      <c r="F133" s="81">
        <v>43961</v>
      </c>
      <c r="H133" s="310">
        <f t="shared" si="4"/>
        <v>11814.07</v>
      </c>
      <c r="I133" s="310">
        <f>IF($F133&lt;I$2,$D133,0)-SUM($H133:H133)</f>
        <v>0</v>
      </c>
      <c r="J133" s="310">
        <f>IF($F133&lt;J$2,$D133,0)-SUM($H133:I133)</f>
        <v>0</v>
      </c>
      <c r="K133" s="310">
        <f>IF($F133&lt;K$2,$D133,0)-SUM($H133:J133)</f>
        <v>0</v>
      </c>
      <c r="L133" s="310">
        <f>IF($F133&lt;L$2,$D133,0)-SUM($H133:K133)</f>
        <v>0</v>
      </c>
      <c r="M133" s="310">
        <f>IF($F133&lt;M$2,$D133,0)-SUM($H133:L133)</f>
        <v>0</v>
      </c>
      <c r="N133" s="310">
        <f>IF($F133&lt;N$2,$D133,0)-SUM($H133:M133)</f>
        <v>0</v>
      </c>
      <c r="O133" s="310">
        <f>IF($F133&lt;O$2,$D133,0)-SUM($H133:N133)</f>
        <v>0</v>
      </c>
      <c r="P133" s="310">
        <f>IF($F133&lt;P$2,$D133,0)-SUM($H133:O133)</f>
        <v>0</v>
      </c>
      <c r="Q133" s="310">
        <f>IF($F133&lt;Q$2,$D133,0)-SUM($H133:P133)</f>
        <v>0</v>
      </c>
      <c r="R133" s="310">
        <f>IF($F133&lt;R$2,$D133,0)-SUM($H133:Q133)</f>
        <v>0</v>
      </c>
      <c r="T133" s="263">
        <f t="shared" si="5"/>
        <v>11814.07</v>
      </c>
    </row>
    <row r="134" spans="1:20" s="1" customFormat="1" ht="12" x14ac:dyDescent="0.2">
      <c r="A134" s="1">
        <v>463</v>
      </c>
      <c r="B134" s="1" t="s">
        <v>597</v>
      </c>
      <c r="C134" s="1" t="s">
        <v>1</v>
      </c>
      <c r="D134" s="245">
        <v>150</v>
      </c>
      <c r="E134" s="81">
        <v>43881</v>
      </c>
      <c r="F134" s="81">
        <v>43973</v>
      </c>
      <c r="H134" s="310">
        <f t="shared" si="4"/>
        <v>0</v>
      </c>
      <c r="I134" s="310">
        <f>IF($F134&lt;I$2,$D134,0)-SUM($H134:H134)</f>
        <v>0</v>
      </c>
      <c r="J134" s="310">
        <f>IF($F134&lt;J$2,$D134,0)-SUM($H134:I134)</f>
        <v>150</v>
      </c>
      <c r="K134" s="310">
        <f>IF($F134&lt;K$2,$D134,0)-SUM($H134:J134)</f>
        <v>0</v>
      </c>
      <c r="L134" s="310">
        <f>IF($F134&lt;L$2,$D134,0)-SUM($H134:K134)</f>
        <v>0</v>
      </c>
      <c r="M134" s="310">
        <f>IF($F134&lt;M$2,$D134,0)-SUM($H134:L134)</f>
        <v>0</v>
      </c>
      <c r="N134" s="310">
        <f>IF($F134&lt;N$2,$D134,0)-SUM($H134:M134)</f>
        <v>0</v>
      </c>
      <c r="O134" s="310">
        <f>IF($F134&lt;O$2,$D134,0)-SUM($H134:N134)</f>
        <v>0</v>
      </c>
      <c r="P134" s="310">
        <f>IF($F134&lt;P$2,$D134,0)-SUM($H134:O134)</f>
        <v>0</v>
      </c>
      <c r="Q134" s="310">
        <f>IF($F134&lt;Q$2,$D134,0)-SUM($H134:P134)</f>
        <v>0</v>
      </c>
      <c r="R134" s="310">
        <f>IF($F134&lt;R$2,$D134,0)-SUM($H134:Q134)</f>
        <v>0</v>
      </c>
      <c r="T134" s="263">
        <f t="shared" si="5"/>
        <v>150</v>
      </c>
    </row>
    <row r="135" spans="1:20" s="1" customFormat="1" ht="12" x14ac:dyDescent="0.2">
      <c r="A135" s="1">
        <v>465</v>
      </c>
      <c r="B135" s="1" t="s">
        <v>598</v>
      </c>
      <c r="C135" s="1" t="s">
        <v>1</v>
      </c>
      <c r="D135" s="245">
        <v>80</v>
      </c>
      <c r="E135" s="81">
        <v>43881</v>
      </c>
      <c r="F135" s="81">
        <v>43973</v>
      </c>
      <c r="H135" s="310">
        <f t="shared" si="4"/>
        <v>0</v>
      </c>
      <c r="I135" s="310">
        <f>IF($F135&lt;I$2,$D135,0)-SUM($H135:H135)</f>
        <v>0</v>
      </c>
      <c r="J135" s="310">
        <f>IF($F135&lt;J$2,$D135,0)-SUM($H135:I135)</f>
        <v>80</v>
      </c>
      <c r="K135" s="310">
        <f>IF($F135&lt;K$2,$D135,0)-SUM($H135:J135)</f>
        <v>0</v>
      </c>
      <c r="L135" s="310">
        <f>IF($F135&lt;L$2,$D135,0)-SUM($H135:K135)</f>
        <v>0</v>
      </c>
      <c r="M135" s="310">
        <f>IF($F135&lt;M$2,$D135,0)-SUM($H135:L135)</f>
        <v>0</v>
      </c>
      <c r="N135" s="310">
        <f>IF($F135&lt;N$2,$D135,0)-SUM($H135:M135)</f>
        <v>0</v>
      </c>
      <c r="O135" s="310">
        <f>IF($F135&lt;O$2,$D135,0)-SUM($H135:N135)</f>
        <v>0</v>
      </c>
      <c r="P135" s="310">
        <f>IF($F135&lt;P$2,$D135,0)-SUM($H135:O135)</f>
        <v>0</v>
      </c>
      <c r="Q135" s="310">
        <f>IF($F135&lt;Q$2,$D135,0)-SUM($H135:P135)</f>
        <v>0</v>
      </c>
      <c r="R135" s="310">
        <f>IF($F135&lt;R$2,$D135,0)-SUM($H135:Q135)</f>
        <v>0</v>
      </c>
      <c r="T135" s="263">
        <f t="shared" ref="T135:T150" si="6">SUM(H135:R135)</f>
        <v>80</v>
      </c>
    </row>
    <row r="136" spans="1:20" s="1" customFormat="1" ht="12" x14ac:dyDescent="0.2">
      <c r="A136" s="1">
        <v>467</v>
      </c>
      <c r="B136" s="1" t="s">
        <v>599</v>
      </c>
      <c r="C136" s="1" t="s">
        <v>1</v>
      </c>
      <c r="D136" s="245">
        <v>88</v>
      </c>
      <c r="E136" s="81">
        <v>43881</v>
      </c>
      <c r="F136" s="81">
        <v>43973</v>
      </c>
      <c r="H136" s="310">
        <f t="shared" ref="H136:H150" si="7">IF($F136&lt;H$2,$D136,0)</f>
        <v>0</v>
      </c>
      <c r="I136" s="310">
        <f>IF($F136&lt;I$2,$D136,0)-SUM($H136:H136)</f>
        <v>0</v>
      </c>
      <c r="J136" s="310">
        <f>IF($F136&lt;J$2,$D136,0)-SUM($H136:I136)</f>
        <v>88</v>
      </c>
      <c r="K136" s="310">
        <f>IF($F136&lt;K$2,$D136,0)-SUM($H136:J136)</f>
        <v>0</v>
      </c>
      <c r="L136" s="310">
        <f>IF($F136&lt;L$2,$D136,0)-SUM($H136:K136)</f>
        <v>0</v>
      </c>
      <c r="M136" s="310">
        <f>IF($F136&lt;M$2,$D136,0)-SUM($H136:L136)</f>
        <v>0</v>
      </c>
      <c r="N136" s="310">
        <f>IF($F136&lt;N$2,$D136,0)-SUM($H136:M136)</f>
        <v>0</v>
      </c>
      <c r="O136" s="310">
        <f>IF($F136&lt;O$2,$D136,0)-SUM($H136:N136)</f>
        <v>0</v>
      </c>
      <c r="P136" s="310">
        <f>IF($F136&lt;P$2,$D136,0)-SUM($H136:O136)</f>
        <v>0</v>
      </c>
      <c r="Q136" s="310">
        <f>IF($F136&lt;Q$2,$D136,0)-SUM($H136:P136)</f>
        <v>0</v>
      </c>
      <c r="R136" s="310">
        <f>IF($F136&lt;R$2,$D136,0)-SUM($H136:Q136)</f>
        <v>0</v>
      </c>
      <c r="T136" s="263">
        <f t="shared" si="6"/>
        <v>88</v>
      </c>
    </row>
    <row r="137" spans="1:20" s="1" customFormat="1" ht="12" x14ac:dyDescent="0.2">
      <c r="A137" s="1">
        <v>71</v>
      </c>
      <c r="B137" s="1" t="s">
        <v>528</v>
      </c>
      <c r="C137" s="1" t="s">
        <v>1</v>
      </c>
      <c r="D137" s="245">
        <v>185.65</v>
      </c>
      <c r="E137" s="81">
        <v>43882</v>
      </c>
      <c r="F137" s="81">
        <v>43974</v>
      </c>
      <c r="H137" s="310">
        <f t="shared" si="7"/>
        <v>0</v>
      </c>
      <c r="I137" s="310">
        <f>IF($F137&lt;I$2,$D137,0)-SUM($H137:H137)</f>
        <v>0</v>
      </c>
      <c r="J137" s="310">
        <f>IF($F137&lt;J$2,$D137,0)-SUM($H137:I137)</f>
        <v>185.65</v>
      </c>
      <c r="K137" s="310">
        <f>IF($F137&lt;K$2,$D137,0)-SUM($H137:J137)</f>
        <v>0</v>
      </c>
      <c r="L137" s="310">
        <f>IF($F137&lt;L$2,$D137,0)-SUM($H137:K137)</f>
        <v>0</v>
      </c>
      <c r="M137" s="310">
        <f>IF($F137&lt;M$2,$D137,0)-SUM($H137:L137)</f>
        <v>0</v>
      </c>
      <c r="N137" s="310">
        <f>IF($F137&lt;N$2,$D137,0)-SUM($H137:M137)</f>
        <v>0</v>
      </c>
      <c r="O137" s="310">
        <f>IF($F137&lt;O$2,$D137,0)-SUM($H137:N137)</f>
        <v>0</v>
      </c>
      <c r="P137" s="310">
        <f>IF($F137&lt;P$2,$D137,0)-SUM($H137:O137)</f>
        <v>0</v>
      </c>
      <c r="Q137" s="310">
        <f>IF($F137&lt;Q$2,$D137,0)-SUM($H137:P137)</f>
        <v>0</v>
      </c>
      <c r="R137" s="310">
        <f>IF($F137&lt;R$2,$D137,0)-SUM($H137:Q137)</f>
        <v>0</v>
      </c>
      <c r="T137" s="263">
        <f t="shared" si="6"/>
        <v>185.65</v>
      </c>
    </row>
    <row r="138" spans="1:20" s="1" customFormat="1" ht="12" x14ac:dyDescent="0.2">
      <c r="A138" s="1">
        <v>320</v>
      </c>
      <c r="B138" s="1" t="s">
        <v>557</v>
      </c>
      <c r="C138" s="1" t="s">
        <v>1</v>
      </c>
      <c r="D138" s="245">
        <v>37.72</v>
      </c>
      <c r="E138" s="81">
        <v>43882</v>
      </c>
      <c r="F138" s="81">
        <v>43974</v>
      </c>
      <c r="H138" s="310">
        <f t="shared" si="7"/>
        <v>0</v>
      </c>
      <c r="I138" s="310">
        <f>IF($F138&lt;I$2,$D138,0)-SUM($H138:H138)</f>
        <v>0</v>
      </c>
      <c r="J138" s="310">
        <f>IF($F138&lt;J$2,$D138,0)-SUM($H138:I138)</f>
        <v>37.72</v>
      </c>
      <c r="K138" s="310">
        <f>IF($F138&lt;K$2,$D138,0)-SUM($H138:J138)</f>
        <v>0</v>
      </c>
      <c r="L138" s="310">
        <f>IF($F138&lt;L$2,$D138,0)-SUM($H138:K138)</f>
        <v>0</v>
      </c>
      <c r="M138" s="310">
        <f>IF($F138&lt;M$2,$D138,0)-SUM($H138:L138)</f>
        <v>0</v>
      </c>
      <c r="N138" s="310">
        <f>IF($F138&lt;N$2,$D138,0)-SUM($H138:M138)</f>
        <v>0</v>
      </c>
      <c r="O138" s="310">
        <f>IF($F138&lt;O$2,$D138,0)-SUM($H138:N138)</f>
        <v>0</v>
      </c>
      <c r="P138" s="310">
        <f>IF($F138&lt;P$2,$D138,0)-SUM($H138:O138)</f>
        <v>0</v>
      </c>
      <c r="Q138" s="310">
        <f>IF($F138&lt;Q$2,$D138,0)-SUM($H138:P138)</f>
        <v>0</v>
      </c>
      <c r="R138" s="310">
        <f>IF($F138&lt;R$2,$D138,0)-SUM($H138:Q138)</f>
        <v>0</v>
      </c>
      <c r="T138" s="263">
        <f t="shared" si="6"/>
        <v>37.72</v>
      </c>
    </row>
    <row r="139" spans="1:20" s="1" customFormat="1" ht="12" x14ac:dyDescent="0.2">
      <c r="A139" s="1">
        <v>469</v>
      </c>
      <c r="B139" s="1" t="s">
        <v>600</v>
      </c>
      <c r="C139" s="1" t="s">
        <v>1</v>
      </c>
      <c r="D139" s="245">
        <v>105</v>
      </c>
      <c r="E139" s="81">
        <v>43883</v>
      </c>
      <c r="F139" s="81">
        <v>43975</v>
      </c>
      <c r="H139" s="310">
        <f t="shared" si="7"/>
        <v>0</v>
      </c>
      <c r="I139" s="310">
        <f>IF($F139&lt;I$2,$D139,0)-SUM($H139:H139)</f>
        <v>0</v>
      </c>
      <c r="J139" s="310">
        <f>IF($F139&lt;J$2,$D139,0)-SUM($H139:I139)</f>
        <v>105</v>
      </c>
      <c r="K139" s="310">
        <f>IF($F139&lt;K$2,$D139,0)-SUM($H139:J139)</f>
        <v>0</v>
      </c>
      <c r="L139" s="310">
        <f>IF($F139&lt;L$2,$D139,0)-SUM($H139:K139)</f>
        <v>0</v>
      </c>
      <c r="M139" s="310">
        <f>IF($F139&lt;M$2,$D139,0)-SUM($H139:L139)</f>
        <v>0</v>
      </c>
      <c r="N139" s="310">
        <f>IF($F139&lt;N$2,$D139,0)-SUM($H139:M139)</f>
        <v>0</v>
      </c>
      <c r="O139" s="310">
        <f>IF($F139&lt;O$2,$D139,0)-SUM($H139:N139)</f>
        <v>0</v>
      </c>
      <c r="P139" s="310">
        <f>IF($F139&lt;P$2,$D139,0)-SUM($H139:O139)</f>
        <v>0</v>
      </c>
      <c r="Q139" s="310">
        <f>IF($F139&lt;Q$2,$D139,0)-SUM($H139:P139)</f>
        <v>0</v>
      </c>
      <c r="R139" s="310">
        <f>IF($F139&lt;R$2,$D139,0)-SUM($H139:Q139)</f>
        <v>0</v>
      </c>
      <c r="T139" s="263">
        <f t="shared" si="6"/>
        <v>105</v>
      </c>
    </row>
    <row r="140" spans="1:20" s="1" customFormat="1" ht="12" x14ac:dyDescent="0.2">
      <c r="A140" s="1">
        <v>471</v>
      </c>
      <c r="B140" s="1" t="s">
        <v>601</v>
      </c>
      <c r="C140" s="1" t="s">
        <v>1</v>
      </c>
      <c r="D140" s="245">
        <v>90</v>
      </c>
      <c r="E140" s="81">
        <v>43883</v>
      </c>
      <c r="F140" s="81">
        <v>43975</v>
      </c>
      <c r="H140" s="310">
        <f t="shared" si="7"/>
        <v>0</v>
      </c>
      <c r="I140" s="310">
        <f>IF($F140&lt;I$2,$D140,0)-SUM($H140:H140)</f>
        <v>0</v>
      </c>
      <c r="J140" s="310">
        <f>IF($F140&lt;J$2,$D140,0)-SUM($H140:I140)</f>
        <v>90</v>
      </c>
      <c r="K140" s="310">
        <f>IF($F140&lt;K$2,$D140,0)-SUM($H140:J140)</f>
        <v>0</v>
      </c>
      <c r="L140" s="310">
        <f>IF($F140&lt;L$2,$D140,0)-SUM($H140:K140)</f>
        <v>0</v>
      </c>
      <c r="M140" s="310">
        <f>IF($F140&lt;M$2,$D140,0)-SUM($H140:L140)</f>
        <v>0</v>
      </c>
      <c r="N140" s="310">
        <f>IF($F140&lt;N$2,$D140,0)-SUM($H140:M140)</f>
        <v>0</v>
      </c>
      <c r="O140" s="310">
        <f>IF($F140&lt;O$2,$D140,0)-SUM($H140:N140)</f>
        <v>0</v>
      </c>
      <c r="P140" s="310">
        <f>IF($F140&lt;P$2,$D140,0)-SUM($H140:O140)</f>
        <v>0</v>
      </c>
      <c r="Q140" s="310">
        <f>IF($F140&lt;Q$2,$D140,0)-SUM($H140:P140)</f>
        <v>0</v>
      </c>
      <c r="R140" s="310">
        <f>IF($F140&lt;R$2,$D140,0)-SUM($H140:Q140)</f>
        <v>0</v>
      </c>
      <c r="T140" s="263">
        <f t="shared" si="6"/>
        <v>90</v>
      </c>
    </row>
    <row r="141" spans="1:20" s="1" customFormat="1" ht="12" x14ac:dyDescent="0.2">
      <c r="A141" s="1">
        <v>574</v>
      </c>
      <c r="B141" s="1" t="s">
        <v>634</v>
      </c>
      <c r="C141" s="1" t="s">
        <v>1</v>
      </c>
      <c r="D141" s="245">
        <v>67.5</v>
      </c>
      <c r="E141" s="81">
        <v>43884</v>
      </c>
      <c r="F141" s="81">
        <v>43976</v>
      </c>
      <c r="H141" s="310">
        <f t="shared" si="7"/>
        <v>0</v>
      </c>
      <c r="I141" s="310">
        <f>IF($F141&lt;I$2,$D141,0)-SUM($H141:H141)</f>
        <v>0</v>
      </c>
      <c r="J141" s="310">
        <f>IF($F141&lt;J$2,$D141,0)-SUM($H141:I141)</f>
        <v>0</v>
      </c>
      <c r="K141" s="310">
        <f>IF($F141&lt;K$2,$D141,0)-SUM($H141:J141)</f>
        <v>67.5</v>
      </c>
      <c r="L141" s="310">
        <f>IF($F141&lt;L$2,$D141,0)-SUM($H141:K141)</f>
        <v>0</v>
      </c>
      <c r="M141" s="310">
        <f>IF($F141&lt;M$2,$D141,0)-SUM($H141:L141)</f>
        <v>0</v>
      </c>
      <c r="N141" s="310">
        <f>IF($F141&lt;N$2,$D141,0)-SUM($H141:M141)</f>
        <v>0</v>
      </c>
      <c r="O141" s="310">
        <f>IF($F141&lt;O$2,$D141,0)-SUM($H141:N141)</f>
        <v>0</v>
      </c>
      <c r="P141" s="310">
        <f>IF($F141&lt;P$2,$D141,0)-SUM($H141:O141)</f>
        <v>0</v>
      </c>
      <c r="Q141" s="310">
        <f>IF($F141&lt;Q$2,$D141,0)-SUM($H141:P141)</f>
        <v>0</v>
      </c>
      <c r="R141" s="310">
        <f>IF($F141&lt;R$2,$D141,0)-SUM($H141:Q141)</f>
        <v>0</v>
      </c>
      <c r="T141" s="263">
        <f t="shared" si="6"/>
        <v>67.5</v>
      </c>
    </row>
    <row r="142" spans="1:20" s="1" customFormat="1" ht="12" x14ac:dyDescent="0.2">
      <c r="A142" s="1">
        <v>473</v>
      </c>
      <c r="B142" s="1" t="s">
        <v>602</v>
      </c>
      <c r="C142" s="1" t="s">
        <v>1</v>
      </c>
      <c r="D142" s="245">
        <v>80</v>
      </c>
      <c r="E142" s="81">
        <v>43887</v>
      </c>
      <c r="F142" s="81">
        <v>43979</v>
      </c>
      <c r="H142" s="310">
        <f t="shared" si="7"/>
        <v>0</v>
      </c>
      <c r="I142" s="310">
        <f>IF($F142&lt;I$2,$D142,0)-SUM($H142:H142)</f>
        <v>0</v>
      </c>
      <c r="J142" s="310">
        <f>IF($F142&lt;J$2,$D142,0)-SUM($H142:I142)</f>
        <v>0</v>
      </c>
      <c r="K142" s="310">
        <f>IF($F142&lt;K$2,$D142,0)-SUM($H142:J142)</f>
        <v>80</v>
      </c>
      <c r="L142" s="310">
        <f>IF($F142&lt;L$2,$D142,0)-SUM($H142:K142)</f>
        <v>0</v>
      </c>
      <c r="M142" s="310">
        <f>IF($F142&lt;M$2,$D142,0)-SUM($H142:L142)</f>
        <v>0</v>
      </c>
      <c r="N142" s="310">
        <f>IF($F142&lt;N$2,$D142,0)-SUM($H142:M142)</f>
        <v>0</v>
      </c>
      <c r="O142" s="310">
        <f>IF($F142&lt;O$2,$D142,0)-SUM($H142:N142)</f>
        <v>0</v>
      </c>
      <c r="P142" s="310">
        <f>IF($F142&lt;P$2,$D142,0)-SUM($H142:O142)</f>
        <v>0</v>
      </c>
      <c r="Q142" s="310">
        <f>IF($F142&lt;Q$2,$D142,0)-SUM($H142:P142)</f>
        <v>0</v>
      </c>
      <c r="R142" s="310">
        <f>IF($F142&lt;R$2,$D142,0)-SUM($H142:Q142)</f>
        <v>0</v>
      </c>
      <c r="T142" s="263">
        <f t="shared" si="6"/>
        <v>80</v>
      </c>
    </row>
    <row r="143" spans="1:20" s="1" customFormat="1" ht="12" x14ac:dyDescent="0.2">
      <c r="A143" s="1">
        <v>505</v>
      </c>
      <c r="B143" s="1" t="s">
        <v>613</v>
      </c>
      <c r="C143" s="1" t="s">
        <v>1</v>
      </c>
      <c r="D143" s="245">
        <v>474.51</v>
      </c>
      <c r="E143" s="81">
        <v>43874</v>
      </c>
      <c r="F143" s="81">
        <v>43998</v>
      </c>
      <c r="H143" s="310">
        <f t="shared" si="7"/>
        <v>0</v>
      </c>
      <c r="I143" s="310">
        <f>IF($F143&lt;I$2,$D143,0)-SUM($H143:H143)</f>
        <v>0</v>
      </c>
      <c r="J143" s="310">
        <f>IF($F143&lt;J$2,$D143,0)-SUM($H143:I143)</f>
        <v>0</v>
      </c>
      <c r="K143" s="310">
        <f>IF($F143&lt;K$2,$D143,0)-SUM($H143:J143)</f>
        <v>0</v>
      </c>
      <c r="L143" s="310">
        <f>IF($F143&lt;L$2,$D143,0)-SUM($H143:K143)</f>
        <v>0</v>
      </c>
      <c r="M143" s="310">
        <f>IF($F143&lt;M$2,$D143,0)-SUM($H143:L143)</f>
        <v>0</v>
      </c>
      <c r="N143" s="310">
        <f>IF($F143&lt;N$2,$D143,0)-SUM($H143:M143)</f>
        <v>474.51</v>
      </c>
      <c r="O143" s="310">
        <f>IF($F143&lt;O$2,$D143,0)-SUM($H143:N143)</f>
        <v>0</v>
      </c>
      <c r="P143" s="310">
        <f>IF($F143&lt;P$2,$D143,0)-SUM($H143:O143)</f>
        <v>0</v>
      </c>
      <c r="Q143" s="310">
        <f>IF($F143&lt;Q$2,$D143,0)-SUM($H143:P143)</f>
        <v>0</v>
      </c>
      <c r="R143" s="310">
        <f>IF($F143&lt;R$2,$D143,0)-SUM($H143:Q143)</f>
        <v>0</v>
      </c>
      <c r="T143" s="263">
        <f t="shared" si="6"/>
        <v>474.51</v>
      </c>
    </row>
    <row r="144" spans="1:20" s="1" customFormat="1" ht="12" x14ac:dyDescent="0.2">
      <c r="A144" s="1">
        <v>506</v>
      </c>
      <c r="B144" s="1" t="s">
        <v>614</v>
      </c>
      <c r="C144" s="1" t="s">
        <v>1</v>
      </c>
      <c r="D144" s="245">
        <v>615.9</v>
      </c>
      <c r="E144" s="81">
        <v>43875</v>
      </c>
      <c r="F144" s="81">
        <v>43998</v>
      </c>
      <c r="H144" s="310">
        <f t="shared" si="7"/>
        <v>0</v>
      </c>
      <c r="I144" s="310">
        <f>IF($F144&lt;I$2,$D144,0)-SUM($H144:H144)</f>
        <v>0</v>
      </c>
      <c r="J144" s="310">
        <f>IF($F144&lt;J$2,$D144,0)-SUM($H144:I144)</f>
        <v>0</v>
      </c>
      <c r="K144" s="310">
        <f>IF($F144&lt;K$2,$D144,0)-SUM($H144:J144)</f>
        <v>0</v>
      </c>
      <c r="L144" s="310">
        <f>IF($F144&lt;L$2,$D144,0)-SUM($H144:K144)</f>
        <v>0</v>
      </c>
      <c r="M144" s="310">
        <f>IF($F144&lt;M$2,$D144,0)-SUM($H144:L144)</f>
        <v>0</v>
      </c>
      <c r="N144" s="310">
        <f>IF($F144&lt;N$2,$D144,0)-SUM($H144:M144)</f>
        <v>615.9</v>
      </c>
      <c r="O144" s="310">
        <f>IF($F144&lt;O$2,$D144,0)-SUM($H144:N144)</f>
        <v>0</v>
      </c>
      <c r="P144" s="310">
        <f>IF($F144&lt;P$2,$D144,0)-SUM($H144:O144)</f>
        <v>0</v>
      </c>
      <c r="Q144" s="310">
        <f>IF($F144&lt;Q$2,$D144,0)-SUM($H144:P144)</f>
        <v>0</v>
      </c>
      <c r="R144" s="310">
        <f>IF($F144&lt;R$2,$D144,0)-SUM($H144:Q144)</f>
        <v>0</v>
      </c>
      <c r="T144" s="263">
        <f t="shared" si="6"/>
        <v>615.9</v>
      </c>
    </row>
    <row r="145" spans="1:20" s="1" customFormat="1" ht="12" x14ac:dyDescent="0.2">
      <c r="A145" s="1">
        <v>507</v>
      </c>
      <c r="B145" s="1" t="s">
        <v>615</v>
      </c>
      <c r="C145" s="1" t="s">
        <v>1</v>
      </c>
      <c r="D145" s="245">
        <v>108.99</v>
      </c>
      <c r="E145" s="81">
        <v>43876</v>
      </c>
      <c r="F145" s="81">
        <v>43998</v>
      </c>
      <c r="H145" s="310">
        <f t="shared" si="7"/>
        <v>0</v>
      </c>
      <c r="I145" s="310">
        <f>IF($F145&lt;I$2,$D145,0)-SUM($H145:H145)</f>
        <v>0</v>
      </c>
      <c r="J145" s="310">
        <f>IF($F145&lt;J$2,$D145,0)-SUM($H145:I145)</f>
        <v>0</v>
      </c>
      <c r="K145" s="310">
        <f>IF($F145&lt;K$2,$D145,0)-SUM($H145:J145)</f>
        <v>0</v>
      </c>
      <c r="L145" s="310">
        <f>IF($F145&lt;L$2,$D145,0)-SUM($H145:K145)</f>
        <v>0</v>
      </c>
      <c r="M145" s="310">
        <f>IF($F145&lt;M$2,$D145,0)-SUM($H145:L145)</f>
        <v>0</v>
      </c>
      <c r="N145" s="310">
        <f>IF($F145&lt;N$2,$D145,0)-SUM($H145:M145)</f>
        <v>108.99</v>
      </c>
      <c r="O145" s="310">
        <f>IF($F145&lt;O$2,$D145,0)-SUM($H145:N145)</f>
        <v>0</v>
      </c>
      <c r="P145" s="310">
        <f>IF($F145&lt;P$2,$D145,0)-SUM($H145:O145)</f>
        <v>0</v>
      </c>
      <c r="Q145" s="310">
        <f>IF($F145&lt;Q$2,$D145,0)-SUM($H145:P145)</f>
        <v>0</v>
      </c>
      <c r="R145" s="310">
        <f>IF($F145&lt;R$2,$D145,0)-SUM($H145:Q145)</f>
        <v>0</v>
      </c>
      <c r="T145" s="263">
        <f t="shared" si="6"/>
        <v>108.99</v>
      </c>
    </row>
    <row r="146" spans="1:20" s="1" customFormat="1" ht="12" x14ac:dyDescent="0.2">
      <c r="A146" s="1">
        <v>508</v>
      </c>
      <c r="B146" s="1" t="s">
        <v>616</v>
      </c>
      <c r="C146" s="1" t="s">
        <v>1</v>
      </c>
      <c r="D146" s="245">
        <v>47.25</v>
      </c>
      <c r="E146" s="81">
        <v>43877</v>
      </c>
      <c r="F146" s="81">
        <v>43998</v>
      </c>
      <c r="H146" s="310">
        <f t="shared" si="7"/>
        <v>0</v>
      </c>
      <c r="I146" s="310">
        <f>IF($F146&lt;I$2,$D146,0)-SUM($H146:H146)</f>
        <v>0</v>
      </c>
      <c r="J146" s="310">
        <f>IF($F146&lt;J$2,$D146,0)-SUM($H146:I146)</f>
        <v>0</v>
      </c>
      <c r="K146" s="310">
        <f>IF($F146&lt;K$2,$D146,0)-SUM($H146:J146)</f>
        <v>0</v>
      </c>
      <c r="L146" s="310">
        <f>IF($F146&lt;L$2,$D146,0)-SUM($H146:K146)</f>
        <v>0</v>
      </c>
      <c r="M146" s="310">
        <f>IF($F146&lt;M$2,$D146,0)-SUM($H146:L146)</f>
        <v>0</v>
      </c>
      <c r="N146" s="310">
        <f>IF($F146&lt;N$2,$D146,0)-SUM($H146:M146)</f>
        <v>47.25</v>
      </c>
      <c r="O146" s="310">
        <f>IF($F146&lt;O$2,$D146,0)-SUM($H146:N146)</f>
        <v>0</v>
      </c>
      <c r="P146" s="310">
        <f>IF($F146&lt;P$2,$D146,0)-SUM($H146:O146)</f>
        <v>0</v>
      </c>
      <c r="Q146" s="310">
        <f>IF($F146&lt;Q$2,$D146,0)-SUM($H146:P146)</f>
        <v>0</v>
      </c>
      <c r="R146" s="310">
        <f>IF($F146&lt;R$2,$D146,0)-SUM($H146:Q146)</f>
        <v>0</v>
      </c>
      <c r="T146" s="263">
        <f t="shared" si="6"/>
        <v>47.25</v>
      </c>
    </row>
    <row r="147" spans="1:20" s="1" customFormat="1" ht="12" x14ac:dyDescent="0.2">
      <c r="A147" s="1">
        <v>509</v>
      </c>
      <c r="B147" s="1" t="s">
        <v>617</v>
      </c>
      <c r="C147" s="1" t="s">
        <v>1</v>
      </c>
      <c r="D147" s="245">
        <v>102.66</v>
      </c>
      <c r="E147" s="81">
        <v>43880</v>
      </c>
      <c r="F147" s="81">
        <v>43998</v>
      </c>
      <c r="H147" s="310">
        <f t="shared" si="7"/>
        <v>0</v>
      </c>
      <c r="I147" s="310">
        <f>IF($F147&lt;I$2,$D147,0)-SUM($H147:H147)</f>
        <v>0</v>
      </c>
      <c r="J147" s="310">
        <f>IF($F147&lt;J$2,$D147,0)-SUM($H147:I147)</f>
        <v>0</v>
      </c>
      <c r="K147" s="310">
        <f>IF($F147&lt;K$2,$D147,0)-SUM($H147:J147)</f>
        <v>0</v>
      </c>
      <c r="L147" s="310">
        <f>IF($F147&lt;L$2,$D147,0)-SUM($H147:K147)</f>
        <v>0</v>
      </c>
      <c r="M147" s="310">
        <f>IF($F147&lt;M$2,$D147,0)-SUM($H147:L147)</f>
        <v>0</v>
      </c>
      <c r="N147" s="310">
        <f>IF($F147&lt;N$2,$D147,0)-SUM($H147:M147)</f>
        <v>102.66</v>
      </c>
      <c r="O147" s="310">
        <f>IF($F147&lt;O$2,$D147,0)-SUM($H147:N147)</f>
        <v>0</v>
      </c>
      <c r="P147" s="310">
        <f>IF($F147&lt;P$2,$D147,0)-SUM($H147:O147)</f>
        <v>0</v>
      </c>
      <c r="Q147" s="310">
        <f>IF($F147&lt;Q$2,$D147,0)-SUM($H147:P147)</f>
        <v>0</v>
      </c>
      <c r="R147" s="310">
        <f>IF($F147&lt;R$2,$D147,0)-SUM($H147:Q147)</f>
        <v>0</v>
      </c>
      <c r="T147" s="263">
        <f t="shared" si="6"/>
        <v>102.66</v>
      </c>
    </row>
    <row r="148" spans="1:20" s="1" customFormat="1" ht="12" x14ac:dyDescent="0.2">
      <c r="A148" s="1">
        <v>510</v>
      </c>
      <c r="B148" s="1" t="s">
        <v>618</v>
      </c>
      <c r="C148" s="1" t="s">
        <v>1</v>
      </c>
      <c r="D148" s="245">
        <v>217.99</v>
      </c>
      <c r="E148" s="81">
        <v>43881</v>
      </c>
      <c r="F148" s="81">
        <v>43998</v>
      </c>
      <c r="H148" s="310">
        <f t="shared" si="7"/>
        <v>0</v>
      </c>
      <c r="I148" s="310">
        <f>IF($F148&lt;I$2,$D148,0)-SUM($H148:H148)</f>
        <v>0</v>
      </c>
      <c r="J148" s="310">
        <f>IF($F148&lt;J$2,$D148,0)-SUM($H148:I148)</f>
        <v>0</v>
      </c>
      <c r="K148" s="310">
        <f>IF($F148&lt;K$2,$D148,0)-SUM($H148:J148)</f>
        <v>0</v>
      </c>
      <c r="L148" s="310">
        <f>IF($F148&lt;L$2,$D148,0)-SUM($H148:K148)</f>
        <v>0</v>
      </c>
      <c r="M148" s="310">
        <f>IF($F148&lt;M$2,$D148,0)-SUM($H148:L148)</f>
        <v>0</v>
      </c>
      <c r="N148" s="310">
        <f>IF($F148&lt;N$2,$D148,0)-SUM($H148:M148)</f>
        <v>217.99</v>
      </c>
      <c r="O148" s="310">
        <f>IF($F148&lt;O$2,$D148,0)-SUM($H148:N148)</f>
        <v>0</v>
      </c>
      <c r="P148" s="310">
        <f>IF($F148&lt;P$2,$D148,0)-SUM($H148:O148)</f>
        <v>0</v>
      </c>
      <c r="Q148" s="310">
        <f>IF($F148&lt;Q$2,$D148,0)-SUM($H148:P148)</f>
        <v>0</v>
      </c>
      <c r="R148" s="310">
        <f>IF($F148&lt;R$2,$D148,0)-SUM($H148:Q148)</f>
        <v>0</v>
      </c>
      <c r="T148" s="263">
        <f t="shared" si="6"/>
        <v>217.99</v>
      </c>
    </row>
    <row r="149" spans="1:20" s="1" customFormat="1" ht="12" x14ac:dyDescent="0.2">
      <c r="A149" s="1">
        <v>511</v>
      </c>
      <c r="B149" s="1" t="s">
        <v>619</v>
      </c>
      <c r="C149" s="1" t="s">
        <v>1</v>
      </c>
      <c r="D149" s="245">
        <v>232.79</v>
      </c>
      <c r="E149" s="81">
        <v>43882</v>
      </c>
      <c r="F149" s="81">
        <v>43998</v>
      </c>
      <c r="H149" s="310">
        <f t="shared" si="7"/>
        <v>0</v>
      </c>
      <c r="I149" s="310">
        <f>IF($F149&lt;I$2,$D149,0)-SUM($H149:H149)</f>
        <v>0</v>
      </c>
      <c r="J149" s="310">
        <f>IF($F149&lt;J$2,$D149,0)-SUM($H149:I149)</f>
        <v>0</v>
      </c>
      <c r="K149" s="310">
        <f>IF($F149&lt;K$2,$D149,0)-SUM($H149:J149)</f>
        <v>0</v>
      </c>
      <c r="L149" s="310">
        <f>IF($F149&lt;L$2,$D149,0)-SUM($H149:K149)</f>
        <v>0</v>
      </c>
      <c r="M149" s="310">
        <f>IF($F149&lt;M$2,$D149,0)-SUM($H149:L149)</f>
        <v>0</v>
      </c>
      <c r="N149" s="310">
        <f>IF($F149&lt;N$2,$D149,0)-SUM($H149:M149)</f>
        <v>232.79</v>
      </c>
      <c r="O149" s="310">
        <f>IF($F149&lt;O$2,$D149,0)-SUM($H149:N149)</f>
        <v>0</v>
      </c>
      <c r="P149" s="310">
        <f>IF($F149&lt;P$2,$D149,0)-SUM($H149:O149)</f>
        <v>0</v>
      </c>
      <c r="Q149" s="310">
        <f>IF($F149&lt;Q$2,$D149,0)-SUM($H149:P149)</f>
        <v>0</v>
      </c>
      <c r="R149" s="310">
        <f>IF($F149&lt;R$2,$D149,0)-SUM($H149:Q149)</f>
        <v>0</v>
      </c>
      <c r="T149" s="263">
        <f t="shared" si="6"/>
        <v>232.79</v>
      </c>
    </row>
    <row r="150" spans="1:20" s="1" customFormat="1" ht="12" x14ac:dyDescent="0.2">
      <c r="A150" s="1">
        <v>512</v>
      </c>
      <c r="B150" s="1" t="s">
        <v>620</v>
      </c>
      <c r="C150" s="1" t="s">
        <v>1</v>
      </c>
      <c r="D150" s="245">
        <v>75.739999999999995</v>
      </c>
      <c r="E150" s="81">
        <v>43884</v>
      </c>
      <c r="F150" s="81">
        <v>43998</v>
      </c>
      <c r="H150" s="310">
        <f t="shared" si="7"/>
        <v>0</v>
      </c>
      <c r="I150" s="310">
        <f>IF($F150&lt;I$2,$D150,0)-SUM($H150:H150)</f>
        <v>0</v>
      </c>
      <c r="J150" s="310">
        <f>IF($F150&lt;J$2,$D150,0)-SUM($H150:I150)</f>
        <v>0</v>
      </c>
      <c r="K150" s="310">
        <f>IF($F150&lt;K$2,$D150,0)-SUM($H150:J150)</f>
        <v>0</v>
      </c>
      <c r="L150" s="310">
        <f>IF($F150&lt;L$2,$D150,0)-SUM($H150:K150)</f>
        <v>0</v>
      </c>
      <c r="M150" s="310">
        <f>IF($F150&lt;M$2,$D150,0)-SUM($H150:L150)</f>
        <v>0</v>
      </c>
      <c r="N150" s="310">
        <f>IF($F150&lt;N$2,$D150,0)-SUM($H150:M150)</f>
        <v>75.739999999999995</v>
      </c>
      <c r="O150" s="310">
        <f>IF($F150&lt;O$2,$D150,0)-SUM($H150:N150)</f>
        <v>0</v>
      </c>
      <c r="P150" s="310">
        <f>IF($F150&lt;P$2,$D150,0)-SUM($H150:O150)</f>
        <v>0</v>
      </c>
      <c r="Q150" s="310">
        <f>IF($F150&lt;Q$2,$D150,0)-SUM($H150:P150)</f>
        <v>0</v>
      </c>
      <c r="R150" s="310">
        <f>IF($F150&lt;R$2,$D150,0)-SUM($H150:Q150)</f>
        <v>0</v>
      </c>
      <c r="T150" s="263">
        <f t="shared" si="6"/>
        <v>75.739999999999995</v>
      </c>
    </row>
    <row r="151" spans="1:20" ht="15.75" thickBot="1" x14ac:dyDescent="0.25">
      <c r="C151" s="22"/>
      <c r="D151" s="240"/>
      <c r="E151" s="43"/>
      <c r="F151" s="43"/>
      <c r="G151" s="110"/>
      <c r="H151" s="109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</row>
    <row r="152" spans="1:20" ht="16.5" thickTop="1" thickBot="1" x14ac:dyDescent="0.25">
      <c r="B152" s="247"/>
      <c r="C152" s="22"/>
      <c r="D152" s="313">
        <f>SUM(D6:D151)</f>
        <v>84397.359999999971</v>
      </c>
      <c r="E152" s="43"/>
      <c r="F152" s="43"/>
      <c r="G152" s="110"/>
      <c r="H152" s="315">
        <f t="shared" ref="H152:R152" si="8">SUM(H7:H150)</f>
        <v>15925.45</v>
      </c>
      <c r="I152" s="311">
        <f t="shared" si="8"/>
        <v>10149.229999999998</v>
      </c>
      <c r="J152" s="311">
        <f t="shared" si="8"/>
        <v>11005.099999999999</v>
      </c>
      <c r="K152" s="311">
        <f t="shared" si="8"/>
        <v>4006.3100000000004</v>
      </c>
      <c r="L152" s="311">
        <f t="shared" si="8"/>
        <v>4752.0000000000009</v>
      </c>
      <c r="M152" s="311">
        <f t="shared" si="8"/>
        <v>7448.63</v>
      </c>
      <c r="N152" s="311">
        <f t="shared" si="8"/>
        <v>7921.329999999999</v>
      </c>
      <c r="O152" s="311">
        <f t="shared" si="8"/>
        <v>11950.730000000003</v>
      </c>
      <c r="P152" s="311">
        <f t="shared" si="8"/>
        <v>2583.61</v>
      </c>
      <c r="Q152" s="311">
        <f t="shared" si="8"/>
        <v>8654.9699999999993</v>
      </c>
      <c r="R152" s="311">
        <f t="shared" si="8"/>
        <v>0</v>
      </c>
      <c r="S152" s="309"/>
      <c r="T152" s="312">
        <f>SUM(T7:T151)</f>
        <v>84397.359999999971</v>
      </c>
    </row>
    <row r="153" spans="1:20" ht="15.75" thickTop="1" x14ac:dyDescent="0.2">
      <c r="B153" s="238"/>
      <c r="C153" s="22"/>
      <c r="D153" s="239"/>
      <c r="E153" s="43"/>
      <c r="F153" s="43"/>
      <c r="G153" s="110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</row>
    <row r="154" spans="1:20" ht="12.75" customHeight="1" x14ac:dyDescent="0.2">
      <c r="A154" s="66"/>
      <c r="B154" s="65"/>
      <c r="C154" s="66"/>
      <c r="D154" s="111"/>
      <c r="E154" s="246"/>
      <c r="F154" s="103"/>
      <c r="S154" s="68"/>
    </row>
    <row r="155" spans="1:20" ht="12.75" customHeight="1" x14ac:dyDescent="0.2">
      <c r="A155" s="66"/>
      <c r="B155" s="65"/>
      <c r="C155" s="66"/>
      <c r="D155" s="111"/>
      <c r="E155" s="246"/>
      <c r="F155" s="103"/>
      <c r="S155" s="68"/>
    </row>
    <row r="156" spans="1:20" ht="12.75" customHeight="1" x14ac:dyDescent="0.2">
      <c r="A156" s="66"/>
      <c r="B156" s="65"/>
      <c r="C156" s="66"/>
      <c r="D156" s="111"/>
      <c r="E156" s="246"/>
      <c r="F156" s="103"/>
      <c r="S156" s="68"/>
    </row>
    <row r="157" spans="1:20" s="1" customFormat="1" x14ac:dyDescent="0.2">
      <c r="D157" s="245"/>
      <c r="E157" s="81"/>
      <c r="F157" s="81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</row>
    <row r="158" spans="1:20" s="1" customFormat="1" x14ac:dyDescent="0.2">
      <c r="D158" s="245"/>
      <c r="E158" s="81"/>
      <c r="F158" s="81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</row>
    <row r="159" spans="1:20" s="1" customFormat="1" x14ac:dyDescent="0.2">
      <c r="D159" s="245"/>
      <c r="E159" s="81"/>
      <c r="F159" s="81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</row>
    <row r="160" spans="1:20" s="1" customFormat="1" x14ac:dyDescent="0.2">
      <c r="D160" s="245"/>
      <c r="E160" s="81"/>
      <c r="F160" s="81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</row>
    <row r="161" spans="4:18" s="1" customFormat="1" x14ac:dyDescent="0.2">
      <c r="D161" s="245"/>
      <c r="E161" s="81"/>
      <c r="F161" s="81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</row>
    <row r="162" spans="4:18" s="1" customFormat="1" x14ac:dyDescent="0.2">
      <c r="D162" s="245"/>
      <c r="E162" s="81"/>
      <c r="F162" s="81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</row>
  </sheetData>
  <sortState ref="A9:AK266">
    <sortCondition ref="F9:F266"/>
  </sortState>
  <pageMargins left="0" right="0" top="0" bottom="0" header="0" footer="0"/>
  <pageSetup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46"/>
  <sheetViews>
    <sheetView zoomScale="75" zoomScaleNormal="75" workbookViewId="0">
      <selection activeCell="F3" sqref="F3"/>
    </sheetView>
  </sheetViews>
  <sheetFormatPr defaultRowHeight="12.75" x14ac:dyDescent="0.2"/>
  <cols>
    <col min="1" max="1" width="36.140625" style="26" bestFit="1" customWidth="1"/>
    <col min="2" max="2" width="9" customWidth="1"/>
    <col min="3" max="3" width="10.140625" bestFit="1" customWidth="1"/>
    <col min="4" max="4" width="20.42578125" bestFit="1" customWidth="1"/>
    <col min="5" max="5" width="34.85546875" bestFit="1" customWidth="1"/>
    <col min="6" max="6" width="15.7109375" bestFit="1" customWidth="1"/>
    <col min="7" max="7" width="5.5703125" customWidth="1"/>
    <col min="8" max="9" width="10.7109375" customWidth="1"/>
    <col min="10" max="10" width="11.28515625" bestFit="1" customWidth="1"/>
    <col min="11" max="11" width="2.85546875" customWidth="1"/>
    <col min="12" max="12" width="11.5703125" bestFit="1" customWidth="1"/>
    <col min="13" max="13" width="10.42578125" bestFit="1" customWidth="1"/>
    <col min="14" max="14" width="10.85546875" bestFit="1" customWidth="1"/>
    <col min="15" max="15" width="10.42578125" bestFit="1" customWidth="1"/>
    <col min="16" max="16" width="9.7109375" bestFit="1" customWidth="1"/>
    <col min="17" max="18" width="10.42578125" bestFit="1" customWidth="1"/>
    <col min="19" max="19" width="10.85546875" bestFit="1" customWidth="1"/>
    <col min="20" max="20" width="9.85546875" bestFit="1" customWidth="1"/>
    <col min="21" max="21" width="10" bestFit="1" customWidth="1"/>
    <col min="22" max="22" width="10.42578125" bestFit="1" customWidth="1"/>
    <col min="23" max="23" width="10.85546875" bestFit="1" customWidth="1"/>
    <col min="24" max="24" width="10.42578125" bestFit="1" customWidth="1"/>
    <col min="25" max="25" width="10.28515625" bestFit="1" customWidth="1"/>
  </cols>
  <sheetData>
    <row r="1" spans="1:25" x14ac:dyDescent="0.2">
      <c r="B1" s="27"/>
      <c r="C1" s="3"/>
      <c r="D1" s="3"/>
      <c r="E1" s="3"/>
      <c r="F1" s="47"/>
      <c r="G1" s="3"/>
      <c r="H1" s="3" t="s">
        <v>303</v>
      </c>
      <c r="I1" s="3" t="s">
        <v>304</v>
      </c>
      <c r="J1" s="3"/>
    </row>
    <row r="2" spans="1:25" x14ac:dyDescent="0.2">
      <c r="A2" s="9" t="s">
        <v>39</v>
      </c>
      <c r="B2" s="46" t="s">
        <v>298</v>
      </c>
      <c r="C2" s="48" t="s">
        <v>299</v>
      </c>
      <c r="D2" s="49" t="s">
        <v>40</v>
      </c>
      <c r="E2" s="49" t="s">
        <v>300</v>
      </c>
      <c r="F2" s="50" t="s">
        <v>41</v>
      </c>
      <c r="G2" s="51" t="s">
        <v>301</v>
      </c>
      <c r="H2" s="52" t="s">
        <v>186</v>
      </c>
      <c r="I2" s="52" t="s">
        <v>185</v>
      </c>
      <c r="J2" s="3" t="s">
        <v>302</v>
      </c>
      <c r="L2" s="25">
        <v>42195</v>
      </c>
      <c r="M2" s="25">
        <f>+L2+7</f>
        <v>42202</v>
      </c>
      <c r="N2" s="25">
        <f t="shared" ref="N2:X2" si="0">+M2+7</f>
        <v>42209</v>
      </c>
      <c r="O2" s="25">
        <f t="shared" si="0"/>
        <v>42216</v>
      </c>
      <c r="P2" s="25">
        <f t="shared" si="0"/>
        <v>42223</v>
      </c>
      <c r="Q2" s="25">
        <f t="shared" si="0"/>
        <v>42230</v>
      </c>
      <c r="R2" s="25">
        <f t="shared" si="0"/>
        <v>42237</v>
      </c>
      <c r="S2" s="25">
        <f t="shared" si="0"/>
        <v>42244</v>
      </c>
      <c r="T2" s="25">
        <f t="shared" si="0"/>
        <v>42251</v>
      </c>
      <c r="U2" s="25">
        <f t="shared" si="0"/>
        <v>42258</v>
      </c>
      <c r="V2" s="25">
        <f t="shared" si="0"/>
        <v>42265</v>
      </c>
      <c r="W2" s="25">
        <f t="shared" si="0"/>
        <v>42272</v>
      </c>
      <c r="X2" s="25">
        <f t="shared" si="0"/>
        <v>42279</v>
      </c>
    </row>
    <row r="3" spans="1:25" x14ac:dyDescent="0.2">
      <c r="A3" s="29" t="s">
        <v>30</v>
      </c>
      <c r="B3" s="4" t="s">
        <v>213</v>
      </c>
      <c r="C3" s="30">
        <v>42173</v>
      </c>
      <c r="D3" s="29" t="s">
        <v>214</v>
      </c>
      <c r="E3" s="29" t="s">
        <v>215</v>
      </c>
      <c r="F3" s="32">
        <v>15500</v>
      </c>
      <c r="G3" s="33" t="s">
        <v>197</v>
      </c>
      <c r="H3" s="34">
        <v>42198</v>
      </c>
      <c r="I3" s="34">
        <f t="shared" ref="I3:I24" si="1">+H3+30</f>
        <v>42228</v>
      </c>
      <c r="J3" s="28">
        <f t="shared" ref="J3:J28" si="2">ROUND(F3/3,0)</f>
        <v>5167</v>
      </c>
      <c r="K3" s="28"/>
      <c r="L3" s="28"/>
      <c r="M3" s="28"/>
      <c r="N3" s="28"/>
      <c r="O3" s="28"/>
      <c r="P3" s="28"/>
      <c r="Q3" s="28">
        <f>$J3</f>
        <v>5167</v>
      </c>
      <c r="R3" s="28"/>
      <c r="S3" s="28"/>
      <c r="T3" s="28"/>
      <c r="U3" s="28"/>
      <c r="V3" s="28"/>
      <c r="W3" s="28"/>
      <c r="X3" s="28"/>
      <c r="Y3" s="28"/>
    </row>
    <row r="4" spans="1:25" x14ac:dyDescent="0.2">
      <c r="A4" t="s">
        <v>36</v>
      </c>
      <c r="B4" s="4" t="s">
        <v>282</v>
      </c>
      <c r="C4" s="10">
        <v>42132</v>
      </c>
      <c r="D4" t="s">
        <v>283</v>
      </c>
      <c r="E4" t="s">
        <v>284</v>
      </c>
      <c r="F4" s="32">
        <v>68000</v>
      </c>
      <c r="G4" s="33" t="s">
        <v>197</v>
      </c>
      <c r="H4" s="34">
        <v>42217</v>
      </c>
      <c r="I4" s="34">
        <f t="shared" si="1"/>
        <v>42247</v>
      </c>
      <c r="J4" s="28">
        <f t="shared" si="2"/>
        <v>22667</v>
      </c>
      <c r="K4" s="28"/>
      <c r="L4" s="28"/>
      <c r="M4" s="28"/>
      <c r="N4" s="28"/>
      <c r="O4" s="28"/>
      <c r="P4" s="28"/>
      <c r="Q4" s="28"/>
      <c r="R4" s="28"/>
      <c r="S4" s="28"/>
      <c r="T4" s="28">
        <f>$J4</f>
        <v>22667</v>
      </c>
      <c r="U4" s="28"/>
      <c r="V4" s="28"/>
      <c r="W4" s="28"/>
      <c r="X4" s="28"/>
      <c r="Y4" s="28"/>
    </row>
    <row r="5" spans="1:25" x14ac:dyDescent="0.2">
      <c r="A5" s="29" t="s">
        <v>188</v>
      </c>
      <c r="B5" s="4" t="s">
        <v>192</v>
      </c>
      <c r="C5" s="10">
        <v>42170</v>
      </c>
      <c r="D5" t="s">
        <v>193</v>
      </c>
      <c r="E5" s="31" t="s">
        <v>191</v>
      </c>
      <c r="F5" s="32">
        <v>27100</v>
      </c>
      <c r="G5" s="33" t="s">
        <v>55</v>
      </c>
      <c r="H5" s="34">
        <v>42198</v>
      </c>
      <c r="I5" s="34">
        <f t="shared" si="1"/>
        <v>42228</v>
      </c>
      <c r="J5" s="28">
        <f t="shared" si="2"/>
        <v>9033</v>
      </c>
      <c r="K5" s="28"/>
      <c r="L5" s="28"/>
      <c r="M5" s="28"/>
      <c r="N5" s="28"/>
      <c r="O5" s="28"/>
      <c r="Q5" s="28">
        <f>$J5</f>
        <v>9033</v>
      </c>
      <c r="R5" s="28"/>
      <c r="S5" s="28"/>
      <c r="T5" s="28"/>
      <c r="U5" s="28"/>
      <c r="V5" s="28"/>
      <c r="W5" s="28"/>
      <c r="X5" s="28"/>
      <c r="Y5" s="28"/>
    </row>
    <row r="6" spans="1:25" x14ac:dyDescent="0.2">
      <c r="A6" s="29" t="s">
        <v>188</v>
      </c>
      <c r="B6" s="4" t="s">
        <v>189</v>
      </c>
      <c r="C6" s="30">
        <v>42170</v>
      </c>
      <c r="D6" t="s">
        <v>190</v>
      </c>
      <c r="E6" s="31" t="s">
        <v>191</v>
      </c>
      <c r="F6" s="32">
        <v>27250</v>
      </c>
      <c r="G6" s="33" t="s">
        <v>55</v>
      </c>
      <c r="H6" s="34">
        <v>42198</v>
      </c>
      <c r="I6" s="34">
        <f t="shared" si="1"/>
        <v>42228</v>
      </c>
      <c r="J6" s="28">
        <f t="shared" si="2"/>
        <v>9083</v>
      </c>
      <c r="K6" s="28"/>
      <c r="L6" s="28"/>
      <c r="M6" s="28"/>
      <c r="N6" s="28"/>
      <c r="O6" s="28"/>
      <c r="Q6" s="28">
        <f>$J6</f>
        <v>9083</v>
      </c>
      <c r="R6" s="28"/>
      <c r="S6" s="28"/>
      <c r="T6" s="28"/>
      <c r="U6" s="28"/>
      <c r="V6" s="28"/>
      <c r="W6" s="28"/>
      <c r="X6" s="28"/>
      <c r="Y6" s="28"/>
    </row>
    <row r="7" spans="1:25" x14ac:dyDescent="0.2">
      <c r="A7" s="29" t="s">
        <v>188</v>
      </c>
      <c r="B7" s="4" t="s">
        <v>212</v>
      </c>
      <c r="C7" s="30">
        <v>42164</v>
      </c>
      <c r="D7" t="s">
        <v>193</v>
      </c>
      <c r="E7" s="31" t="s">
        <v>191</v>
      </c>
      <c r="F7" s="32">
        <v>33900</v>
      </c>
      <c r="G7" s="33" t="s">
        <v>55</v>
      </c>
      <c r="H7" s="34">
        <v>42198</v>
      </c>
      <c r="I7" s="34">
        <f t="shared" si="1"/>
        <v>42228</v>
      </c>
      <c r="J7" s="28">
        <f t="shared" si="2"/>
        <v>11300</v>
      </c>
      <c r="K7" s="28"/>
      <c r="L7" s="28"/>
      <c r="M7" s="28"/>
      <c r="N7" s="28"/>
      <c r="O7" s="28"/>
      <c r="P7" s="28"/>
      <c r="Q7" s="28">
        <f>$J7</f>
        <v>11300</v>
      </c>
      <c r="R7" s="28"/>
      <c r="S7" s="28"/>
      <c r="T7" s="28"/>
      <c r="U7" s="28"/>
      <c r="V7" s="28"/>
      <c r="W7" s="28"/>
      <c r="X7" s="28"/>
      <c r="Y7" s="28"/>
    </row>
    <row r="8" spans="1:25" x14ac:dyDescent="0.2">
      <c r="A8" s="29" t="s">
        <v>188</v>
      </c>
      <c r="B8" s="4" t="s">
        <v>264</v>
      </c>
      <c r="C8" s="10">
        <v>42170</v>
      </c>
      <c r="D8" t="s">
        <v>265</v>
      </c>
      <c r="E8" s="31" t="s">
        <v>191</v>
      </c>
      <c r="F8" s="32">
        <v>25000</v>
      </c>
      <c r="G8" s="42" t="s">
        <v>55</v>
      </c>
      <c r="H8" s="43">
        <v>42205</v>
      </c>
      <c r="I8" s="34">
        <f t="shared" si="1"/>
        <v>42235</v>
      </c>
      <c r="J8" s="28">
        <f t="shared" si="2"/>
        <v>8333</v>
      </c>
      <c r="K8" s="28"/>
      <c r="L8" s="28"/>
      <c r="M8" s="28"/>
      <c r="N8" s="28"/>
      <c r="O8" s="28"/>
      <c r="P8" s="28"/>
      <c r="Q8" s="28"/>
      <c r="R8" s="28">
        <f>$J8</f>
        <v>8333</v>
      </c>
      <c r="S8" s="28"/>
      <c r="T8" s="28"/>
      <c r="U8" s="28"/>
      <c r="V8" s="28"/>
      <c r="W8" s="28"/>
      <c r="X8" s="28"/>
      <c r="Y8" s="28"/>
    </row>
    <row r="9" spans="1:25" x14ac:dyDescent="0.2">
      <c r="A9" s="8" t="s">
        <v>32</v>
      </c>
      <c r="B9" s="39" t="s">
        <v>256</v>
      </c>
      <c r="C9" s="5">
        <v>42131</v>
      </c>
      <c r="D9" s="8" t="s">
        <v>257</v>
      </c>
      <c r="E9" s="8" t="s">
        <v>200</v>
      </c>
      <c r="F9" s="35">
        <v>78000</v>
      </c>
      <c r="G9" s="33" t="s">
        <v>197</v>
      </c>
      <c r="H9" s="34">
        <v>42205</v>
      </c>
      <c r="I9" s="34">
        <f t="shared" si="1"/>
        <v>42235</v>
      </c>
      <c r="J9" s="28">
        <f t="shared" si="2"/>
        <v>26000</v>
      </c>
      <c r="K9" s="28"/>
      <c r="L9" s="28"/>
      <c r="M9" s="28"/>
      <c r="N9" s="28"/>
      <c r="O9" s="28"/>
      <c r="P9" s="28"/>
      <c r="Q9" s="28"/>
      <c r="R9" s="28">
        <f>$J9</f>
        <v>26000</v>
      </c>
      <c r="S9" s="28"/>
      <c r="T9" s="28"/>
      <c r="U9" s="28"/>
      <c r="V9" s="28"/>
      <c r="W9" s="28"/>
      <c r="X9" s="28"/>
      <c r="Y9" s="28"/>
    </row>
    <row r="10" spans="1:25" x14ac:dyDescent="0.2">
      <c r="A10" s="9" t="s">
        <v>261</v>
      </c>
      <c r="B10" s="40">
        <v>26139</v>
      </c>
      <c r="C10" s="6">
        <v>42165</v>
      </c>
      <c r="D10" s="9" t="s">
        <v>262</v>
      </c>
      <c r="E10" s="9" t="s">
        <v>263</v>
      </c>
      <c r="F10" s="41">
        <v>96000</v>
      </c>
      <c r="G10" s="33" t="s">
        <v>197</v>
      </c>
      <c r="H10" s="34">
        <v>42205</v>
      </c>
      <c r="I10" s="34">
        <f t="shared" si="1"/>
        <v>42235</v>
      </c>
      <c r="J10" s="28">
        <f t="shared" si="2"/>
        <v>32000</v>
      </c>
      <c r="K10" s="28"/>
      <c r="L10" s="28"/>
      <c r="M10" s="28"/>
      <c r="N10" s="28"/>
      <c r="O10" s="28"/>
      <c r="P10" s="28"/>
      <c r="Q10" s="28"/>
      <c r="R10" s="28">
        <f>$J10</f>
        <v>32000</v>
      </c>
      <c r="S10" s="28"/>
      <c r="T10" s="28"/>
      <c r="U10" s="28"/>
      <c r="V10" s="28"/>
      <c r="W10" s="28"/>
      <c r="X10" s="28"/>
      <c r="Y10" s="28"/>
    </row>
    <row r="11" spans="1:25" x14ac:dyDescent="0.2">
      <c r="A11" s="9" t="s">
        <v>25</v>
      </c>
      <c r="B11" s="40">
        <v>24083</v>
      </c>
      <c r="C11" s="6">
        <v>41834</v>
      </c>
      <c r="D11" s="9" t="s">
        <v>296</v>
      </c>
      <c r="E11" s="9" t="s">
        <v>297</v>
      </c>
      <c r="F11" s="41">
        <v>49600</v>
      </c>
      <c r="G11" s="33" t="s">
        <v>197</v>
      </c>
      <c r="H11" s="34">
        <v>42231</v>
      </c>
      <c r="I11" s="34">
        <f t="shared" si="1"/>
        <v>42261</v>
      </c>
      <c r="J11" s="28">
        <f t="shared" si="2"/>
        <v>16533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>
        <f>$J11</f>
        <v>16533</v>
      </c>
      <c r="W11" s="28"/>
      <c r="X11" s="28"/>
      <c r="Y11" s="28"/>
    </row>
    <row r="12" spans="1:25" x14ac:dyDescent="0.2">
      <c r="A12" s="9" t="s">
        <v>25</v>
      </c>
      <c r="B12" s="40">
        <v>24082</v>
      </c>
      <c r="C12" s="6">
        <v>41834</v>
      </c>
      <c r="D12" s="9" t="s">
        <v>294</v>
      </c>
      <c r="E12" s="9" t="s">
        <v>295</v>
      </c>
      <c r="F12" s="41">
        <v>64000</v>
      </c>
      <c r="G12" s="33" t="s">
        <v>197</v>
      </c>
      <c r="H12" s="34">
        <v>42231</v>
      </c>
      <c r="I12" s="34">
        <f t="shared" si="1"/>
        <v>42261</v>
      </c>
      <c r="J12" s="28">
        <f t="shared" si="2"/>
        <v>21333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>
        <f>$J12</f>
        <v>21333</v>
      </c>
      <c r="W12" s="28"/>
      <c r="X12" s="28"/>
      <c r="Y12" s="28"/>
    </row>
    <row r="13" spans="1:25" x14ac:dyDescent="0.2">
      <c r="A13" s="29" t="s">
        <v>266</v>
      </c>
      <c r="B13" s="4" t="s">
        <v>267</v>
      </c>
      <c r="C13" s="10">
        <v>42180</v>
      </c>
      <c r="D13" t="s">
        <v>268</v>
      </c>
      <c r="E13" t="s">
        <v>268</v>
      </c>
      <c r="F13" s="32">
        <v>27000</v>
      </c>
      <c r="G13" s="33" t="s">
        <v>197</v>
      </c>
      <c r="H13" s="34">
        <v>42205</v>
      </c>
      <c r="I13" s="34">
        <f t="shared" si="1"/>
        <v>42235</v>
      </c>
      <c r="J13" s="28">
        <f t="shared" si="2"/>
        <v>9000</v>
      </c>
      <c r="K13" s="28"/>
      <c r="L13" s="28"/>
      <c r="M13" s="28"/>
      <c r="N13" s="28"/>
      <c r="O13" s="28"/>
      <c r="P13" s="28"/>
      <c r="Q13" s="28"/>
      <c r="R13" s="28">
        <f>$J13</f>
        <v>9000</v>
      </c>
      <c r="S13" s="28"/>
      <c r="T13" s="28"/>
      <c r="U13" s="28"/>
      <c r="V13" s="28"/>
      <c r="W13" s="28"/>
      <c r="X13" s="28"/>
      <c r="Y13" s="28"/>
    </row>
    <row r="14" spans="1:25" x14ac:dyDescent="0.2">
      <c r="A14" s="29" t="s">
        <v>26</v>
      </c>
      <c r="B14" s="4" t="s">
        <v>220</v>
      </c>
      <c r="C14" s="10">
        <v>42177</v>
      </c>
      <c r="D14" t="s">
        <v>221</v>
      </c>
      <c r="E14" t="s">
        <v>222</v>
      </c>
      <c r="F14" s="32">
        <v>17500</v>
      </c>
      <c r="G14" s="33" t="s">
        <v>197</v>
      </c>
      <c r="H14" s="34">
        <v>42198</v>
      </c>
      <c r="I14" s="34">
        <f t="shared" si="1"/>
        <v>42228</v>
      </c>
      <c r="J14" s="28">
        <f t="shared" si="2"/>
        <v>5833</v>
      </c>
      <c r="K14" s="28"/>
      <c r="L14" s="28"/>
      <c r="M14" s="28"/>
      <c r="N14" s="28"/>
      <c r="O14" s="28"/>
      <c r="P14" s="28"/>
      <c r="Q14" s="28">
        <f>$J14</f>
        <v>5833</v>
      </c>
      <c r="R14" s="28"/>
      <c r="S14" s="28"/>
      <c r="T14" s="28"/>
      <c r="U14" s="28"/>
      <c r="V14" s="28"/>
      <c r="W14" s="28"/>
      <c r="X14" s="28"/>
      <c r="Y14" s="28"/>
    </row>
    <row r="15" spans="1:25" x14ac:dyDescent="0.2">
      <c r="A15" s="29" t="s">
        <v>34</v>
      </c>
      <c r="B15" s="4" t="s">
        <v>288</v>
      </c>
      <c r="C15" s="10">
        <v>42179</v>
      </c>
      <c r="D15" t="s">
        <v>289</v>
      </c>
      <c r="E15" t="s">
        <v>290</v>
      </c>
      <c r="F15" s="32">
        <v>72000</v>
      </c>
      <c r="G15" s="33" t="s">
        <v>197</v>
      </c>
      <c r="H15" s="34">
        <v>42217</v>
      </c>
      <c r="I15" s="34">
        <f t="shared" si="1"/>
        <v>42247</v>
      </c>
      <c r="J15" s="28">
        <f t="shared" si="2"/>
        <v>24000</v>
      </c>
      <c r="K15" s="28"/>
      <c r="L15" s="28"/>
      <c r="M15" s="28"/>
      <c r="N15" s="28"/>
      <c r="O15" s="28"/>
      <c r="P15" s="28"/>
      <c r="Q15" s="28"/>
      <c r="R15" s="28"/>
      <c r="S15" s="28"/>
      <c r="T15" s="28">
        <f>$J15</f>
        <v>24000</v>
      </c>
      <c r="U15" s="28"/>
      <c r="V15" s="28"/>
      <c r="W15" s="28"/>
      <c r="X15" s="28"/>
      <c r="Y15" s="28"/>
    </row>
    <row r="16" spans="1:25" x14ac:dyDescent="0.2">
      <c r="A16" s="29" t="s">
        <v>27</v>
      </c>
      <c r="B16" s="4" t="s">
        <v>207</v>
      </c>
      <c r="C16" s="30">
        <v>42153</v>
      </c>
      <c r="D16" t="s">
        <v>208</v>
      </c>
      <c r="E16" s="29" t="s">
        <v>209</v>
      </c>
      <c r="F16" s="35">
        <v>54900</v>
      </c>
      <c r="G16" s="33" t="s">
        <v>197</v>
      </c>
      <c r="H16" s="34">
        <v>42198</v>
      </c>
      <c r="I16" s="34">
        <f t="shared" si="1"/>
        <v>42228</v>
      </c>
      <c r="J16" s="28">
        <f t="shared" si="2"/>
        <v>18300</v>
      </c>
      <c r="K16" s="28"/>
      <c r="L16" s="28"/>
      <c r="M16" s="28"/>
      <c r="N16" s="28"/>
      <c r="O16" s="28"/>
      <c r="P16" s="28"/>
      <c r="Q16" s="28">
        <f t="shared" ref="Q16:Q21" si="3">$J16</f>
        <v>18300</v>
      </c>
      <c r="R16" s="28"/>
      <c r="S16" s="28"/>
      <c r="T16" s="28"/>
      <c r="U16" s="28"/>
      <c r="V16" s="28"/>
      <c r="W16" s="28"/>
      <c r="X16" s="28"/>
      <c r="Y16" s="28"/>
    </row>
    <row r="17" spans="1:25" x14ac:dyDescent="0.2">
      <c r="A17" s="29" t="s">
        <v>27</v>
      </c>
      <c r="B17" s="4" t="s">
        <v>201</v>
      </c>
      <c r="C17" s="10">
        <v>42153</v>
      </c>
      <c r="D17" t="s">
        <v>202</v>
      </c>
      <c r="E17" t="s">
        <v>203</v>
      </c>
      <c r="F17" s="35">
        <v>40500</v>
      </c>
      <c r="G17" s="33" t="s">
        <v>197</v>
      </c>
      <c r="H17" s="34">
        <v>42198</v>
      </c>
      <c r="I17" s="34">
        <f t="shared" si="1"/>
        <v>42228</v>
      </c>
      <c r="J17" s="28">
        <f t="shared" si="2"/>
        <v>13500</v>
      </c>
      <c r="K17" s="28"/>
      <c r="L17" s="28"/>
      <c r="M17" s="28"/>
      <c r="N17" s="28"/>
      <c r="O17" s="28"/>
      <c r="P17" s="28"/>
      <c r="Q17" s="28">
        <f t="shared" si="3"/>
        <v>13500</v>
      </c>
      <c r="R17" s="28"/>
      <c r="S17" s="28"/>
      <c r="T17" s="28"/>
      <c r="U17" s="28"/>
      <c r="V17" s="28"/>
      <c r="W17" s="28"/>
      <c r="X17" s="28"/>
      <c r="Y17" s="28"/>
    </row>
    <row r="18" spans="1:25" x14ac:dyDescent="0.2">
      <c r="A18" s="29" t="s">
        <v>27</v>
      </c>
      <c r="B18" s="36" t="s">
        <v>210</v>
      </c>
      <c r="C18" s="30">
        <v>42156</v>
      </c>
      <c r="D18" s="37" t="s">
        <v>211</v>
      </c>
      <c r="E18" s="29" t="s">
        <v>200</v>
      </c>
      <c r="F18" s="35">
        <v>64000</v>
      </c>
      <c r="G18" s="38" t="s">
        <v>197</v>
      </c>
      <c r="H18" s="34">
        <v>42198</v>
      </c>
      <c r="I18" s="34">
        <f t="shared" si="1"/>
        <v>42228</v>
      </c>
      <c r="J18" s="28">
        <f t="shared" si="2"/>
        <v>21333</v>
      </c>
      <c r="K18" s="28"/>
      <c r="L18" s="28"/>
      <c r="M18" s="28"/>
      <c r="N18" s="28"/>
      <c r="O18" s="28"/>
      <c r="P18" s="28"/>
      <c r="Q18" s="28">
        <f t="shared" si="3"/>
        <v>21333</v>
      </c>
      <c r="R18" s="28"/>
      <c r="S18" s="28"/>
      <c r="T18" s="28"/>
      <c r="U18" s="28"/>
      <c r="V18" s="28"/>
      <c r="W18" s="28"/>
      <c r="X18" s="28"/>
      <c r="Y18" s="28"/>
    </row>
    <row r="19" spans="1:25" x14ac:dyDescent="0.2">
      <c r="A19" s="29" t="s">
        <v>27</v>
      </c>
      <c r="B19" s="4" t="s">
        <v>194</v>
      </c>
      <c r="C19" s="10">
        <v>42153</v>
      </c>
      <c r="D19" t="s">
        <v>195</v>
      </c>
      <c r="E19" t="s">
        <v>196</v>
      </c>
      <c r="F19" s="35">
        <v>65900</v>
      </c>
      <c r="G19" s="33" t="s">
        <v>197</v>
      </c>
      <c r="H19" s="34">
        <v>42198</v>
      </c>
      <c r="I19" s="34">
        <f t="shared" si="1"/>
        <v>42228</v>
      </c>
      <c r="J19" s="28">
        <f t="shared" si="2"/>
        <v>21967</v>
      </c>
      <c r="K19" s="28"/>
      <c r="L19" s="28"/>
      <c r="M19" s="28"/>
      <c r="N19" s="28"/>
      <c r="O19" s="28"/>
      <c r="P19" s="28"/>
      <c r="Q19" s="28">
        <f t="shared" si="3"/>
        <v>21967</v>
      </c>
      <c r="R19" s="28"/>
      <c r="S19" s="28"/>
      <c r="T19" s="28"/>
      <c r="U19" s="28"/>
      <c r="V19" s="28"/>
      <c r="W19" s="28"/>
      <c r="X19" s="28"/>
      <c r="Y19" s="28"/>
    </row>
    <row r="20" spans="1:25" x14ac:dyDescent="0.2">
      <c r="A20" s="29" t="s">
        <v>27</v>
      </c>
      <c r="B20" s="4" t="s">
        <v>204</v>
      </c>
      <c r="C20" s="10">
        <v>42153</v>
      </c>
      <c r="D20" t="s">
        <v>205</v>
      </c>
      <c r="E20" t="s">
        <v>206</v>
      </c>
      <c r="F20" s="35">
        <v>27000</v>
      </c>
      <c r="G20" s="33" t="s">
        <v>197</v>
      </c>
      <c r="H20" s="34">
        <v>42198</v>
      </c>
      <c r="I20" s="34">
        <f t="shared" si="1"/>
        <v>42228</v>
      </c>
      <c r="J20" s="28">
        <f t="shared" si="2"/>
        <v>9000</v>
      </c>
      <c r="K20" s="28"/>
      <c r="L20" s="28"/>
      <c r="M20" s="28"/>
      <c r="N20" s="28"/>
      <c r="O20" s="28"/>
      <c r="P20" s="28"/>
      <c r="Q20" s="28">
        <f t="shared" si="3"/>
        <v>9000</v>
      </c>
      <c r="R20" s="28"/>
      <c r="S20" s="28"/>
      <c r="T20" s="28"/>
      <c r="U20" s="28"/>
      <c r="V20" s="28"/>
      <c r="W20" s="28"/>
      <c r="X20" s="28"/>
      <c r="Y20" s="28"/>
    </row>
    <row r="21" spans="1:25" x14ac:dyDescent="0.2">
      <c r="A21" s="29" t="s">
        <v>27</v>
      </c>
      <c r="B21" s="4" t="s">
        <v>198</v>
      </c>
      <c r="C21" s="10">
        <v>42153</v>
      </c>
      <c r="D21" s="3" t="s">
        <v>199</v>
      </c>
      <c r="E21" t="s">
        <v>200</v>
      </c>
      <c r="F21" s="35">
        <v>79500</v>
      </c>
      <c r="G21" s="33" t="s">
        <v>197</v>
      </c>
      <c r="H21" s="34">
        <v>42198</v>
      </c>
      <c r="I21" s="34">
        <f t="shared" si="1"/>
        <v>42228</v>
      </c>
      <c r="J21" s="28">
        <f t="shared" si="2"/>
        <v>26500</v>
      </c>
      <c r="K21" s="28"/>
      <c r="L21" s="28"/>
      <c r="M21" s="28"/>
      <c r="N21" s="28"/>
      <c r="O21" s="28"/>
      <c r="P21" s="28"/>
      <c r="Q21" s="28">
        <f t="shared" si="3"/>
        <v>26500</v>
      </c>
      <c r="R21" s="28"/>
      <c r="S21" s="28"/>
      <c r="T21" s="28"/>
      <c r="U21" s="28"/>
      <c r="V21" s="28"/>
      <c r="W21" s="28"/>
      <c r="X21" s="28"/>
      <c r="Y21" s="28"/>
    </row>
    <row r="22" spans="1:25" x14ac:dyDescent="0.2">
      <c r="A22" t="s">
        <v>27</v>
      </c>
      <c r="B22" s="39" t="s">
        <v>277</v>
      </c>
      <c r="C22" s="10">
        <v>42111</v>
      </c>
      <c r="D22" t="s">
        <v>278</v>
      </c>
      <c r="E22" t="s">
        <v>279</v>
      </c>
      <c r="F22" s="32">
        <v>48000</v>
      </c>
      <c r="G22" s="33" t="s">
        <v>197</v>
      </c>
      <c r="H22" s="34">
        <v>42217</v>
      </c>
      <c r="I22" s="34">
        <f t="shared" si="1"/>
        <v>42247</v>
      </c>
      <c r="J22" s="28">
        <f t="shared" si="2"/>
        <v>16000</v>
      </c>
      <c r="K22" s="28"/>
      <c r="L22" s="28"/>
      <c r="M22" s="28"/>
      <c r="N22" s="28"/>
      <c r="O22" s="28"/>
      <c r="P22" s="28"/>
      <c r="Q22" s="28"/>
      <c r="R22" s="28"/>
      <c r="S22" s="28"/>
      <c r="T22" s="28">
        <f>$J22</f>
        <v>16000</v>
      </c>
      <c r="U22" s="28"/>
      <c r="V22" s="28"/>
      <c r="W22" s="28"/>
      <c r="X22" s="28"/>
      <c r="Y22" s="28"/>
    </row>
    <row r="23" spans="1:25" x14ac:dyDescent="0.2">
      <c r="A23" t="s">
        <v>270</v>
      </c>
      <c r="B23" s="39" t="s">
        <v>274</v>
      </c>
      <c r="C23" s="10">
        <v>42090</v>
      </c>
      <c r="D23" t="s">
        <v>275</v>
      </c>
      <c r="E23" t="s">
        <v>276</v>
      </c>
      <c r="F23" s="32">
        <v>59000</v>
      </c>
      <c r="G23" s="33" t="s">
        <v>197</v>
      </c>
      <c r="H23" s="34">
        <v>42217</v>
      </c>
      <c r="I23" s="34">
        <f t="shared" si="1"/>
        <v>42247</v>
      </c>
      <c r="J23" s="28">
        <f t="shared" si="2"/>
        <v>19667</v>
      </c>
      <c r="K23" s="28"/>
      <c r="L23" s="28"/>
      <c r="M23" s="28"/>
      <c r="N23" s="28"/>
      <c r="O23" s="28"/>
      <c r="P23" s="28"/>
      <c r="Q23" s="28"/>
      <c r="R23" s="28"/>
      <c r="S23" s="28"/>
      <c r="T23" s="28">
        <f>$J23</f>
        <v>19667</v>
      </c>
      <c r="U23" s="28"/>
      <c r="V23" s="28"/>
      <c r="W23" s="28"/>
      <c r="X23" s="28"/>
      <c r="Y23" s="28"/>
    </row>
    <row r="24" spans="1:25" x14ac:dyDescent="0.2">
      <c r="A24" t="s">
        <v>270</v>
      </c>
      <c r="B24" s="39" t="s">
        <v>271</v>
      </c>
      <c r="C24" s="10">
        <v>42089</v>
      </c>
      <c r="D24" t="s">
        <v>272</v>
      </c>
      <c r="E24" t="s">
        <v>273</v>
      </c>
      <c r="F24" s="32">
        <v>39500</v>
      </c>
      <c r="G24" s="33" t="s">
        <v>197</v>
      </c>
      <c r="H24" s="34">
        <v>42217</v>
      </c>
      <c r="I24" s="34">
        <f t="shared" si="1"/>
        <v>42247</v>
      </c>
      <c r="J24" s="28">
        <f t="shared" si="2"/>
        <v>13167</v>
      </c>
      <c r="K24" s="28"/>
      <c r="L24" s="28"/>
      <c r="M24" s="28"/>
      <c r="N24" s="28"/>
      <c r="O24" s="28"/>
      <c r="P24" s="28"/>
      <c r="Q24" s="28"/>
      <c r="R24" s="28"/>
      <c r="S24" s="28"/>
      <c r="T24" s="28">
        <f>$J24</f>
        <v>13167</v>
      </c>
      <c r="U24" s="28"/>
      <c r="V24" s="28"/>
      <c r="W24" s="28"/>
      <c r="X24" s="28"/>
      <c r="Y24" s="28"/>
    </row>
    <row r="25" spans="1:25" x14ac:dyDescent="0.2">
      <c r="A25" s="29" t="s">
        <v>37</v>
      </c>
      <c r="B25" s="4" t="s">
        <v>285</v>
      </c>
      <c r="C25" s="10">
        <v>42172</v>
      </c>
      <c r="D25" t="s">
        <v>286</v>
      </c>
      <c r="E25" t="s">
        <v>287</v>
      </c>
      <c r="F25" s="32">
        <v>76500</v>
      </c>
      <c r="G25" s="33" t="s">
        <v>197</v>
      </c>
      <c r="H25" s="34">
        <v>42217</v>
      </c>
      <c r="I25" s="34">
        <f>H25+60</f>
        <v>42277</v>
      </c>
      <c r="J25" s="28">
        <f t="shared" si="2"/>
        <v>25500</v>
      </c>
      <c r="K25" s="28"/>
      <c r="L25" s="28"/>
      <c r="M25" s="28"/>
      <c r="N25" s="28"/>
      <c r="O25" s="28"/>
      <c r="P25" s="28"/>
      <c r="Q25" s="28"/>
      <c r="R25" s="28"/>
      <c r="S25" s="28"/>
      <c r="U25" s="28"/>
      <c r="V25" s="28"/>
      <c r="W25" s="28"/>
      <c r="X25" s="28">
        <f>$J25</f>
        <v>25500</v>
      </c>
      <c r="Y25" s="28"/>
    </row>
    <row r="26" spans="1:25" x14ac:dyDescent="0.2">
      <c r="A26" t="s">
        <v>24</v>
      </c>
      <c r="B26" s="39" t="s">
        <v>253</v>
      </c>
      <c r="C26" s="10">
        <v>42129</v>
      </c>
      <c r="D26" t="s">
        <v>254</v>
      </c>
      <c r="E26" t="s">
        <v>255</v>
      </c>
      <c r="F26" s="32">
        <v>49500</v>
      </c>
      <c r="G26" s="33" t="s">
        <v>197</v>
      </c>
      <c r="H26" s="34">
        <v>42205</v>
      </c>
      <c r="I26" s="34">
        <f>+H26+30</f>
        <v>42235</v>
      </c>
      <c r="J26" s="28">
        <f t="shared" si="2"/>
        <v>16500</v>
      </c>
      <c r="K26" s="28"/>
      <c r="L26" s="28"/>
      <c r="M26" s="28"/>
      <c r="N26" s="28"/>
      <c r="O26" s="28"/>
      <c r="P26" s="28"/>
      <c r="Q26" s="28"/>
      <c r="R26" s="28">
        <f>$J26</f>
        <v>16500</v>
      </c>
      <c r="S26" s="28"/>
      <c r="T26" s="28"/>
      <c r="U26" s="28"/>
      <c r="V26" s="28"/>
      <c r="W26" s="28"/>
      <c r="X26" s="28"/>
      <c r="Y26" s="28"/>
    </row>
    <row r="27" spans="1:25" x14ac:dyDescent="0.2">
      <c r="A27" t="s">
        <v>24</v>
      </c>
      <c r="B27" s="39" t="s">
        <v>258</v>
      </c>
      <c r="C27" s="10">
        <v>42132</v>
      </c>
      <c r="D27" t="s">
        <v>259</v>
      </c>
      <c r="E27" t="s">
        <v>260</v>
      </c>
      <c r="F27" s="32">
        <v>108000</v>
      </c>
      <c r="G27" s="33" t="s">
        <v>197</v>
      </c>
      <c r="H27" s="34">
        <v>42205</v>
      </c>
      <c r="I27" s="34">
        <f>+H27+30</f>
        <v>42235</v>
      </c>
      <c r="J27" s="28">
        <f t="shared" si="2"/>
        <v>36000</v>
      </c>
      <c r="K27" s="28"/>
      <c r="L27" s="28"/>
      <c r="M27" s="28"/>
      <c r="N27" s="28"/>
      <c r="O27" s="28"/>
      <c r="P27" s="28"/>
      <c r="Q27" s="28"/>
      <c r="R27" s="28">
        <f>$J27</f>
        <v>36000</v>
      </c>
      <c r="S27" s="28"/>
      <c r="T27" s="28"/>
      <c r="U27" s="28"/>
      <c r="V27" s="28"/>
      <c r="W27" s="28"/>
      <c r="X27" s="28"/>
      <c r="Y27" s="28"/>
    </row>
    <row r="28" spans="1:25" x14ac:dyDescent="0.2">
      <c r="A28" s="29" t="s">
        <v>291</v>
      </c>
      <c r="B28" s="44" t="s">
        <v>292</v>
      </c>
      <c r="C28" s="30">
        <v>42156</v>
      </c>
      <c r="D28" s="31" t="s">
        <v>293</v>
      </c>
      <c r="E28" s="31" t="s">
        <v>293</v>
      </c>
      <c r="F28" s="32">
        <v>150000</v>
      </c>
      <c r="G28" s="38" t="s">
        <v>197</v>
      </c>
      <c r="H28" s="45">
        <v>42217</v>
      </c>
      <c r="I28" s="34">
        <f>+H28+30</f>
        <v>42247</v>
      </c>
      <c r="J28" s="28">
        <f t="shared" si="2"/>
        <v>50000</v>
      </c>
      <c r="K28" s="28"/>
      <c r="L28" s="28"/>
      <c r="M28" s="28"/>
      <c r="N28" s="28"/>
      <c r="O28" s="28"/>
      <c r="P28" s="28"/>
      <c r="Q28" s="28"/>
      <c r="R28" s="28"/>
      <c r="S28" s="28"/>
      <c r="T28" s="28">
        <f>$J28</f>
        <v>50000</v>
      </c>
      <c r="U28" s="28"/>
      <c r="V28" s="28"/>
      <c r="W28" s="28"/>
      <c r="X28" s="28"/>
      <c r="Y28" s="28"/>
    </row>
    <row r="29" spans="1:25" x14ac:dyDescent="0.2">
      <c r="A29" s="29"/>
      <c r="B29" s="4"/>
      <c r="C29" s="10"/>
      <c r="F29" s="53">
        <f>SUM(F3:F28)</f>
        <v>1463150</v>
      </c>
      <c r="G29" s="33"/>
      <c r="H29" s="34"/>
      <c r="I29" s="34"/>
      <c r="J29" s="53">
        <f>SUM(J3:J28)</f>
        <v>487716</v>
      </c>
      <c r="K29" s="28"/>
      <c r="L29" s="53">
        <f t="shared" ref="L29:X29" si="4">SUM(L3:L28)</f>
        <v>0</v>
      </c>
      <c r="M29" s="53">
        <f t="shared" si="4"/>
        <v>0</v>
      </c>
      <c r="N29" s="53">
        <f t="shared" si="4"/>
        <v>0</v>
      </c>
      <c r="O29" s="53">
        <f t="shared" si="4"/>
        <v>0</v>
      </c>
      <c r="P29" s="53">
        <f t="shared" si="4"/>
        <v>0</v>
      </c>
      <c r="Q29" s="53">
        <f>SUM(Q3:Q28)</f>
        <v>151016</v>
      </c>
      <c r="R29" s="53">
        <f t="shared" si="4"/>
        <v>127833</v>
      </c>
      <c r="S29" s="53">
        <f t="shared" si="4"/>
        <v>0</v>
      </c>
      <c r="T29" s="53">
        <f t="shared" si="4"/>
        <v>145501</v>
      </c>
      <c r="U29" s="53">
        <f t="shared" si="4"/>
        <v>0</v>
      </c>
      <c r="V29" s="53">
        <f t="shared" si="4"/>
        <v>37866</v>
      </c>
      <c r="W29" s="53">
        <f t="shared" si="4"/>
        <v>0</v>
      </c>
      <c r="X29" s="53">
        <f t="shared" si="4"/>
        <v>25500</v>
      </c>
      <c r="Y29" s="28">
        <f>SUM(L29:X29)</f>
        <v>487716</v>
      </c>
    </row>
    <row r="30" spans="1:25" x14ac:dyDescent="0.2">
      <c r="A30" s="29"/>
      <c r="B30" s="4"/>
      <c r="C30" s="10"/>
      <c r="F30" s="32"/>
      <c r="G30" s="33"/>
      <c r="H30" s="34"/>
      <c r="I30" s="34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x14ac:dyDescent="0.2">
      <c r="A31" s="29"/>
      <c r="B31" s="4"/>
      <c r="C31" s="10"/>
      <c r="F31" s="32"/>
      <c r="G31" s="33"/>
      <c r="H31" s="34"/>
      <c r="I31" s="34" t="s">
        <v>305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x14ac:dyDescent="0.2">
      <c r="A32" s="29"/>
      <c r="B32" s="4"/>
      <c r="C32" s="10"/>
      <c r="F32" s="32"/>
      <c r="G32" s="33"/>
      <c r="H32" s="34"/>
      <c r="I32" s="34" t="s">
        <v>186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2">
      <c r="A33" s="29" t="s">
        <v>27</v>
      </c>
      <c r="B33" s="4" t="s">
        <v>229</v>
      </c>
      <c r="C33" s="30">
        <v>42167</v>
      </c>
      <c r="D33" t="s">
        <v>230</v>
      </c>
      <c r="E33" t="s">
        <v>231</v>
      </c>
      <c r="F33" s="32">
        <v>3400</v>
      </c>
      <c r="G33" s="33" t="s">
        <v>55</v>
      </c>
      <c r="H33" s="34">
        <v>42200</v>
      </c>
      <c r="I33" s="54">
        <f t="shared" ref="I33:I45" si="5">IF(F33&gt;5000,H33+60,H33+50)</f>
        <v>42250</v>
      </c>
      <c r="K33" s="28"/>
      <c r="L33" s="28"/>
      <c r="M33" s="28"/>
      <c r="N33" s="28"/>
      <c r="O33" s="28"/>
      <c r="P33" s="28"/>
      <c r="Q33" s="28"/>
      <c r="R33" s="28"/>
      <c r="S33" s="28"/>
      <c r="T33" s="28">
        <f>$F33</f>
        <v>3400</v>
      </c>
      <c r="U33" s="28"/>
      <c r="V33" s="28"/>
      <c r="W33" s="28"/>
      <c r="X33" s="28"/>
      <c r="Y33" s="28"/>
    </row>
    <row r="34" spans="1:25" x14ac:dyDescent="0.2">
      <c r="A34" s="29" t="s">
        <v>27</v>
      </c>
      <c r="B34" s="4" t="s">
        <v>229</v>
      </c>
      <c r="C34" s="10">
        <v>42167</v>
      </c>
      <c r="D34" t="s">
        <v>232</v>
      </c>
      <c r="E34" t="s">
        <v>233</v>
      </c>
      <c r="F34" s="32">
        <v>3400</v>
      </c>
      <c r="G34" s="33" t="s">
        <v>55</v>
      </c>
      <c r="H34" s="34">
        <v>42200</v>
      </c>
      <c r="I34" s="54">
        <f t="shared" si="5"/>
        <v>42250</v>
      </c>
      <c r="K34" s="28"/>
      <c r="L34" s="28"/>
      <c r="M34" s="28"/>
      <c r="N34" s="28"/>
      <c r="O34" s="28"/>
      <c r="P34" s="28"/>
      <c r="Q34" s="28"/>
      <c r="R34" s="28"/>
      <c r="S34" s="28"/>
      <c r="T34" s="28">
        <f>$F34</f>
        <v>3400</v>
      </c>
      <c r="U34" s="28"/>
      <c r="V34" s="28"/>
      <c r="W34" s="28"/>
      <c r="X34" s="28"/>
      <c r="Y34" s="28"/>
    </row>
    <row r="35" spans="1:25" x14ac:dyDescent="0.2">
      <c r="A35" s="29" t="s">
        <v>27</v>
      </c>
      <c r="B35" s="4" t="s">
        <v>229</v>
      </c>
      <c r="C35" s="30">
        <v>42167</v>
      </c>
      <c r="D35" t="s">
        <v>234</v>
      </c>
      <c r="E35" s="29" t="s">
        <v>235</v>
      </c>
      <c r="F35" s="32">
        <v>1550</v>
      </c>
      <c r="G35" s="33" t="s">
        <v>55</v>
      </c>
      <c r="H35" s="34">
        <v>42200</v>
      </c>
      <c r="I35" s="54">
        <f t="shared" si="5"/>
        <v>42250</v>
      </c>
      <c r="K35" s="28"/>
      <c r="L35" s="28"/>
      <c r="M35" s="28"/>
      <c r="N35" s="28"/>
      <c r="O35" s="28"/>
      <c r="P35" s="28"/>
      <c r="Q35" s="28"/>
      <c r="R35" s="28"/>
      <c r="S35" s="28"/>
      <c r="T35" s="28">
        <f>$F35</f>
        <v>1550</v>
      </c>
      <c r="U35" s="28"/>
      <c r="V35" s="28"/>
      <c r="W35" s="28"/>
      <c r="X35" s="28"/>
      <c r="Y35" s="28"/>
    </row>
    <row r="36" spans="1:25" x14ac:dyDescent="0.2">
      <c r="A36" s="29" t="s">
        <v>27</v>
      </c>
      <c r="B36" s="4" t="s">
        <v>229</v>
      </c>
      <c r="C36" s="30">
        <v>42167</v>
      </c>
      <c r="D36" t="s">
        <v>236</v>
      </c>
      <c r="E36" t="s">
        <v>237</v>
      </c>
      <c r="F36" s="32">
        <v>1775</v>
      </c>
      <c r="G36" s="33" t="s">
        <v>55</v>
      </c>
      <c r="H36" s="34">
        <v>42200</v>
      </c>
      <c r="I36" s="54">
        <f t="shared" si="5"/>
        <v>42250</v>
      </c>
      <c r="K36" s="28"/>
      <c r="L36" s="28"/>
      <c r="M36" s="28"/>
      <c r="N36" s="28"/>
      <c r="O36" s="28"/>
      <c r="P36" s="28"/>
      <c r="Q36" s="28"/>
      <c r="R36" s="28"/>
      <c r="S36" s="28"/>
      <c r="T36" s="28">
        <f>$F36</f>
        <v>1775</v>
      </c>
      <c r="U36" s="28"/>
      <c r="V36" s="28"/>
      <c r="W36" s="28"/>
      <c r="X36" s="28"/>
      <c r="Y36" s="28"/>
    </row>
    <row r="37" spans="1:25" x14ac:dyDescent="0.2">
      <c r="A37" s="29" t="s">
        <v>27</v>
      </c>
      <c r="B37" s="4" t="s">
        <v>229</v>
      </c>
      <c r="C37" s="10">
        <v>42167</v>
      </c>
      <c r="D37" t="s">
        <v>238</v>
      </c>
      <c r="E37" t="s">
        <v>239</v>
      </c>
      <c r="F37" s="32">
        <v>1680</v>
      </c>
      <c r="G37" s="33" t="s">
        <v>55</v>
      </c>
      <c r="H37" s="34">
        <v>42200</v>
      </c>
      <c r="I37" s="54">
        <f t="shared" si="5"/>
        <v>42250</v>
      </c>
      <c r="K37" s="28"/>
      <c r="L37" s="28"/>
      <c r="M37" s="28"/>
      <c r="N37" s="28"/>
      <c r="O37" s="28"/>
      <c r="P37" s="28"/>
      <c r="Q37" s="28"/>
      <c r="R37" s="28"/>
      <c r="S37" s="28"/>
      <c r="T37" s="28">
        <f>$F37</f>
        <v>1680</v>
      </c>
      <c r="U37" s="28"/>
      <c r="V37" s="28"/>
      <c r="W37" s="28"/>
      <c r="X37" s="28"/>
      <c r="Y37" s="28"/>
    </row>
    <row r="38" spans="1:25" x14ac:dyDescent="0.2">
      <c r="A38" s="9" t="s">
        <v>251</v>
      </c>
      <c r="B38" s="40">
        <v>25849</v>
      </c>
      <c r="C38" s="6">
        <v>42114</v>
      </c>
      <c r="D38" s="46">
        <v>8878</v>
      </c>
      <c r="E38" s="9" t="s">
        <v>252</v>
      </c>
      <c r="F38" s="41">
        <v>4650</v>
      </c>
      <c r="G38" s="33" t="s">
        <v>55</v>
      </c>
      <c r="H38" s="34">
        <v>42205</v>
      </c>
      <c r="I38" s="54">
        <f t="shared" si="5"/>
        <v>42255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>
        <f>$F38</f>
        <v>4650</v>
      </c>
      <c r="V38" s="28"/>
      <c r="W38" s="28"/>
      <c r="X38" s="28"/>
      <c r="Y38" s="28"/>
    </row>
    <row r="39" spans="1:25" x14ac:dyDescent="0.2">
      <c r="A39" s="9" t="s">
        <v>244</v>
      </c>
      <c r="B39" s="39" t="s">
        <v>248</v>
      </c>
      <c r="C39" s="10">
        <v>42076</v>
      </c>
      <c r="D39" t="s">
        <v>249</v>
      </c>
      <c r="E39" t="s">
        <v>250</v>
      </c>
      <c r="F39" s="32">
        <v>4180</v>
      </c>
      <c r="G39" s="33" t="s">
        <v>55</v>
      </c>
      <c r="H39" s="34">
        <v>42205</v>
      </c>
      <c r="I39" s="54">
        <f t="shared" si="5"/>
        <v>42255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>
        <f>$F39</f>
        <v>4180</v>
      </c>
      <c r="V39" s="28"/>
      <c r="W39" s="28"/>
      <c r="X39" s="28"/>
      <c r="Y39" s="28"/>
    </row>
    <row r="40" spans="1:25" x14ac:dyDescent="0.2">
      <c r="A40" s="29" t="s">
        <v>26</v>
      </c>
      <c r="B40" s="4" t="s">
        <v>223</v>
      </c>
      <c r="C40" s="30">
        <v>42179</v>
      </c>
      <c r="D40" t="s">
        <v>224</v>
      </c>
      <c r="E40" s="29" t="s">
        <v>225</v>
      </c>
      <c r="F40" s="32">
        <v>5430</v>
      </c>
      <c r="G40" s="33" t="s">
        <v>55</v>
      </c>
      <c r="H40" s="34">
        <v>42198</v>
      </c>
      <c r="I40" s="54">
        <f t="shared" si="5"/>
        <v>42258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>
        <f>$F40</f>
        <v>5430</v>
      </c>
      <c r="V40" s="28"/>
      <c r="W40" s="28"/>
      <c r="X40" s="28"/>
      <c r="Y40" s="28"/>
    </row>
    <row r="41" spans="1:25" x14ac:dyDescent="0.2">
      <c r="A41" s="29" t="s">
        <v>216</v>
      </c>
      <c r="B41" s="4" t="s">
        <v>217</v>
      </c>
      <c r="C41" s="10">
        <v>42177</v>
      </c>
      <c r="D41" t="s">
        <v>218</v>
      </c>
      <c r="E41" t="s">
        <v>219</v>
      </c>
      <c r="F41" s="32">
        <v>5550</v>
      </c>
      <c r="G41" s="33" t="s">
        <v>55</v>
      </c>
      <c r="H41" s="34">
        <v>42198</v>
      </c>
      <c r="I41" s="54">
        <f t="shared" si="5"/>
        <v>42258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>
        <f>$F41</f>
        <v>5550</v>
      </c>
      <c r="V41" s="28"/>
      <c r="W41" s="28"/>
      <c r="X41" s="28"/>
      <c r="Y41" s="28"/>
    </row>
    <row r="42" spans="1:25" x14ac:dyDescent="0.2">
      <c r="A42" s="29" t="s">
        <v>27</v>
      </c>
      <c r="B42" s="4" t="s">
        <v>226</v>
      </c>
      <c r="C42" s="30">
        <v>42166</v>
      </c>
      <c r="D42" t="s">
        <v>227</v>
      </c>
      <c r="E42" s="29" t="s">
        <v>228</v>
      </c>
      <c r="F42" s="35">
        <v>11800</v>
      </c>
      <c r="G42" s="33" t="s">
        <v>55</v>
      </c>
      <c r="H42" s="34">
        <v>42200</v>
      </c>
      <c r="I42" s="54">
        <f t="shared" si="5"/>
        <v>42260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>
        <f>$F42</f>
        <v>11800</v>
      </c>
      <c r="W42" s="28"/>
      <c r="X42" s="28"/>
      <c r="Y42" s="28"/>
    </row>
    <row r="43" spans="1:25" x14ac:dyDescent="0.2">
      <c r="A43" s="29" t="s">
        <v>240</v>
      </c>
      <c r="B43" s="4" t="s">
        <v>241</v>
      </c>
      <c r="C43" s="30">
        <v>42178</v>
      </c>
      <c r="D43" t="s">
        <v>242</v>
      </c>
      <c r="E43" t="s">
        <v>243</v>
      </c>
      <c r="F43" s="35">
        <v>7880</v>
      </c>
      <c r="G43" s="33" t="s">
        <v>55</v>
      </c>
      <c r="H43" s="34">
        <v>42201</v>
      </c>
      <c r="I43" s="54">
        <f t="shared" si="5"/>
        <v>42261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>
        <f>$F43</f>
        <v>7880</v>
      </c>
      <c r="W43" s="28"/>
      <c r="X43" s="28"/>
      <c r="Y43" s="28"/>
    </row>
    <row r="44" spans="1:25" x14ac:dyDescent="0.2">
      <c r="A44" s="9" t="s">
        <v>244</v>
      </c>
      <c r="B44" s="39" t="s">
        <v>245</v>
      </c>
      <c r="C44" s="10">
        <v>42076</v>
      </c>
      <c r="D44" t="s">
        <v>246</v>
      </c>
      <c r="E44" t="s">
        <v>247</v>
      </c>
      <c r="F44" s="32">
        <v>9200</v>
      </c>
      <c r="G44" s="33" t="s">
        <v>55</v>
      </c>
      <c r="H44" s="34">
        <v>42205</v>
      </c>
      <c r="I44" s="54">
        <f t="shared" si="5"/>
        <v>42265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>
        <f>$F44</f>
        <v>9200</v>
      </c>
      <c r="X44" s="28"/>
      <c r="Y44" s="28"/>
    </row>
    <row r="45" spans="1:25" x14ac:dyDescent="0.2">
      <c r="A45" t="s">
        <v>29</v>
      </c>
      <c r="B45" s="40">
        <v>25876</v>
      </c>
      <c r="C45" s="6">
        <v>42118</v>
      </c>
      <c r="D45" s="9" t="s">
        <v>280</v>
      </c>
      <c r="E45" s="9" t="s">
        <v>281</v>
      </c>
      <c r="F45" s="41">
        <v>30000</v>
      </c>
      <c r="G45" s="33" t="s">
        <v>55</v>
      </c>
      <c r="H45" s="34">
        <v>42217</v>
      </c>
      <c r="I45" s="54">
        <f t="shared" si="5"/>
        <v>42277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>
        <f>$F45</f>
        <v>30000</v>
      </c>
      <c r="Y45" s="28"/>
    </row>
    <row r="46" spans="1:25" s="28" customFormat="1" x14ac:dyDescent="0.2">
      <c r="A46" s="23"/>
      <c r="B46" s="23"/>
      <c r="C46" s="23"/>
      <c r="D46" s="23"/>
      <c r="E46" s="23"/>
      <c r="F46" s="24">
        <f>SUM(F33:F45)</f>
        <v>90495</v>
      </c>
      <c r="G46" s="23"/>
      <c r="H46" s="55"/>
      <c r="I46" s="55"/>
      <c r="L46" s="24">
        <f t="shared" ref="L46:X46" si="6">SUM(L33:L45)</f>
        <v>0</v>
      </c>
      <c r="M46" s="24">
        <f t="shared" si="6"/>
        <v>0</v>
      </c>
      <c r="N46" s="24">
        <f t="shared" si="6"/>
        <v>0</v>
      </c>
      <c r="O46" s="24">
        <f t="shared" si="6"/>
        <v>0</v>
      </c>
      <c r="P46" s="24">
        <f t="shared" si="6"/>
        <v>0</v>
      </c>
      <c r="Q46" s="24">
        <f t="shared" si="6"/>
        <v>0</v>
      </c>
      <c r="R46" s="24">
        <f t="shared" si="6"/>
        <v>0</v>
      </c>
      <c r="S46" s="24">
        <f t="shared" si="6"/>
        <v>0</v>
      </c>
      <c r="T46" s="24">
        <f t="shared" si="6"/>
        <v>11805</v>
      </c>
      <c r="U46" s="24">
        <f t="shared" si="6"/>
        <v>19810</v>
      </c>
      <c r="V46" s="24">
        <f t="shared" si="6"/>
        <v>19680</v>
      </c>
      <c r="W46" s="24">
        <f t="shared" si="6"/>
        <v>9200</v>
      </c>
      <c r="X46" s="24">
        <f t="shared" si="6"/>
        <v>30000</v>
      </c>
      <c r="Y46" s="28">
        <f>SUM(L46:X46)</f>
        <v>90495</v>
      </c>
    </row>
  </sheetData>
  <customSheetViews>
    <customSheetView guid="{D81EDAC4-75AE-4B8D-B758-1F728A8C3410}" scale="75" state="hidden">
      <selection activeCell="F3" sqref="F3"/>
      <pageMargins left="0.7" right="0.7" top="0.75" bottom="0.75" header="0.3" footer="0.3"/>
      <pageSetup orientation="portrait" r:id="rId1"/>
    </customSheetView>
    <customSheetView guid="{AADCD0DD-DFC9-4D0A-A6B7-7EBE73AAE341}" scale="75" state="hidden">
      <selection activeCell="F3" sqref="F3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BL71"/>
  <sheetViews>
    <sheetView zoomScaleNormal="100" workbookViewId="0">
      <pane ySplit="1" topLeftCell="A31" activePane="bottomLeft" state="frozen"/>
      <selection activeCell="C1" sqref="C1"/>
      <selection pane="bottomLeft" activeCell="I1" sqref="I1:L65536"/>
    </sheetView>
  </sheetViews>
  <sheetFormatPr defaultColWidth="6.85546875" defaultRowHeight="12.75" customHeight="1" x14ac:dyDescent="0.2"/>
  <cols>
    <col min="1" max="1" width="9.28515625" style="13" bestFit="1" customWidth="1"/>
    <col min="2" max="2" width="9.85546875" style="13" bestFit="1" customWidth="1"/>
    <col min="3" max="3" width="27.85546875" style="13" customWidth="1"/>
    <col min="4" max="4" width="4.140625" style="13" bestFit="1" customWidth="1"/>
    <col min="5" max="5" width="16.28515625" style="13" customWidth="1"/>
    <col min="6" max="6" width="7.7109375" style="13" bestFit="1" customWidth="1"/>
    <col min="7" max="7" width="1.7109375" style="13" bestFit="1" customWidth="1"/>
    <col min="8" max="8" width="13.42578125" style="2" bestFit="1" customWidth="1"/>
    <col min="9" max="9" width="8.42578125" style="13" bestFit="1" customWidth="1"/>
    <col min="10" max="10" width="16.140625" style="13" hidden="1" customWidth="1"/>
    <col min="11" max="11" width="8.28515625" style="13" hidden="1" customWidth="1"/>
    <col min="12" max="12" width="8.85546875" style="13" bestFit="1" customWidth="1"/>
    <col min="13" max="13" width="10.5703125" style="13" bestFit="1" customWidth="1"/>
    <col min="14" max="16" width="9" style="13" bestFit="1" customWidth="1"/>
    <col min="17" max="17" width="8" style="13" bestFit="1" customWidth="1"/>
    <col min="18" max="20" width="9" style="13" bestFit="1" customWidth="1"/>
    <col min="21" max="21" width="8" style="13" bestFit="1" customWidth="1"/>
    <col min="22" max="25" width="9" style="13" bestFit="1" customWidth="1"/>
    <col min="26" max="26" width="8.85546875" style="13" bestFit="1" customWidth="1"/>
    <col min="27" max="29" width="9.85546875" style="13" bestFit="1" customWidth="1"/>
    <col min="30" max="30" width="8.85546875" style="13" bestFit="1" customWidth="1"/>
    <col min="31" max="33" width="9.85546875" style="13" bestFit="1" customWidth="1"/>
    <col min="34" max="34" width="8.85546875" style="13" bestFit="1" customWidth="1"/>
    <col min="35" max="37" width="9.85546875" style="13" bestFit="1" customWidth="1"/>
    <col min="38" max="39" width="7.85546875" style="13" bestFit="1" customWidth="1"/>
    <col min="40" max="41" width="8.85546875" style="13" bestFit="1" customWidth="1"/>
    <col min="42" max="60" width="6.85546875" style="13"/>
    <col min="61" max="61" width="8.85546875" style="13" bestFit="1" customWidth="1"/>
    <col min="62" max="16384" width="6.85546875" style="13"/>
  </cols>
  <sheetData>
    <row r="1" spans="1:64" s="11" customFormat="1" ht="12.75" customHeight="1" x14ac:dyDescent="0.2">
      <c r="A1" s="11" t="s">
        <v>44</v>
      </c>
      <c r="B1" s="11" t="s">
        <v>45</v>
      </c>
      <c r="C1" s="11" t="s">
        <v>46</v>
      </c>
      <c r="D1" s="11" t="s">
        <v>47</v>
      </c>
      <c r="E1" s="11" t="s">
        <v>48</v>
      </c>
      <c r="F1" s="11" t="s">
        <v>49</v>
      </c>
      <c r="H1" s="12" t="s">
        <v>306</v>
      </c>
      <c r="I1" s="11" t="s">
        <v>51</v>
      </c>
      <c r="J1" s="11" t="s">
        <v>181</v>
      </c>
      <c r="K1" s="11" t="s">
        <v>180</v>
      </c>
      <c r="L1" s="11" t="s">
        <v>50</v>
      </c>
      <c r="M1" s="58">
        <v>42195</v>
      </c>
      <c r="N1" s="58">
        <f>+M1+7</f>
        <v>42202</v>
      </c>
      <c r="O1" s="58">
        <f t="shared" ref="O1:AL1" si="0">+N1+7</f>
        <v>42209</v>
      </c>
      <c r="P1" s="58">
        <f t="shared" si="0"/>
        <v>42216</v>
      </c>
      <c r="Q1" s="58">
        <f t="shared" si="0"/>
        <v>42223</v>
      </c>
      <c r="R1" s="58">
        <f t="shared" si="0"/>
        <v>42230</v>
      </c>
      <c r="S1" s="58">
        <f t="shared" si="0"/>
        <v>42237</v>
      </c>
      <c r="T1" s="58">
        <f t="shared" si="0"/>
        <v>42244</v>
      </c>
      <c r="U1" s="58">
        <f t="shared" si="0"/>
        <v>42251</v>
      </c>
      <c r="V1" s="58">
        <f t="shared" si="0"/>
        <v>42258</v>
      </c>
      <c r="W1" s="58">
        <f t="shared" si="0"/>
        <v>42265</v>
      </c>
      <c r="X1" s="58">
        <f t="shared" si="0"/>
        <v>42272</v>
      </c>
      <c r="Y1" s="58">
        <f t="shared" si="0"/>
        <v>42279</v>
      </c>
      <c r="Z1" s="58">
        <f t="shared" si="0"/>
        <v>42286</v>
      </c>
      <c r="AA1" s="58">
        <f t="shared" si="0"/>
        <v>42293</v>
      </c>
      <c r="AB1" s="58">
        <f t="shared" si="0"/>
        <v>42300</v>
      </c>
      <c r="AC1" s="58">
        <f t="shared" si="0"/>
        <v>42307</v>
      </c>
      <c r="AD1" s="58">
        <f t="shared" si="0"/>
        <v>42314</v>
      </c>
      <c r="AE1" s="58">
        <f t="shared" si="0"/>
        <v>42321</v>
      </c>
      <c r="AF1" s="58">
        <f t="shared" si="0"/>
        <v>42328</v>
      </c>
      <c r="AG1" s="58">
        <f t="shared" si="0"/>
        <v>42335</v>
      </c>
      <c r="AH1" s="58">
        <f t="shared" si="0"/>
        <v>42342</v>
      </c>
      <c r="AI1" s="58">
        <f t="shared" si="0"/>
        <v>42349</v>
      </c>
      <c r="AJ1" s="58">
        <f t="shared" si="0"/>
        <v>42356</v>
      </c>
      <c r="AK1" s="58">
        <f t="shared" si="0"/>
        <v>42363</v>
      </c>
      <c r="AL1" s="58">
        <f t="shared" si="0"/>
        <v>42370</v>
      </c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</row>
    <row r="2" spans="1:64" ht="11.25" x14ac:dyDescent="0.2">
      <c r="A2" s="17" t="s">
        <v>370</v>
      </c>
      <c r="B2" s="59" t="s">
        <v>42</v>
      </c>
      <c r="C2" s="17" t="s">
        <v>371</v>
      </c>
      <c r="D2" s="17" t="s">
        <v>74</v>
      </c>
      <c r="E2" s="17" t="s">
        <v>155</v>
      </c>
      <c r="F2" s="18">
        <v>9200</v>
      </c>
      <c r="G2" s="17"/>
      <c r="H2" s="20"/>
      <c r="I2" s="18">
        <f t="shared" ref="I2:I33" si="1">SUM(F2-H2)</f>
        <v>9200</v>
      </c>
      <c r="J2" s="56">
        <f>+L2+60</f>
        <v>42227</v>
      </c>
      <c r="K2" s="17" t="s">
        <v>28</v>
      </c>
      <c r="L2" s="19">
        <v>42167</v>
      </c>
      <c r="M2" s="18">
        <f>$I2</f>
        <v>9200</v>
      </c>
      <c r="N2" s="17"/>
      <c r="O2" s="17"/>
      <c r="P2" s="17"/>
      <c r="Q2" s="17"/>
      <c r="R2" s="14"/>
      <c r="S2" s="17"/>
      <c r="T2" s="18"/>
      <c r="U2" s="17"/>
      <c r="V2" s="17"/>
      <c r="W2" s="18"/>
      <c r="X2" s="17"/>
      <c r="Y2" s="18"/>
      <c r="Z2" s="17"/>
      <c r="AA2" s="17"/>
      <c r="AB2" s="17"/>
      <c r="AC2" s="17"/>
      <c r="AD2" s="17"/>
      <c r="AE2" s="17"/>
      <c r="AF2" s="18"/>
      <c r="AG2" s="17"/>
      <c r="AH2" s="17"/>
      <c r="AI2" s="17"/>
      <c r="AJ2" s="18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11.25" x14ac:dyDescent="0.2">
      <c r="A3" s="17" t="s">
        <v>368</v>
      </c>
      <c r="B3" s="59" t="s">
        <v>367</v>
      </c>
      <c r="C3" s="17" t="s">
        <v>369</v>
      </c>
      <c r="D3" s="17" t="s">
        <v>74</v>
      </c>
      <c r="E3" s="17" t="s">
        <v>163</v>
      </c>
      <c r="F3" s="18">
        <v>13500</v>
      </c>
      <c r="G3" s="17"/>
      <c r="H3" s="20"/>
      <c r="I3" s="18">
        <f t="shared" si="1"/>
        <v>13500</v>
      </c>
      <c r="J3" s="56">
        <f>+L3+60</f>
        <v>42241</v>
      </c>
      <c r="K3" s="17" t="s">
        <v>28</v>
      </c>
      <c r="L3" s="19">
        <v>42181</v>
      </c>
      <c r="M3" s="18">
        <f>$I3</f>
        <v>13500</v>
      </c>
      <c r="N3" s="17"/>
      <c r="O3" s="17"/>
      <c r="P3" s="17"/>
      <c r="Q3" s="17"/>
      <c r="R3" s="17"/>
      <c r="S3" s="17"/>
      <c r="T3" s="18"/>
      <c r="U3" s="17"/>
      <c r="V3" s="17"/>
      <c r="W3" s="18"/>
      <c r="X3" s="17"/>
      <c r="Y3" s="18"/>
      <c r="Z3" s="17"/>
      <c r="AA3" s="17"/>
      <c r="AB3" s="17"/>
      <c r="AC3" s="17"/>
      <c r="AD3" s="17"/>
      <c r="AE3" s="17"/>
      <c r="AF3" s="18"/>
      <c r="AG3" s="17"/>
      <c r="AH3" s="17"/>
      <c r="AI3" s="17"/>
      <c r="AJ3" s="18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11.25" x14ac:dyDescent="0.2">
      <c r="A4" s="13" t="s">
        <v>93</v>
      </c>
      <c r="B4" s="13" t="s">
        <v>94</v>
      </c>
      <c r="C4" s="13" t="s">
        <v>95</v>
      </c>
      <c r="D4" s="13" t="s">
        <v>55</v>
      </c>
      <c r="E4" s="13" t="s">
        <v>96</v>
      </c>
      <c r="F4" s="14">
        <v>13500</v>
      </c>
      <c r="H4" s="2">
        <v>4500</v>
      </c>
      <c r="I4" s="14">
        <f t="shared" si="1"/>
        <v>9000</v>
      </c>
      <c r="J4" s="16">
        <f>+L4+42</f>
        <v>42234</v>
      </c>
      <c r="K4" s="13" t="s">
        <v>97</v>
      </c>
      <c r="L4" s="15">
        <v>42192</v>
      </c>
      <c r="M4" s="18">
        <f t="shared" ref="M4:N21" si="2">$I4</f>
        <v>9000</v>
      </c>
      <c r="S4" s="14"/>
    </row>
    <row r="5" spans="1:64" ht="11.25" x14ac:dyDescent="0.2">
      <c r="A5" s="13" t="s">
        <v>105</v>
      </c>
      <c r="B5" s="13" t="s">
        <v>106</v>
      </c>
      <c r="C5" s="13" t="s">
        <v>107</v>
      </c>
      <c r="D5" s="13" t="s">
        <v>55</v>
      </c>
      <c r="E5" s="13" t="s">
        <v>108</v>
      </c>
      <c r="F5" s="14">
        <v>3250</v>
      </c>
      <c r="I5" s="14">
        <f t="shared" si="1"/>
        <v>3250</v>
      </c>
      <c r="J5" s="16">
        <f>+L5+51</f>
        <v>42243</v>
      </c>
      <c r="K5" s="13" t="s">
        <v>109</v>
      </c>
      <c r="L5" s="15">
        <v>42192</v>
      </c>
      <c r="M5" s="18">
        <f t="shared" si="2"/>
        <v>3250</v>
      </c>
      <c r="S5" s="14"/>
    </row>
    <row r="6" spans="1:64" ht="11.25" x14ac:dyDescent="0.2">
      <c r="A6" s="13" t="s">
        <v>52</v>
      </c>
      <c r="B6" s="13" t="s">
        <v>53</v>
      </c>
      <c r="C6" s="13" t="s">
        <v>54</v>
      </c>
      <c r="D6" s="13" t="s">
        <v>55</v>
      </c>
      <c r="E6" s="13" t="s">
        <v>56</v>
      </c>
      <c r="F6" s="14">
        <v>2850</v>
      </c>
      <c r="I6" s="14">
        <f t="shared" si="1"/>
        <v>2850</v>
      </c>
      <c r="J6" s="16">
        <f>+L6+30</f>
        <v>42223</v>
      </c>
      <c r="K6" s="13" t="s">
        <v>35</v>
      </c>
      <c r="L6" s="15">
        <v>42193</v>
      </c>
      <c r="M6" s="18">
        <f t="shared" si="2"/>
        <v>2850</v>
      </c>
      <c r="Q6" s="14"/>
    </row>
    <row r="7" spans="1:64" ht="11.25" x14ac:dyDescent="0.2">
      <c r="A7" s="13" t="s">
        <v>57</v>
      </c>
      <c r="B7" s="13" t="s">
        <v>58</v>
      </c>
      <c r="C7" s="13" t="s">
        <v>59</v>
      </c>
      <c r="D7" s="13" t="s">
        <v>55</v>
      </c>
      <c r="E7" s="13" t="s">
        <v>56</v>
      </c>
      <c r="F7" s="14">
        <v>4100</v>
      </c>
      <c r="I7" s="14">
        <f t="shared" si="1"/>
        <v>4100</v>
      </c>
      <c r="J7" s="16">
        <f>+L7+30</f>
        <v>42223</v>
      </c>
      <c r="K7" s="13" t="s">
        <v>35</v>
      </c>
      <c r="L7" s="15">
        <v>42193</v>
      </c>
      <c r="M7" s="18">
        <f t="shared" si="2"/>
        <v>4100</v>
      </c>
      <c r="Q7" s="14"/>
    </row>
    <row r="8" spans="1:64" ht="11.25" x14ac:dyDescent="0.2">
      <c r="A8" s="13" t="s">
        <v>71</v>
      </c>
      <c r="B8" s="13" t="s">
        <v>72</v>
      </c>
      <c r="C8" s="13" t="s">
        <v>73</v>
      </c>
      <c r="D8" s="13" t="s">
        <v>74</v>
      </c>
      <c r="E8" s="13" t="s">
        <v>75</v>
      </c>
      <c r="F8" s="14">
        <v>20500</v>
      </c>
      <c r="H8" s="2">
        <f>SUM(6833.33+6833.33)</f>
        <v>13666.66</v>
      </c>
      <c r="I8" s="14">
        <f t="shared" si="1"/>
        <v>6833.34</v>
      </c>
      <c r="J8" s="16">
        <f>+L8+34</f>
        <v>42229</v>
      </c>
      <c r="K8" s="13" t="s">
        <v>70</v>
      </c>
      <c r="L8" s="15">
        <v>42195</v>
      </c>
      <c r="M8" s="18">
        <f t="shared" si="2"/>
        <v>6833.34</v>
      </c>
      <c r="R8" s="14"/>
    </row>
    <row r="9" spans="1:64" ht="11.25" x14ac:dyDescent="0.2">
      <c r="A9" s="13" t="s">
        <v>87</v>
      </c>
      <c r="B9" s="13" t="s">
        <v>83</v>
      </c>
      <c r="C9" s="13" t="s">
        <v>84</v>
      </c>
      <c r="D9" s="13" t="s">
        <v>55</v>
      </c>
      <c r="E9" s="13" t="s">
        <v>85</v>
      </c>
      <c r="F9" s="14">
        <v>13300</v>
      </c>
      <c r="I9" s="14">
        <f t="shared" si="1"/>
        <v>13300</v>
      </c>
      <c r="J9" s="16">
        <f>+L9+37</f>
        <v>42232</v>
      </c>
      <c r="K9" s="13" t="s">
        <v>80</v>
      </c>
      <c r="L9" s="15">
        <v>42195</v>
      </c>
      <c r="M9" s="18">
        <f t="shared" si="2"/>
        <v>13300</v>
      </c>
      <c r="S9" s="14"/>
    </row>
    <row r="10" spans="1:64" ht="11.25" x14ac:dyDescent="0.2">
      <c r="A10" s="17" t="s">
        <v>324</v>
      </c>
      <c r="B10" s="59">
        <v>9371</v>
      </c>
      <c r="C10" s="17" t="s">
        <v>325</v>
      </c>
      <c r="D10" s="17" t="s">
        <v>55</v>
      </c>
      <c r="E10" s="17" t="s">
        <v>33</v>
      </c>
      <c r="F10" s="18">
        <v>920</v>
      </c>
      <c r="G10" s="17"/>
      <c r="H10" s="20"/>
      <c r="I10" s="18">
        <f t="shared" si="1"/>
        <v>920</v>
      </c>
      <c r="J10" s="56">
        <f>+L10+45</f>
        <v>42243</v>
      </c>
      <c r="K10" s="17" t="s">
        <v>103</v>
      </c>
      <c r="L10" s="19">
        <v>42198</v>
      </c>
      <c r="M10" s="18">
        <f t="shared" si="2"/>
        <v>920</v>
      </c>
      <c r="N10" s="17"/>
      <c r="O10" s="17"/>
      <c r="P10" s="17"/>
      <c r="Q10" s="17"/>
      <c r="R10" s="17"/>
      <c r="S10" s="17"/>
      <c r="T10" s="18"/>
      <c r="U10" s="17"/>
      <c r="V10" s="17"/>
      <c r="W10" s="17"/>
      <c r="X10" s="17"/>
      <c r="Y10" s="18"/>
      <c r="Z10" s="17"/>
      <c r="AA10" s="17"/>
      <c r="AB10" s="17"/>
      <c r="AC10" s="17"/>
      <c r="AD10" s="17"/>
      <c r="AE10" s="17"/>
      <c r="AF10" s="18"/>
      <c r="AG10" s="17"/>
      <c r="AH10" s="17"/>
      <c r="AI10" s="17"/>
      <c r="AJ10" s="18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</row>
    <row r="11" spans="1:64" ht="11.25" x14ac:dyDescent="0.2">
      <c r="A11" s="13" t="s">
        <v>64</v>
      </c>
      <c r="B11" s="13" t="s">
        <v>65</v>
      </c>
      <c r="C11" s="13" t="s">
        <v>66</v>
      </c>
      <c r="D11" s="13" t="s">
        <v>55</v>
      </c>
      <c r="E11" s="13" t="s">
        <v>67</v>
      </c>
      <c r="F11" s="14">
        <v>3900</v>
      </c>
      <c r="I11" s="14">
        <f t="shared" si="1"/>
        <v>3900</v>
      </c>
      <c r="J11" s="16">
        <f>+L11+30</f>
        <v>42228</v>
      </c>
      <c r="K11" s="13" t="s">
        <v>35</v>
      </c>
      <c r="L11" s="15">
        <v>42198</v>
      </c>
      <c r="M11" s="18">
        <f t="shared" si="2"/>
        <v>3900</v>
      </c>
      <c r="R11" s="14"/>
    </row>
    <row r="12" spans="1:64" ht="11.25" x14ac:dyDescent="0.2">
      <c r="A12" s="13" t="s">
        <v>60</v>
      </c>
      <c r="B12" s="13" t="s">
        <v>61</v>
      </c>
      <c r="C12" s="13" t="s">
        <v>62</v>
      </c>
      <c r="D12" s="13" t="s">
        <v>55</v>
      </c>
      <c r="E12" s="13" t="s">
        <v>63</v>
      </c>
      <c r="F12" s="14">
        <v>7840</v>
      </c>
      <c r="I12" s="14">
        <f t="shared" si="1"/>
        <v>7840</v>
      </c>
      <c r="J12" s="16">
        <f>+L12+30</f>
        <v>42228</v>
      </c>
      <c r="K12" s="13" t="s">
        <v>35</v>
      </c>
      <c r="L12" s="62">
        <v>42198</v>
      </c>
      <c r="M12" s="18">
        <f t="shared" si="2"/>
        <v>7840</v>
      </c>
      <c r="R12" s="14"/>
    </row>
    <row r="13" spans="1:64" ht="11.25" x14ac:dyDescent="0.2">
      <c r="A13" s="13" t="s">
        <v>88</v>
      </c>
      <c r="B13" s="13" t="s">
        <v>89</v>
      </c>
      <c r="C13" s="13" t="s">
        <v>90</v>
      </c>
      <c r="D13" s="13" t="s">
        <v>91</v>
      </c>
      <c r="E13" s="13" t="s">
        <v>92</v>
      </c>
      <c r="F13" s="14">
        <v>11250</v>
      </c>
      <c r="H13" s="2">
        <v>3750</v>
      </c>
      <c r="I13" s="14">
        <f t="shared" si="1"/>
        <v>7500</v>
      </c>
      <c r="J13" s="16">
        <f>+L13+30</f>
        <v>42228</v>
      </c>
      <c r="K13" s="13" t="s">
        <v>35</v>
      </c>
      <c r="L13" s="15">
        <v>42198</v>
      </c>
      <c r="M13" s="18">
        <f t="shared" si="2"/>
        <v>7500</v>
      </c>
      <c r="R13" s="14"/>
    </row>
    <row r="14" spans="1:64" ht="11.25" x14ac:dyDescent="0.2">
      <c r="A14" s="13" t="s">
        <v>64</v>
      </c>
      <c r="B14" s="1" t="s">
        <v>65</v>
      </c>
      <c r="C14" s="1" t="s">
        <v>66</v>
      </c>
      <c r="D14" s="1" t="s">
        <v>55</v>
      </c>
      <c r="E14" s="1" t="s">
        <v>67</v>
      </c>
      <c r="F14" s="1">
        <v>3900</v>
      </c>
      <c r="I14" s="14">
        <f t="shared" si="1"/>
        <v>3900</v>
      </c>
      <c r="J14" s="16">
        <f>+L14+30</f>
        <v>42229</v>
      </c>
      <c r="K14" s="13" t="s">
        <v>35</v>
      </c>
      <c r="L14" s="15">
        <v>42199</v>
      </c>
      <c r="M14" s="18">
        <f t="shared" si="2"/>
        <v>3900</v>
      </c>
      <c r="R14" s="14"/>
      <c r="T14" s="14"/>
    </row>
    <row r="15" spans="1:64" ht="11.25" x14ac:dyDescent="0.2">
      <c r="A15" s="17" t="s">
        <v>331</v>
      </c>
      <c r="B15" s="59" t="s">
        <v>332</v>
      </c>
      <c r="C15" s="17" t="s">
        <v>333</v>
      </c>
      <c r="D15" s="17" t="s">
        <v>55</v>
      </c>
      <c r="E15" s="17" t="s">
        <v>92</v>
      </c>
      <c r="F15" s="18">
        <v>1050</v>
      </c>
      <c r="G15" s="17"/>
      <c r="H15" s="20"/>
      <c r="I15" s="18">
        <f t="shared" si="1"/>
        <v>1050</v>
      </c>
      <c r="J15" s="56">
        <f>+L15+34</f>
        <v>42233</v>
      </c>
      <c r="K15" s="13" t="s">
        <v>70</v>
      </c>
      <c r="L15" s="19">
        <v>42199</v>
      </c>
      <c r="M15" s="18">
        <f t="shared" si="2"/>
        <v>1050</v>
      </c>
      <c r="N15" s="17"/>
      <c r="O15" s="17"/>
      <c r="P15" s="17"/>
      <c r="Q15" s="17"/>
      <c r="R15" s="17"/>
      <c r="S15" s="17"/>
      <c r="T15" s="18"/>
      <c r="U15" s="17"/>
      <c r="V15" s="17"/>
      <c r="W15" s="17"/>
      <c r="X15" s="17"/>
      <c r="Y15" s="18"/>
      <c r="Z15" s="17"/>
      <c r="AA15" s="17"/>
      <c r="AB15" s="17"/>
      <c r="AC15" s="17"/>
      <c r="AD15" s="17"/>
      <c r="AE15" s="17"/>
      <c r="AF15" s="18"/>
      <c r="AG15" s="17"/>
      <c r="AH15" s="17"/>
      <c r="AI15" s="17"/>
      <c r="AJ15" s="18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11.25" x14ac:dyDescent="0.2">
      <c r="A16" s="17" t="s">
        <v>334</v>
      </c>
      <c r="B16" s="59" t="s">
        <v>332</v>
      </c>
      <c r="C16" s="17" t="s">
        <v>335</v>
      </c>
      <c r="D16" s="17" t="s">
        <v>55</v>
      </c>
      <c r="E16" s="17" t="s">
        <v>92</v>
      </c>
      <c r="F16" s="18">
        <v>1050</v>
      </c>
      <c r="G16" s="17"/>
      <c r="H16" s="20"/>
      <c r="I16" s="18">
        <f t="shared" si="1"/>
        <v>1050</v>
      </c>
      <c r="J16" s="56">
        <f>+L16+34</f>
        <v>42233</v>
      </c>
      <c r="K16" s="13" t="s">
        <v>70</v>
      </c>
      <c r="L16" s="19">
        <v>42199</v>
      </c>
      <c r="M16" s="18">
        <f t="shared" si="2"/>
        <v>1050</v>
      </c>
      <c r="N16" s="17"/>
      <c r="O16" s="17"/>
      <c r="P16" s="17"/>
      <c r="Q16" s="17"/>
      <c r="R16" s="17"/>
      <c r="S16" s="17"/>
      <c r="T16" s="18"/>
      <c r="U16" s="17"/>
      <c r="V16" s="17"/>
      <c r="W16" s="17"/>
      <c r="X16" s="17"/>
      <c r="Y16" s="18"/>
      <c r="Z16" s="17"/>
      <c r="AA16" s="17"/>
      <c r="AB16" s="17"/>
      <c r="AC16" s="17"/>
      <c r="AD16" s="17"/>
      <c r="AE16" s="17"/>
      <c r="AF16" s="18"/>
      <c r="AG16" s="17"/>
      <c r="AH16" s="17"/>
      <c r="AI16" s="17"/>
      <c r="AJ16" s="18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1:64" ht="11.25" x14ac:dyDescent="0.2">
      <c r="A17" s="17" t="s">
        <v>356</v>
      </c>
      <c r="B17" s="59" t="s">
        <v>357</v>
      </c>
      <c r="C17" s="17" t="s">
        <v>358</v>
      </c>
      <c r="D17" s="17" t="s">
        <v>55</v>
      </c>
      <c r="E17" s="17" t="s">
        <v>102</v>
      </c>
      <c r="F17" s="18">
        <v>1170</v>
      </c>
      <c r="G17" s="17"/>
      <c r="H17" s="20"/>
      <c r="I17" s="18">
        <f t="shared" si="1"/>
        <v>1170</v>
      </c>
      <c r="J17" s="56">
        <f>+L17+45</f>
        <v>42245</v>
      </c>
      <c r="K17" s="13" t="s">
        <v>103</v>
      </c>
      <c r="L17" s="19">
        <v>42200</v>
      </c>
      <c r="M17" s="18">
        <f t="shared" si="2"/>
        <v>1170</v>
      </c>
      <c r="N17" s="17"/>
      <c r="O17" s="17"/>
      <c r="P17" s="17"/>
      <c r="Q17" s="17"/>
      <c r="R17" s="17"/>
      <c r="S17" s="17"/>
      <c r="T17" s="18"/>
      <c r="U17" s="18"/>
      <c r="V17" s="17"/>
      <c r="W17" s="18"/>
      <c r="X17" s="18"/>
      <c r="Y17" s="18"/>
      <c r="Z17" s="17"/>
      <c r="AA17" s="17"/>
      <c r="AB17" s="17"/>
      <c r="AC17" s="17"/>
      <c r="AD17" s="17"/>
      <c r="AE17" s="17"/>
      <c r="AF17" s="18"/>
      <c r="AG17" s="17"/>
      <c r="AH17" s="17"/>
      <c r="AI17" s="17"/>
      <c r="AJ17" s="18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1:64" ht="11.25" x14ac:dyDescent="0.2">
      <c r="A18" s="13" t="s">
        <v>319</v>
      </c>
      <c r="B18" s="61" t="s">
        <v>320</v>
      </c>
      <c r="C18" s="17" t="s">
        <v>321</v>
      </c>
      <c r="D18" s="17" t="s">
        <v>55</v>
      </c>
      <c r="E18" s="17" t="s">
        <v>322</v>
      </c>
      <c r="F18" s="18">
        <v>528</v>
      </c>
      <c r="G18" s="17"/>
      <c r="H18" s="20"/>
      <c r="I18" s="18">
        <f t="shared" si="1"/>
        <v>528</v>
      </c>
      <c r="J18" s="16">
        <f>+L18+30</f>
        <v>42230</v>
      </c>
      <c r="K18" s="17" t="s">
        <v>323</v>
      </c>
      <c r="L18" s="19">
        <v>42200</v>
      </c>
      <c r="M18" s="18">
        <f t="shared" si="2"/>
        <v>528</v>
      </c>
      <c r="S18" s="14"/>
      <c r="Y18" s="14"/>
    </row>
    <row r="19" spans="1:64" ht="11.25" x14ac:dyDescent="0.2">
      <c r="A19" s="17" t="s">
        <v>338</v>
      </c>
      <c r="B19" s="59">
        <v>9377</v>
      </c>
      <c r="C19" s="17" t="s">
        <v>341</v>
      </c>
      <c r="D19" s="17" t="s">
        <v>55</v>
      </c>
      <c r="E19" s="17" t="s">
        <v>342</v>
      </c>
      <c r="F19" s="18">
        <v>424</v>
      </c>
      <c r="G19" s="17"/>
      <c r="H19" s="20"/>
      <c r="I19" s="18">
        <f t="shared" si="1"/>
        <v>424</v>
      </c>
      <c r="J19" s="56">
        <f>+L19+45</f>
        <v>42245</v>
      </c>
      <c r="K19" s="13" t="s">
        <v>343</v>
      </c>
      <c r="L19" s="19">
        <v>42200</v>
      </c>
      <c r="M19" s="18">
        <f t="shared" si="2"/>
        <v>424</v>
      </c>
      <c r="N19" s="17"/>
      <c r="O19" s="17"/>
      <c r="P19" s="17"/>
      <c r="Q19" s="17"/>
      <c r="R19" s="17"/>
      <c r="S19" s="17"/>
      <c r="T19" s="18"/>
      <c r="U19" s="17"/>
      <c r="V19" s="17"/>
      <c r="W19" s="17"/>
      <c r="X19" s="17"/>
      <c r="Y19" s="18"/>
      <c r="Z19" s="17"/>
      <c r="AA19" s="17"/>
      <c r="AB19" s="17"/>
      <c r="AC19" s="17"/>
      <c r="AD19" s="17"/>
      <c r="AE19" s="17"/>
      <c r="AF19" s="18"/>
      <c r="AG19" s="17"/>
      <c r="AH19" s="17"/>
      <c r="AI19" s="17"/>
      <c r="AJ19" s="18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</row>
    <row r="20" spans="1:64" ht="11.25" x14ac:dyDescent="0.2">
      <c r="A20" s="13" t="s">
        <v>133</v>
      </c>
      <c r="B20" s="13" t="s">
        <v>134</v>
      </c>
      <c r="C20" s="13" t="s">
        <v>135</v>
      </c>
      <c r="D20" s="13" t="s">
        <v>74</v>
      </c>
      <c r="E20" s="13" t="s">
        <v>36</v>
      </c>
      <c r="F20" s="14">
        <v>93800</v>
      </c>
      <c r="H20" s="2">
        <v>30066.67</v>
      </c>
      <c r="I20" s="14">
        <f t="shared" si="1"/>
        <v>63733.33</v>
      </c>
      <c r="J20" s="16">
        <f>+L20+60</f>
        <v>42261</v>
      </c>
      <c r="K20" s="13" t="s">
        <v>28</v>
      </c>
      <c r="L20" s="15">
        <v>42201</v>
      </c>
      <c r="M20" s="18">
        <f t="shared" si="2"/>
        <v>63733.33</v>
      </c>
      <c r="W20" s="14"/>
    </row>
    <row r="21" spans="1:64" ht="11.25" x14ac:dyDescent="0.2">
      <c r="A21" s="13" t="s">
        <v>98</v>
      </c>
      <c r="B21" s="13" t="s">
        <v>99</v>
      </c>
      <c r="C21" s="13" t="s">
        <v>100</v>
      </c>
      <c r="D21" s="13" t="s">
        <v>55</v>
      </c>
      <c r="E21" s="13" t="s">
        <v>101</v>
      </c>
      <c r="F21" s="14">
        <v>1875</v>
      </c>
      <c r="I21" s="14">
        <f t="shared" si="1"/>
        <v>1875</v>
      </c>
      <c r="J21" s="16">
        <f>+L21+34</f>
        <v>42236</v>
      </c>
      <c r="K21" s="13" t="s">
        <v>70</v>
      </c>
      <c r="L21" s="15">
        <v>42202</v>
      </c>
      <c r="N21" s="18">
        <f t="shared" si="2"/>
        <v>1875</v>
      </c>
      <c r="S21" s="14"/>
    </row>
    <row r="22" spans="1:64" ht="11.25" x14ac:dyDescent="0.2">
      <c r="A22" s="13" t="s">
        <v>76</v>
      </c>
      <c r="B22" s="13" t="s">
        <v>77</v>
      </c>
      <c r="C22" s="13" t="s">
        <v>78</v>
      </c>
      <c r="D22" s="13" t="s">
        <v>55</v>
      </c>
      <c r="E22" s="13" t="s">
        <v>79</v>
      </c>
      <c r="F22" s="14">
        <v>7040</v>
      </c>
      <c r="I22" s="14">
        <f t="shared" si="1"/>
        <v>7040</v>
      </c>
      <c r="J22" s="16">
        <f>+L22+37</f>
        <v>42239</v>
      </c>
      <c r="K22" s="13" t="s">
        <v>80</v>
      </c>
      <c r="L22" s="62">
        <v>42202</v>
      </c>
      <c r="N22" s="18">
        <f>$I22</f>
        <v>7040</v>
      </c>
      <c r="T22" s="14"/>
    </row>
    <row r="23" spans="1:64" ht="11.25" x14ac:dyDescent="0.2">
      <c r="A23" s="13" t="s">
        <v>81</v>
      </c>
      <c r="B23" s="13" t="s">
        <v>77</v>
      </c>
      <c r="C23" s="13" t="s">
        <v>78</v>
      </c>
      <c r="D23" s="13" t="s">
        <v>55</v>
      </c>
      <c r="E23" s="13" t="s">
        <v>79</v>
      </c>
      <c r="F23" s="14">
        <v>16000</v>
      </c>
      <c r="I23" s="14">
        <f t="shared" si="1"/>
        <v>16000</v>
      </c>
      <c r="J23" s="16">
        <f>+L23+37</f>
        <v>42239</v>
      </c>
      <c r="K23" s="13" t="s">
        <v>80</v>
      </c>
      <c r="L23" s="62">
        <v>42202</v>
      </c>
      <c r="N23" s="18">
        <f>$I23</f>
        <v>16000</v>
      </c>
      <c r="T23" s="14"/>
    </row>
    <row r="24" spans="1:64" ht="11.25" x14ac:dyDescent="0.2">
      <c r="A24" s="13" t="s">
        <v>145</v>
      </c>
      <c r="B24" s="13" t="s">
        <v>146</v>
      </c>
      <c r="C24" s="13" t="s">
        <v>147</v>
      </c>
      <c r="D24" s="13" t="s">
        <v>55</v>
      </c>
      <c r="E24" s="13" t="s">
        <v>148</v>
      </c>
      <c r="F24" s="14">
        <v>9000</v>
      </c>
      <c r="I24" s="14">
        <f t="shared" si="1"/>
        <v>9000</v>
      </c>
      <c r="J24" s="16">
        <f>+L24+45</f>
        <v>42250</v>
      </c>
      <c r="K24" s="13" t="s">
        <v>103</v>
      </c>
      <c r="L24" s="15">
        <v>42205</v>
      </c>
      <c r="O24" s="18">
        <f t="shared" ref="O24:O32" si="3">$I24</f>
        <v>9000</v>
      </c>
      <c r="U24" s="14"/>
    </row>
    <row r="25" spans="1:64" ht="11.25" x14ac:dyDescent="0.2">
      <c r="A25" s="17" t="s">
        <v>339</v>
      </c>
      <c r="B25" s="59">
        <v>9378</v>
      </c>
      <c r="C25" s="17" t="s">
        <v>344</v>
      </c>
      <c r="D25" s="17" t="s">
        <v>55</v>
      </c>
      <c r="E25" s="17" t="s">
        <v>310</v>
      </c>
      <c r="F25" s="18">
        <v>1385</v>
      </c>
      <c r="G25" s="17"/>
      <c r="H25" s="20"/>
      <c r="I25" s="18">
        <f t="shared" si="1"/>
        <v>1385</v>
      </c>
      <c r="J25" s="56">
        <f>+L25+45</f>
        <v>42251</v>
      </c>
      <c r="K25" s="13" t="s">
        <v>103</v>
      </c>
      <c r="L25" s="19">
        <v>42206</v>
      </c>
      <c r="M25" s="17"/>
      <c r="N25" s="17"/>
      <c r="O25" s="18">
        <f t="shared" si="3"/>
        <v>1385</v>
      </c>
      <c r="P25" s="17"/>
      <c r="Q25" s="17"/>
      <c r="R25" s="17"/>
      <c r="S25" s="17"/>
      <c r="T25" s="17"/>
      <c r="U25" s="18"/>
      <c r="V25" s="17"/>
      <c r="W25" s="17"/>
      <c r="X25" s="17"/>
      <c r="Y25" s="18"/>
      <c r="Z25" s="17"/>
      <c r="AA25" s="17"/>
      <c r="AB25" s="17"/>
      <c r="AC25" s="17"/>
      <c r="AD25" s="17"/>
      <c r="AE25" s="17"/>
      <c r="AF25" s="18"/>
      <c r="AG25" s="17"/>
      <c r="AH25" s="17"/>
      <c r="AI25" s="17"/>
      <c r="AJ25" s="18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1:64" ht="11.25" x14ac:dyDescent="0.2">
      <c r="A26" s="13" t="s">
        <v>156</v>
      </c>
      <c r="B26" s="13" t="s">
        <v>157</v>
      </c>
      <c r="C26" s="13" t="s">
        <v>158</v>
      </c>
      <c r="D26" s="13" t="s">
        <v>55</v>
      </c>
      <c r="E26" s="13" t="s">
        <v>159</v>
      </c>
      <c r="F26" s="14">
        <v>2800</v>
      </c>
      <c r="I26" s="14">
        <f t="shared" si="1"/>
        <v>2800</v>
      </c>
      <c r="J26" s="16">
        <f>+L26+45</f>
        <v>42252</v>
      </c>
      <c r="K26" s="13" t="s">
        <v>103</v>
      </c>
      <c r="L26" s="15">
        <v>42207</v>
      </c>
      <c r="O26" s="18">
        <f t="shared" si="3"/>
        <v>2800</v>
      </c>
      <c r="U26" s="14"/>
      <c r="V26" s="14"/>
    </row>
    <row r="27" spans="1:64" ht="11.25" x14ac:dyDescent="0.2">
      <c r="A27" s="13" t="s">
        <v>139</v>
      </c>
      <c r="B27" s="13" t="s">
        <v>140</v>
      </c>
      <c r="C27" s="13" t="s">
        <v>141</v>
      </c>
      <c r="D27" s="13" t="s">
        <v>91</v>
      </c>
      <c r="E27" s="13" t="s">
        <v>96</v>
      </c>
      <c r="F27" s="14">
        <v>18000</v>
      </c>
      <c r="H27" s="2">
        <v>6000</v>
      </c>
      <c r="I27" s="14">
        <f t="shared" si="1"/>
        <v>12000</v>
      </c>
      <c r="J27" s="16">
        <f>+L27+42</f>
        <v>42250</v>
      </c>
      <c r="K27" s="13" t="s">
        <v>97</v>
      </c>
      <c r="L27" s="15">
        <v>42208</v>
      </c>
      <c r="O27" s="18">
        <f t="shared" si="3"/>
        <v>12000</v>
      </c>
      <c r="U27" s="14"/>
    </row>
    <row r="28" spans="1:64" ht="11.25" x14ac:dyDescent="0.2">
      <c r="A28" s="13" t="s">
        <v>142</v>
      </c>
      <c r="B28" s="13" t="s">
        <v>143</v>
      </c>
      <c r="C28" s="13" t="s">
        <v>144</v>
      </c>
      <c r="D28" s="13" t="s">
        <v>91</v>
      </c>
      <c r="E28" s="13" t="s">
        <v>96</v>
      </c>
      <c r="F28" s="14">
        <v>18000</v>
      </c>
      <c r="H28" s="2">
        <v>6000</v>
      </c>
      <c r="I28" s="14">
        <f t="shared" si="1"/>
        <v>12000</v>
      </c>
      <c r="J28" s="16">
        <f>+L28+42</f>
        <v>42250</v>
      </c>
      <c r="K28" s="13" t="s">
        <v>97</v>
      </c>
      <c r="L28" s="15">
        <v>42208</v>
      </c>
      <c r="O28" s="18">
        <f t="shared" si="3"/>
        <v>12000</v>
      </c>
      <c r="U28" s="14"/>
    </row>
    <row r="29" spans="1:64" ht="11.25" x14ac:dyDescent="0.2">
      <c r="A29" s="13" t="s">
        <v>316</v>
      </c>
      <c r="B29" s="60">
        <v>9367</v>
      </c>
      <c r="C29" s="17" t="s">
        <v>317</v>
      </c>
      <c r="D29" s="17" t="s">
        <v>55</v>
      </c>
      <c r="E29" s="17" t="s">
        <v>315</v>
      </c>
      <c r="F29" s="18">
        <v>9200</v>
      </c>
      <c r="G29" s="17"/>
      <c r="H29" s="20">
        <v>9200</v>
      </c>
      <c r="I29" s="18">
        <f t="shared" si="1"/>
        <v>0</v>
      </c>
      <c r="J29" s="16">
        <f>+L29+45</f>
        <v>42253</v>
      </c>
      <c r="K29" s="17" t="s">
        <v>318</v>
      </c>
      <c r="L29" s="19">
        <v>42208</v>
      </c>
      <c r="O29" s="18">
        <f t="shared" si="3"/>
        <v>0</v>
      </c>
      <c r="Y29" s="14"/>
    </row>
    <row r="30" spans="1:64" ht="11.25" x14ac:dyDescent="0.2">
      <c r="A30" s="13" t="s">
        <v>160</v>
      </c>
      <c r="B30" s="13" t="s">
        <v>161</v>
      </c>
      <c r="C30" s="13" t="s">
        <v>162</v>
      </c>
      <c r="D30" s="13" t="s">
        <v>55</v>
      </c>
      <c r="E30" s="13" t="s">
        <v>163</v>
      </c>
      <c r="F30" s="14">
        <v>3240</v>
      </c>
      <c r="I30" s="14">
        <f t="shared" si="1"/>
        <v>3240</v>
      </c>
      <c r="J30" s="16">
        <f>+L30+45</f>
        <v>42253</v>
      </c>
      <c r="K30" s="13" t="s">
        <v>103</v>
      </c>
      <c r="L30" s="15">
        <v>42208</v>
      </c>
      <c r="O30" s="18">
        <f t="shared" si="3"/>
        <v>3240</v>
      </c>
      <c r="V30" s="14"/>
    </row>
    <row r="31" spans="1:64" s="17" customFormat="1" ht="11.25" x14ac:dyDescent="0.2">
      <c r="A31" s="13" t="s">
        <v>170</v>
      </c>
      <c r="B31" s="13" t="s">
        <v>171</v>
      </c>
      <c r="C31" s="13" t="s">
        <v>172</v>
      </c>
      <c r="D31" s="13" t="s">
        <v>74</v>
      </c>
      <c r="E31" s="13" t="s">
        <v>104</v>
      </c>
      <c r="F31" s="14">
        <v>35100</v>
      </c>
      <c r="G31" s="13"/>
      <c r="H31" s="2">
        <v>10833.33</v>
      </c>
      <c r="I31" s="14">
        <f t="shared" si="1"/>
        <v>24266.67</v>
      </c>
      <c r="J31" s="16">
        <f>+L31+45</f>
        <v>42253</v>
      </c>
      <c r="K31" s="13" t="s">
        <v>103</v>
      </c>
      <c r="L31" s="15">
        <v>42208</v>
      </c>
      <c r="M31" s="13"/>
      <c r="N31" s="13"/>
      <c r="O31" s="18">
        <f t="shared" si="3"/>
        <v>24266.67</v>
      </c>
      <c r="P31" s="13"/>
      <c r="Q31" s="13"/>
      <c r="R31" s="13"/>
      <c r="S31" s="13"/>
      <c r="T31" s="13"/>
      <c r="U31" s="13"/>
      <c r="V31" s="14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s="17" customFormat="1" ht="11.25" x14ac:dyDescent="0.2">
      <c r="A32" s="17" t="s">
        <v>346</v>
      </c>
      <c r="B32" s="59" t="s">
        <v>349</v>
      </c>
      <c r="C32" s="17" t="s">
        <v>350</v>
      </c>
      <c r="D32" s="17" t="s">
        <v>55</v>
      </c>
      <c r="E32" s="17" t="s">
        <v>351</v>
      </c>
      <c r="F32" s="18">
        <v>4380</v>
      </c>
      <c r="H32" s="20"/>
      <c r="I32" s="18">
        <f t="shared" si="1"/>
        <v>4380</v>
      </c>
      <c r="J32" s="56">
        <f>+L32+51</f>
        <v>42260</v>
      </c>
      <c r="K32" s="13" t="s">
        <v>109</v>
      </c>
      <c r="L32" s="19">
        <v>42209</v>
      </c>
      <c r="O32" s="18">
        <f t="shared" si="3"/>
        <v>4380</v>
      </c>
      <c r="T32" s="18"/>
      <c r="W32" s="18"/>
      <c r="Y32" s="18"/>
      <c r="AF32" s="18"/>
      <c r="AJ32" s="18"/>
    </row>
    <row r="33" spans="1:64" ht="11.25" x14ac:dyDescent="0.2">
      <c r="A33" s="13" t="s">
        <v>149</v>
      </c>
      <c r="B33" s="13" t="s">
        <v>150</v>
      </c>
      <c r="C33" s="13" t="s">
        <v>151</v>
      </c>
      <c r="D33" s="13" t="s">
        <v>55</v>
      </c>
      <c r="E33" s="13" t="s">
        <v>148</v>
      </c>
      <c r="F33" s="14">
        <v>16250</v>
      </c>
      <c r="I33" s="14">
        <f t="shared" si="1"/>
        <v>16250</v>
      </c>
      <c r="J33" s="16">
        <f>+L33+45</f>
        <v>42255</v>
      </c>
      <c r="K33" s="13" t="s">
        <v>103</v>
      </c>
      <c r="L33" s="15">
        <v>42210</v>
      </c>
      <c r="P33" s="18">
        <f t="shared" ref="P33:P49" si="4">$I33</f>
        <v>16250</v>
      </c>
      <c r="V33" s="14"/>
    </row>
    <row r="34" spans="1:64" ht="11.25" x14ac:dyDescent="0.2">
      <c r="A34" s="13" t="s">
        <v>152</v>
      </c>
      <c r="B34" s="13" t="s">
        <v>153</v>
      </c>
      <c r="C34" s="13" t="s">
        <v>154</v>
      </c>
      <c r="D34" s="13" t="s">
        <v>55</v>
      </c>
      <c r="E34" s="13" t="s">
        <v>148</v>
      </c>
      <c r="F34" s="14">
        <v>17000</v>
      </c>
      <c r="I34" s="14">
        <f t="shared" ref="I34:I57" si="5">SUM(F34-H34)</f>
        <v>17000</v>
      </c>
      <c r="J34" s="16">
        <f>+L34+45</f>
        <v>42255</v>
      </c>
      <c r="K34" s="13" t="s">
        <v>103</v>
      </c>
      <c r="L34" s="15">
        <v>42210</v>
      </c>
      <c r="P34" s="18">
        <f t="shared" si="4"/>
        <v>17000</v>
      </c>
      <c r="V34" s="14"/>
    </row>
    <row r="35" spans="1:64" ht="11.25" x14ac:dyDescent="0.2">
      <c r="A35" s="13" t="s">
        <v>82</v>
      </c>
      <c r="B35" s="13" t="s">
        <v>83</v>
      </c>
      <c r="C35" s="13" t="s">
        <v>84</v>
      </c>
      <c r="D35" s="13" t="s">
        <v>74</v>
      </c>
      <c r="E35" s="13" t="s">
        <v>85</v>
      </c>
      <c r="F35" s="14">
        <v>44000</v>
      </c>
      <c r="G35" s="13" t="s">
        <v>86</v>
      </c>
      <c r="H35" s="2">
        <f>SUM(14666.67+14593.33)</f>
        <v>29260</v>
      </c>
      <c r="I35" s="14">
        <f t="shared" si="5"/>
        <v>14740</v>
      </c>
      <c r="J35" s="16">
        <f>+L35+37</f>
        <v>42249</v>
      </c>
      <c r="K35" s="13" t="s">
        <v>80</v>
      </c>
      <c r="L35" s="15">
        <v>42212</v>
      </c>
      <c r="P35" s="18">
        <f t="shared" si="4"/>
        <v>14740</v>
      </c>
      <c r="U35" s="14"/>
    </row>
    <row r="36" spans="1:64" ht="11.25" x14ac:dyDescent="0.2">
      <c r="A36" s="13" t="s">
        <v>164</v>
      </c>
      <c r="B36" s="13" t="s">
        <v>165</v>
      </c>
      <c r="C36" s="13" t="s">
        <v>166</v>
      </c>
      <c r="D36" s="13" t="s">
        <v>91</v>
      </c>
      <c r="E36" s="13" t="s">
        <v>96</v>
      </c>
      <c r="F36" s="14">
        <v>25000</v>
      </c>
      <c r="H36" s="2">
        <v>8333</v>
      </c>
      <c r="I36" s="14">
        <f t="shared" si="5"/>
        <v>16667</v>
      </c>
      <c r="J36" s="16">
        <f>+L36+42</f>
        <v>42255</v>
      </c>
      <c r="K36" s="13" t="s">
        <v>97</v>
      </c>
      <c r="L36" s="15">
        <v>42213</v>
      </c>
      <c r="P36" s="18">
        <f t="shared" si="4"/>
        <v>16667</v>
      </c>
      <c r="V36" s="14"/>
    </row>
    <row r="37" spans="1:64" ht="11.25" x14ac:dyDescent="0.2">
      <c r="A37" s="13" t="s">
        <v>117</v>
      </c>
      <c r="B37" s="13" t="s">
        <v>118</v>
      </c>
      <c r="C37" s="13" t="s">
        <v>68</v>
      </c>
      <c r="D37" s="13" t="s">
        <v>55</v>
      </c>
      <c r="E37" s="13" t="s">
        <v>69</v>
      </c>
      <c r="F37" s="14">
        <v>5775</v>
      </c>
      <c r="I37" s="14">
        <f t="shared" si="5"/>
        <v>5775</v>
      </c>
      <c r="J37" s="16">
        <f>+L37+34</f>
        <v>42247</v>
      </c>
      <c r="K37" s="13" t="s">
        <v>70</v>
      </c>
      <c r="L37" s="15">
        <v>42213</v>
      </c>
      <c r="P37" s="18">
        <f t="shared" si="4"/>
        <v>5775</v>
      </c>
      <c r="U37" s="14"/>
    </row>
    <row r="38" spans="1:64" ht="11.25" x14ac:dyDescent="0.2">
      <c r="A38" s="13" t="s">
        <v>119</v>
      </c>
      <c r="B38" s="13" t="s">
        <v>120</v>
      </c>
      <c r="C38" s="13" t="s">
        <v>121</v>
      </c>
      <c r="D38" s="13" t="s">
        <v>55</v>
      </c>
      <c r="E38" s="13" t="s">
        <v>69</v>
      </c>
      <c r="F38" s="14">
        <v>5775</v>
      </c>
      <c r="I38" s="14">
        <f t="shared" si="5"/>
        <v>5775</v>
      </c>
      <c r="J38" s="16">
        <f>+L38+34</f>
        <v>42247</v>
      </c>
      <c r="K38" s="13" t="s">
        <v>70</v>
      </c>
      <c r="L38" s="15">
        <v>42213</v>
      </c>
      <c r="P38" s="18">
        <f t="shared" si="4"/>
        <v>5775</v>
      </c>
      <c r="U38" s="14"/>
    </row>
    <row r="39" spans="1:64" s="17" customFormat="1" ht="11.25" x14ac:dyDescent="0.2">
      <c r="A39" s="13" t="s">
        <v>122</v>
      </c>
      <c r="B39" s="13" t="s">
        <v>123</v>
      </c>
      <c r="C39" s="13" t="s">
        <v>124</v>
      </c>
      <c r="D39" s="13" t="s">
        <v>55</v>
      </c>
      <c r="E39" s="13" t="s">
        <v>69</v>
      </c>
      <c r="F39" s="14">
        <v>5775</v>
      </c>
      <c r="G39" s="13"/>
      <c r="H39" s="2"/>
      <c r="I39" s="14">
        <f t="shared" si="5"/>
        <v>5775</v>
      </c>
      <c r="J39" s="16">
        <f>+L39+34</f>
        <v>42247</v>
      </c>
      <c r="K39" s="13" t="s">
        <v>70</v>
      </c>
      <c r="L39" s="15">
        <v>42213</v>
      </c>
      <c r="M39" s="13"/>
      <c r="N39" s="13"/>
      <c r="O39" s="13"/>
      <c r="P39" s="18">
        <f t="shared" si="4"/>
        <v>5775</v>
      </c>
      <c r="Q39" s="13"/>
      <c r="R39" s="13"/>
      <c r="S39" s="13"/>
      <c r="T39" s="13"/>
      <c r="U39" s="14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64" ht="11.25" x14ac:dyDescent="0.2">
      <c r="A40" s="13" t="s">
        <v>125</v>
      </c>
      <c r="B40" s="13" t="s">
        <v>126</v>
      </c>
      <c r="C40" s="13" t="s">
        <v>127</v>
      </c>
      <c r="D40" s="13" t="s">
        <v>55</v>
      </c>
      <c r="E40" s="13" t="s">
        <v>69</v>
      </c>
      <c r="F40" s="14">
        <v>5775</v>
      </c>
      <c r="I40" s="14">
        <f t="shared" si="5"/>
        <v>5775</v>
      </c>
      <c r="J40" s="16">
        <f>+L40+34</f>
        <v>42247</v>
      </c>
      <c r="K40" s="13" t="s">
        <v>70</v>
      </c>
      <c r="L40" s="15">
        <v>42213</v>
      </c>
      <c r="P40" s="18">
        <f t="shared" si="4"/>
        <v>5775</v>
      </c>
      <c r="U40" s="14"/>
    </row>
    <row r="41" spans="1:64" ht="11.25" x14ac:dyDescent="0.2">
      <c r="A41" s="13" t="s">
        <v>173</v>
      </c>
      <c r="B41" s="13" t="s">
        <v>174</v>
      </c>
      <c r="C41" s="13" t="s">
        <v>175</v>
      </c>
      <c r="D41" s="13" t="s">
        <v>74</v>
      </c>
      <c r="E41" s="13" t="s">
        <v>108</v>
      </c>
      <c r="F41" s="14">
        <v>62000</v>
      </c>
      <c r="H41" s="2">
        <v>20666.669999999998</v>
      </c>
      <c r="I41" s="14">
        <f t="shared" si="5"/>
        <v>41333.33</v>
      </c>
      <c r="J41" s="16">
        <f>+L41+51</f>
        <v>42264</v>
      </c>
      <c r="K41" s="13" t="s">
        <v>109</v>
      </c>
      <c r="L41" s="15">
        <v>42213</v>
      </c>
      <c r="P41" s="18">
        <f t="shared" si="4"/>
        <v>41333.33</v>
      </c>
      <c r="W41" s="14"/>
      <c r="X41" s="14"/>
    </row>
    <row r="42" spans="1:64" ht="11.25" x14ac:dyDescent="0.2">
      <c r="A42" s="17" t="s">
        <v>328</v>
      </c>
      <c r="B42" s="59" t="s">
        <v>329</v>
      </c>
      <c r="C42" s="17" t="s">
        <v>330</v>
      </c>
      <c r="D42" s="17" t="s">
        <v>55</v>
      </c>
      <c r="E42" s="17" t="s">
        <v>67</v>
      </c>
      <c r="F42" s="18">
        <v>8125</v>
      </c>
      <c r="G42" s="17"/>
      <c r="H42" s="20"/>
      <c r="I42" s="18">
        <f t="shared" si="5"/>
        <v>8125</v>
      </c>
      <c r="J42" s="56">
        <f>+L42+30</f>
        <v>42244</v>
      </c>
      <c r="K42" s="17" t="s">
        <v>35</v>
      </c>
      <c r="L42" s="19">
        <v>42214</v>
      </c>
      <c r="M42" s="17"/>
      <c r="N42" s="17"/>
      <c r="O42" s="17"/>
      <c r="P42" s="18">
        <f t="shared" si="4"/>
        <v>8125</v>
      </c>
      <c r="Q42" s="17"/>
      <c r="R42" s="17"/>
      <c r="S42" s="17"/>
      <c r="T42" s="18"/>
      <c r="U42" s="17"/>
      <c r="V42" s="17"/>
      <c r="W42" s="17"/>
      <c r="X42" s="17"/>
      <c r="Y42" s="18"/>
      <c r="Z42" s="17"/>
      <c r="AA42" s="17"/>
      <c r="AB42" s="17"/>
      <c r="AC42" s="17"/>
      <c r="AD42" s="17"/>
      <c r="AE42" s="17"/>
      <c r="AF42" s="18"/>
      <c r="AG42" s="17"/>
      <c r="AH42" s="17"/>
      <c r="AI42" s="17"/>
      <c r="AJ42" s="18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64" s="17" customFormat="1" ht="11.25" x14ac:dyDescent="0.2">
      <c r="A43" s="13" t="s">
        <v>110</v>
      </c>
      <c r="B43" s="13" t="s">
        <v>111</v>
      </c>
      <c r="C43" s="13" t="s">
        <v>112</v>
      </c>
      <c r="D43" s="13" t="s">
        <v>91</v>
      </c>
      <c r="E43" s="13" t="s">
        <v>31</v>
      </c>
      <c r="F43" s="14">
        <v>16500</v>
      </c>
      <c r="G43" s="13"/>
      <c r="H43" s="2">
        <v>5500</v>
      </c>
      <c r="I43" s="14">
        <f t="shared" si="5"/>
        <v>11000</v>
      </c>
      <c r="J43" s="16">
        <f>+L43+30</f>
        <v>42244</v>
      </c>
      <c r="K43" s="13" t="s">
        <v>35</v>
      </c>
      <c r="L43" s="15">
        <v>42214</v>
      </c>
      <c r="M43" s="13"/>
      <c r="N43" s="13"/>
      <c r="O43" s="13"/>
      <c r="P43" s="18">
        <f t="shared" si="4"/>
        <v>11000</v>
      </c>
      <c r="Q43" s="13"/>
      <c r="R43" s="13"/>
      <c r="S43" s="13"/>
      <c r="T43" s="14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64" s="17" customFormat="1" ht="11.25" x14ac:dyDescent="0.2">
      <c r="A44" s="13" t="s">
        <v>136</v>
      </c>
      <c r="B44" s="13" t="s">
        <v>137</v>
      </c>
      <c r="C44" s="13" t="s">
        <v>138</v>
      </c>
      <c r="D44" s="13" t="s">
        <v>91</v>
      </c>
      <c r="E44" s="13" t="s">
        <v>96</v>
      </c>
      <c r="F44" s="14">
        <v>18000</v>
      </c>
      <c r="G44" s="13"/>
      <c r="H44" s="2">
        <v>6000</v>
      </c>
      <c r="I44" s="14">
        <f t="shared" si="5"/>
        <v>12000</v>
      </c>
      <c r="J44" s="16">
        <f>+L44+42</f>
        <v>42257</v>
      </c>
      <c r="K44" s="13" t="s">
        <v>97</v>
      </c>
      <c r="L44" s="62">
        <v>42215</v>
      </c>
      <c r="M44" s="13"/>
      <c r="N44" s="13"/>
      <c r="O44" s="13"/>
      <c r="P44" s="18">
        <f t="shared" si="4"/>
        <v>12000</v>
      </c>
      <c r="Q44" s="13"/>
      <c r="R44" s="13"/>
      <c r="S44" s="13"/>
      <c r="T44" s="13"/>
      <c r="U44" s="13"/>
      <c r="V44" s="14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64" ht="11.25" x14ac:dyDescent="0.2">
      <c r="A45" s="17" t="s">
        <v>359</v>
      </c>
      <c r="B45" s="59">
        <v>5965</v>
      </c>
      <c r="C45" s="17" t="s">
        <v>225</v>
      </c>
      <c r="D45" s="17" t="s">
        <v>55</v>
      </c>
      <c r="E45" s="17" t="s">
        <v>314</v>
      </c>
      <c r="F45" s="18">
        <v>5230</v>
      </c>
      <c r="G45" s="17"/>
      <c r="H45" s="20"/>
      <c r="I45" s="18">
        <f t="shared" si="5"/>
        <v>5230</v>
      </c>
      <c r="J45" s="56">
        <f>+L45+30</f>
        <v>42245</v>
      </c>
      <c r="K45" s="13" t="s">
        <v>35</v>
      </c>
      <c r="L45" s="19">
        <v>42215</v>
      </c>
      <c r="M45" s="17"/>
      <c r="N45" s="17"/>
      <c r="O45" s="17"/>
      <c r="P45" s="18">
        <f t="shared" si="4"/>
        <v>5230</v>
      </c>
      <c r="Q45" s="17"/>
      <c r="R45" s="17"/>
      <c r="S45" s="17"/>
      <c r="T45" s="18"/>
      <c r="U45" s="18"/>
      <c r="V45" s="17"/>
      <c r="W45" s="18"/>
      <c r="X45" s="18"/>
      <c r="Y45" s="18"/>
      <c r="Z45" s="17"/>
      <c r="AA45" s="17"/>
      <c r="AB45" s="17"/>
      <c r="AC45" s="17"/>
      <c r="AD45" s="17"/>
      <c r="AE45" s="17"/>
      <c r="AF45" s="18"/>
      <c r="AG45" s="17"/>
      <c r="AH45" s="17"/>
      <c r="AI45" s="17"/>
      <c r="AJ45" s="18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64" s="17" customFormat="1" ht="11.25" x14ac:dyDescent="0.2">
      <c r="A46" s="17" t="s">
        <v>176</v>
      </c>
      <c r="B46" s="17" t="s">
        <v>177</v>
      </c>
      <c r="C46" s="17" t="s">
        <v>178</v>
      </c>
      <c r="D46" s="17" t="s">
        <v>55</v>
      </c>
      <c r="E46" s="17" t="s">
        <v>155</v>
      </c>
      <c r="F46" s="18">
        <v>1000</v>
      </c>
      <c r="H46" s="20"/>
      <c r="I46" s="18">
        <f t="shared" si="5"/>
        <v>1000</v>
      </c>
      <c r="J46" s="56">
        <f>+L46+60</f>
        <v>42275</v>
      </c>
      <c r="K46" s="17" t="s">
        <v>28</v>
      </c>
      <c r="L46" s="19">
        <v>42215</v>
      </c>
      <c r="P46" s="18">
        <f t="shared" si="4"/>
        <v>1000</v>
      </c>
      <c r="Y46" s="18"/>
      <c r="BJ46" s="13"/>
      <c r="BK46" s="13"/>
      <c r="BL46" s="13"/>
    </row>
    <row r="47" spans="1:64" s="17" customFormat="1" ht="11.25" x14ac:dyDescent="0.2">
      <c r="A47" s="13" t="s">
        <v>167</v>
      </c>
      <c r="B47" s="13" t="s">
        <v>168</v>
      </c>
      <c r="C47" s="13" t="s">
        <v>169</v>
      </c>
      <c r="D47" s="13" t="s">
        <v>91</v>
      </c>
      <c r="E47" s="13" t="s">
        <v>96</v>
      </c>
      <c r="F47" s="14">
        <v>30000</v>
      </c>
      <c r="G47" s="13"/>
      <c r="H47" s="2">
        <v>10000</v>
      </c>
      <c r="I47" s="14">
        <f t="shared" si="5"/>
        <v>20000</v>
      </c>
      <c r="J47" s="16">
        <f>+L47+42</f>
        <v>42258</v>
      </c>
      <c r="K47" s="13" t="s">
        <v>97</v>
      </c>
      <c r="L47" s="15">
        <v>42216</v>
      </c>
      <c r="M47" s="13"/>
      <c r="N47" s="13"/>
      <c r="O47" s="13"/>
      <c r="P47" s="18">
        <f t="shared" si="4"/>
        <v>20000</v>
      </c>
      <c r="Q47" s="13"/>
      <c r="R47" s="13"/>
      <c r="S47" s="13"/>
      <c r="T47" s="13"/>
      <c r="U47" s="13"/>
      <c r="V47" s="14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spans="1:64" s="17" customFormat="1" ht="11.25" x14ac:dyDescent="0.2">
      <c r="A48" s="13" t="s">
        <v>113</v>
      </c>
      <c r="B48" s="13" t="s">
        <v>114</v>
      </c>
      <c r="C48" s="13" t="s">
        <v>115</v>
      </c>
      <c r="D48" s="13" t="s">
        <v>74</v>
      </c>
      <c r="E48" s="13" t="s">
        <v>116</v>
      </c>
      <c r="F48" s="14">
        <v>17000</v>
      </c>
      <c r="G48" s="13"/>
      <c r="H48" s="2">
        <v>5666.66</v>
      </c>
      <c r="I48" s="14">
        <f t="shared" si="5"/>
        <v>11333.34</v>
      </c>
      <c r="J48" s="16">
        <f>+L48+51</f>
        <v>42267</v>
      </c>
      <c r="K48" s="13" t="s">
        <v>109</v>
      </c>
      <c r="L48" s="15">
        <v>42216</v>
      </c>
      <c r="M48" s="13"/>
      <c r="N48" s="13"/>
      <c r="O48" s="13"/>
      <c r="P48" s="18">
        <f t="shared" si="4"/>
        <v>11333.34</v>
      </c>
      <c r="Q48" s="13"/>
      <c r="R48" s="13"/>
      <c r="S48" s="13"/>
      <c r="T48" s="13"/>
      <c r="U48" s="13"/>
      <c r="V48" s="13"/>
      <c r="W48" s="13"/>
      <c r="X48" s="14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</row>
    <row r="49" spans="1:64" s="17" customFormat="1" ht="11.25" x14ac:dyDescent="0.2">
      <c r="A49" s="17" t="s">
        <v>348</v>
      </c>
      <c r="B49" s="59">
        <v>9382</v>
      </c>
      <c r="C49" s="17" t="s">
        <v>354</v>
      </c>
      <c r="D49" s="17" t="s">
        <v>55</v>
      </c>
      <c r="E49" s="17" t="s">
        <v>351</v>
      </c>
      <c r="F49" s="18">
        <v>6850</v>
      </c>
      <c r="H49" s="20"/>
      <c r="I49" s="18">
        <f t="shared" si="5"/>
        <v>6850</v>
      </c>
      <c r="J49" s="56">
        <f>+L49+51</f>
        <v>42267</v>
      </c>
      <c r="K49" s="13" t="s">
        <v>109</v>
      </c>
      <c r="L49" s="19">
        <v>42216</v>
      </c>
      <c r="P49" s="18">
        <f t="shared" si="4"/>
        <v>6850</v>
      </c>
      <c r="T49" s="18"/>
      <c r="W49" s="18"/>
      <c r="X49" s="18"/>
      <c r="Y49" s="18"/>
      <c r="AF49" s="18"/>
      <c r="AJ49" s="18"/>
    </row>
    <row r="50" spans="1:64" s="17" customFormat="1" ht="11.25" x14ac:dyDescent="0.2">
      <c r="A50" s="17" t="s">
        <v>347</v>
      </c>
      <c r="B50" s="59">
        <v>9381</v>
      </c>
      <c r="C50" s="17" t="s">
        <v>352</v>
      </c>
      <c r="D50" s="17" t="s">
        <v>55</v>
      </c>
      <c r="E50" s="17" t="s">
        <v>353</v>
      </c>
      <c r="F50" s="18">
        <v>13000</v>
      </c>
      <c r="H50" s="20"/>
      <c r="I50" s="18">
        <f t="shared" si="5"/>
        <v>13000</v>
      </c>
      <c r="J50" s="56">
        <f>+L50+55</f>
        <v>42275</v>
      </c>
      <c r="K50" s="17" t="s">
        <v>355</v>
      </c>
      <c r="L50" s="19">
        <v>42220</v>
      </c>
      <c r="Q50" s="18">
        <f>$I50</f>
        <v>13000</v>
      </c>
      <c r="T50" s="18"/>
      <c r="W50" s="18"/>
      <c r="Y50" s="18"/>
      <c r="AF50" s="18"/>
      <c r="AJ50" s="18"/>
    </row>
    <row r="51" spans="1:64" s="17" customFormat="1" ht="11.25" x14ac:dyDescent="0.2">
      <c r="A51" s="17" t="s">
        <v>340</v>
      </c>
      <c r="B51" s="59">
        <v>9379</v>
      </c>
      <c r="C51" s="17" t="s">
        <v>269</v>
      </c>
      <c r="D51" s="17" t="s">
        <v>55</v>
      </c>
      <c r="E51" s="17" t="s">
        <v>345</v>
      </c>
      <c r="F51" s="18">
        <v>5115</v>
      </c>
      <c r="H51" s="20"/>
      <c r="I51" s="18">
        <f t="shared" si="5"/>
        <v>5115</v>
      </c>
      <c r="J51" s="56">
        <f>+L51+45</f>
        <v>42265</v>
      </c>
      <c r="K51" s="17" t="s">
        <v>103</v>
      </c>
      <c r="L51" s="19">
        <v>42220</v>
      </c>
      <c r="Q51" s="18">
        <f>$I51</f>
        <v>5115</v>
      </c>
      <c r="T51" s="18"/>
      <c r="W51" s="18"/>
      <c r="Y51" s="18"/>
      <c r="AF51" s="18"/>
      <c r="AJ51" s="18"/>
    </row>
    <row r="52" spans="1:64" s="17" customFormat="1" ht="11.25" x14ac:dyDescent="0.2">
      <c r="A52" s="13" t="s">
        <v>128</v>
      </c>
      <c r="B52" s="17" t="s">
        <v>129</v>
      </c>
      <c r="C52" s="17" t="s">
        <v>130</v>
      </c>
      <c r="D52" s="17" t="s">
        <v>131</v>
      </c>
      <c r="E52" s="17" t="s">
        <v>132</v>
      </c>
      <c r="F52" s="18">
        <v>18975</v>
      </c>
      <c r="H52" s="20"/>
      <c r="I52" s="18">
        <f t="shared" si="5"/>
        <v>18975</v>
      </c>
      <c r="J52" s="16">
        <f>+L52+30</f>
        <v>42253</v>
      </c>
      <c r="K52" s="13" t="s">
        <v>35</v>
      </c>
      <c r="L52" s="19">
        <v>42223</v>
      </c>
      <c r="M52" s="13"/>
      <c r="N52" s="13"/>
      <c r="O52" s="13"/>
      <c r="P52" s="13"/>
      <c r="Q52" s="18">
        <f>$I52</f>
        <v>18975</v>
      </c>
      <c r="S52" s="13"/>
      <c r="T52" s="13"/>
      <c r="U52" s="13"/>
      <c r="V52" s="14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64" s="17" customFormat="1" ht="11.25" x14ac:dyDescent="0.2">
      <c r="A53" s="17" t="s">
        <v>326</v>
      </c>
      <c r="B53" s="59">
        <v>5182</v>
      </c>
      <c r="C53" s="17" t="s">
        <v>327</v>
      </c>
      <c r="D53" s="17" t="s">
        <v>55</v>
      </c>
      <c r="E53" s="17" t="s">
        <v>314</v>
      </c>
      <c r="F53" s="18">
        <v>9825</v>
      </c>
      <c r="H53" s="20">
        <v>3275</v>
      </c>
      <c r="I53" s="18">
        <f t="shared" si="5"/>
        <v>6550</v>
      </c>
      <c r="J53" s="56">
        <f>+L53+30</f>
        <v>42258</v>
      </c>
      <c r="K53" s="17" t="s">
        <v>35</v>
      </c>
      <c r="L53" s="19">
        <v>42228</v>
      </c>
      <c r="R53" s="18">
        <f>$I53</f>
        <v>6550</v>
      </c>
      <c r="T53" s="18"/>
      <c r="V53" s="18"/>
      <c r="Y53" s="18"/>
      <c r="AF53" s="18"/>
      <c r="AJ53" s="18"/>
    </row>
    <row r="54" spans="1:64" s="17" customFormat="1" ht="11.25" x14ac:dyDescent="0.2">
      <c r="A54" s="17" t="s">
        <v>312</v>
      </c>
      <c r="B54" s="59">
        <v>9370</v>
      </c>
      <c r="C54" s="17" t="s">
        <v>313</v>
      </c>
      <c r="D54" s="17" t="s">
        <v>55</v>
      </c>
      <c r="E54" s="17" t="s">
        <v>314</v>
      </c>
      <c r="F54" s="18">
        <v>18000</v>
      </c>
      <c r="H54" s="20">
        <f>6000</f>
        <v>6000</v>
      </c>
      <c r="I54" s="18">
        <f t="shared" si="5"/>
        <v>12000</v>
      </c>
      <c r="J54" s="56">
        <f>+L54+30</f>
        <v>42279</v>
      </c>
      <c r="K54" s="17" t="s">
        <v>35</v>
      </c>
      <c r="L54" s="19">
        <v>42249</v>
      </c>
      <c r="U54" s="18">
        <f>$I54</f>
        <v>12000</v>
      </c>
      <c r="Y54" s="18"/>
      <c r="AF54" s="18"/>
      <c r="AJ54" s="18"/>
    </row>
    <row r="55" spans="1:64" s="17" customFormat="1" ht="11.25" x14ac:dyDescent="0.2">
      <c r="A55" s="17" t="s">
        <v>360</v>
      </c>
      <c r="B55" s="59" t="s">
        <v>361</v>
      </c>
      <c r="C55" s="17" t="s">
        <v>362</v>
      </c>
      <c r="D55" s="17" t="s">
        <v>74</v>
      </c>
      <c r="E55" s="17" t="s">
        <v>363</v>
      </c>
      <c r="F55" s="18">
        <v>60750</v>
      </c>
      <c r="H55" s="20">
        <v>20250</v>
      </c>
      <c r="I55" s="18">
        <f t="shared" si="5"/>
        <v>40500</v>
      </c>
      <c r="J55" s="56">
        <f>+L55+60</f>
        <v>42322</v>
      </c>
      <c r="K55" s="13" t="s">
        <v>28</v>
      </c>
      <c r="L55" s="19">
        <v>42262</v>
      </c>
      <c r="T55" s="18"/>
      <c r="W55" s="18">
        <f>$I55</f>
        <v>40500</v>
      </c>
      <c r="X55" s="18"/>
      <c r="Y55" s="18"/>
      <c r="AF55" s="18"/>
      <c r="AJ55" s="18"/>
    </row>
    <row r="56" spans="1:64" s="17" customFormat="1" ht="11.25" x14ac:dyDescent="0.2">
      <c r="A56" s="17" t="s">
        <v>364</v>
      </c>
      <c r="B56" s="59" t="s">
        <v>365</v>
      </c>
      <c r="C56" s="17" t="s">
        <v>287</v>
      </c>
      <c r="D56" s="17" t="s">
        <v>366</v>
      </c>
      <c r="E56" s="17" t="s">
        <v>363</v>
      </c>
      <c r="F56" s="18">
        <v>78000</v>
      </c>
      <c r="H56" s="20">
        <v>26000</v>
      </c>
      <c r="I56" s="18">
        <f t="shared" si="5"/>
        <v>52000</v>
      </c>
      <c r="J56" s="56">
        <f>+L56+60</f>
        <v>42322</v>
      </c>
      <c r="K56" s="13" t="s">
        <v>28</v>
      </c>
      <c r="L56" s="19">
        <v>42262</v>
      </c>
      <c r="T56" s="18"/>
      <c r="W56" s="18">
        <f>$I56</f>
        <v>52000</v>
      </c>
      <c r="Y56" s="18"/>
      <c r="AF56" s="18"/>
      <c r="AJ56" s="18"/>
    </row>
    <row r="57" spans="1:64" s="17" customFormat="1" ht="11.25" x14ac:dyDescent="0.2">
      <c r="A57" s="17" t="s">
        <v>307</v>
      </c>
      <c r="B57" s="17" t="s">
        <v>308</v>
      </c>
      <c r="C57" s="17" t="s">
        <v>309</v>
      </c>
      <c r="D57" s="17" t="s">
        <v>91</v>
      </c>
      <c r="E57" s="17" t="s">
        <v>310</v>
      </c>
      <c r="F57" s="18">
        <v>138000</v>
      </c>
      <c r="H57" s="20">
        <v>46000</v>
      </c>
      <c r="I57" s="18">
        <f t="shared" si="5"/>
        <v>92000</v>
      </c>
      <c r="J57" s="56">
        <f>+L57+60</f>
        <v>42350</v>
      </c>
      <c r="K57" s="17" t="s">
        <v>311</v>
      </c>
      <c r="L57" s="19">
        <v>42290</v>
      </c>
      <c r="Y57" s="18"/>
      <c r="AA57" s="18">
        <f>$I57</f>
        <v>92000</v>
      </c>
      <c r="AF57" s="18"/>
      <c r="AJ57" s="18"/>
      <c r="BJ57" s="13"/>
      <c r="BK57" s="13"/>
      <c r="BL57" s="13"/>
    </row>
    <row r="58" spans="1:64" s="17" customFormat="1" ht="11.25" x14ac:dyDescent="0.2">
      <c r="B58" s="59"/>
      <c r="F58" s="18"/>
      <c r="H58" s="20"/>
      <c r="I58" s="18"/>
      <c r="J58" s="56"/>
      <c r="L58" s="19"/>
      <c r="T58" s="18"/>
      <c r="W58" s="18"/>
      <c r="Y58" s="18"/>
      <c r="AF58" s="18"/>
      <c r="AJ58" s="18"/>
    </row>
    <row r="59" spans="1:64" s="17" customFormat="1" ht="11.25" x14ac:dyDescent="0.2">
      <c r="B59" s="59"/>
      <c r="F59" s="18"/>
      <c r="H59" s="20"/>
      <c r="I59" s="18"/>
      <c r="J59" s="56"/>
      <c r="L59" s="19"/>
      <c r="T59" s="18"/>
      <c r="Y59" s="18"/>
      <c r="AF59" s="18"/>
      <c r="AJ59" s="18"/>
    </row>
    <row r="60" spans="1:64" ht="11.25" hidden="1" x14ac:dyDescent="0.2">
      <c r="B60" s="17"/>
      <c r="C60" s="17"/>
      <c r="D60" s="17"/>
      <c r="E60" s="17"/>
      <c r="F60" s="18"/>
      <c r="G60" s="17"/>
      <c r="H60" s="20"/>
      <c r="I60" s="18"/>
      <c r="J60" s="16"/>
      <c r="K60" s="17"/>
      <c r="L60" s="19"/>
      <c r="Y60" s="14"/>
    </row>
    <row r="61" spans="1:64" ht="11.25" x14ac:dyDescent="0.2">
      <c r="B61" s="17"/>
      <c r="C61" s="17"/>
      <c r="D61" s="17"/>
      <c r="E61" s="17"/>
      <c r="F61" s="18"/>
      <c r="G61" s="17"/>
      <c r="H61" s="20"/>
      <c r="I61" s="18"/>
      <c r="J61" s="16"/>
      <c r="K61" s="17"/>
      <c r="L61" s="19"/>
      <c r="Y61" s="14"/>
    </row>
    <row r="62" spans="1:64" ht="11.25" x14ac:dyDescent="0.2">
      <c r="A62" s="13" t="s">
        <v>374</v>
      </c>
      <c r="B62" s="17"/>
      <c r="C62" s="17" t="s">
        <v>373</v>
      </c>
      <c r="D62" s="17"/>
      <c r="E62" s="17" t="s">
        <v>372</v>
      </c>
      <c r="F62" s="18">
        <v>0</v>
      </c>
      <c r="G62" s="17"/>
      <c r="H62" s="20">
        <v>5000</v>
      </c>
      <c r="I62" s="18">
        <v>0</v>
      </c>
      <c r="J62" s="16"/>
      <c r="K62" s="17"/>
      <c r="L62" s="19"/>
      <c r="Y62" s="14"/>
    </row>
    <row r="63" spans="1:64" ht="12" thickBot="1" x14ac:dyDescent="0.25">
      <c r="E63" s="13" t="s">
        <v>179</v>
      </c>
      <c r="F63" s="57">
        <f>SUM(F2:F62)</f>
        <v>963772</v>
      </c>
      <c r="H63" s="57">
        <f>SUM(H2:H62)</f>
        <v>275967.99</v>
      </c>
      <c r="I63" s="57">
        <f>SUM(I2:I62)</f>
        <v>692804.01</v>
      </c>
      <c r="L63" s="15"/>
      <c r="M63" s="57">
        <f t="shared" ref="M63:AL63" si="6">SUM(M2:M62)</f>
        <v>154048.66999999998</v>
      </c>
      <c r="N63" s="57">
        <f t="shared" si="6"/>
        <v>24915</v>
      </c>
      <c r="O63" s="57">
        <f t="shared" si="6"/>
        <v>69071.67</v>
      </c>
      <c r="P63" s="57">
        <f t="shared" si="6"/>
        <v>204628.67</v>
      </c>
      <c r="Q63" s="57">
        <f t="shared" si="6"/>
        <v>37090</v>
      </c>
      <c r="R63" s="57">
        <f t="shared" si="6"/>
        <v>6550</v>
      </c>
      <c r="S63" s="57">
        <f t="shared" si="6"/>
        <v>0</v>
      </c>
      <c r="T63" s="57">
        <f t="shared" si="6"/>
        <v>0</v>
      </c>
      <c r="U63" s="57">
        <f t="shared" si="6"/>
        <v>12000</v>
      </c>
      <c r="V63" s="57">
        <f t="shared" si="6"/>
        <v>0</v>
      </c>
      <c r="W63" s="57">
        <f t="shared" si="6"/>
        <v>92500</v>
      </c>
      <c r="X63" s="57">
        <f t="shared" si="6"/>
        <v>0</v>
      </c>
      <c r="Y63" s="57">
        <f t="shared" si="6"/>
        <v>0</v>
      </c>
      <c r="Z63" s="57">
        <f t="shared" si="6"/>
        <v>0</v>
      </c>
      <c r="AA63" s="57">
        <f t="shared" si="6"/>
        <v>92000</v>
      </c>
      <c r="AB63" s="57">
        <f t="shared" si="6"/>
        <v>0</v>
      </c>
      <c r="AC63" s="57">
        <f t="shared" si="6"/>
        <v>0</v>
      </c>
      <c r="AD63" s="57">
        <f t="shared" si="6"/>
        <v>0</v>
      </c>
      <c r="AE63" s="57">
        <f t="shared" si="6"/>
        <v>0</v>
      </c>
      <c r="AF63" s="57">
        <f t="shared" si="6"/>
        <v>0</v>
      </c>
      <c r="AG63" s="57">
        <f t="shared" si="6"/>
        <v>0</v>
      </c>
      <c r="AH63" s="57">
        <f t="shared" si="6"/>
        <v>0</v>
      </c>
      <c r="AI63" s="57">
        <f t="shared" si="6"/>
        <v>0</v>
      </c>
      <c r="AJ63" s="57">
        <f t="shared" si="6"/>
        <v>0</v>
      </c>
      <c r="AK63" s="57">
        <f t="shared" si="6"/>
        <v>0</v>
      </c>
      <c r="AL63" s="57">
        <f t="shared" si="6"/>
        <v>0</v>
      </c>
      <c r="AM63" s="14">
        <f>SUM(M63:AL63)</f>
        <v>692804.01</v>
      </c>
    </row>
    <row r="64" spans="1:64" ht="12" thickTop="1" x14ac:dyDescent="0.2">
      <c r="F64" s="14"/>
      <c r="I64" s="14"/>
      <c r="L64" s="15"/>
      <c r="Y64" s="14">
        <f>SUM(M63:Y63)</f>
        <v>600804.01</v>
      </c>
      <c r="AM64" s="14">
        <f>+I63-AM63</f>
        <v>0</v>
      </c>
    </row>
    <row r="65" spans="6:8" ht="12.75" customHeight="1" x14ac:dyDescent="0.2">
      <c r="F65" s="14"/>
    </row>
    <row r="66" spans="6:8" ht="12.75" customHeight="1" x14ac:dyDescent="0.2">
      <c r="H66" s="21"/>
    </row>
    <row r="67" spans="6:8" ht="12.75" customHeight="1" x14ac:dyDescent="0.2">
      <c r="F67" s="14"/>
      <c r="H67" s="21"/>
    </row>
    <row r="68" spans="6:8" ht="12.75" customHeight="1" x14ac:dyDescent="0.2">
      <c r="F68" s="14"/>
    </row>
    <row r="71" spans="6:8" ht="12.75" customHeight="1" x14ac:dyDescent="0.2">
      <c r="F71" s="14"/>
    </row>
  </sheetData>
  <customSheetViews>
    <customSheetView guid="{D81EDAC4-75AE-4B8D-B758-1F728A8C3410}" hiddenRows="1" hiddenColumns="1" state="hidden">
      <pane ySplit="1" topLeftCell="A31" activePane="bottomLeft" state="frozen"/>
      <selection pane="bottomLeft" activeCell="I1" sqref="I1:L65536"/>
      <pageMargins left="0" right="0" top="0" bottom="0" header="0" footer="0"/>
      <pageSetup paperSize="290" fitToWidth="0" fitToHeight="0" orientation="landscape" r:id="rId1"/>
      <headerFooter alignWithMargins="0"/>
    </customSheetView>
    <customSheetView guid="{AADCD0DD-DFC9-4D0A-A6B7-7EBE73AAE341}" hiddenRows="1" hiddenColumns="1" state="hidden">
      <pane ySplit="1" topLeftCell="A31" activePane="bottomLeft" state="frozen"/>
      <selection pane="bottomLeft" activeCell="I1" sqref="I1:L65536"/>
      <pageMargins left="0" right="0" top="0" bottom="0" header="0" footer="0"/>
      <pageSetup paperSize="290" fitToWidth="0" fitToHeight="0" orientation="landscape" r:id="rId2"/>
      <headerFooter alignWithMargins="0"/>
    </customSheetView>
  </customSheetViews>
  <pageMargins left="0" right="0" top="0" bottom="0" header="0" footer="0"/>
  <pageSetup paperSize="290" fitToWidth="0" fitToHeight="0" orientation="landscape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K8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56" sqref="A56"/>
    </sheetView>
  </sheetViews>
  <sheetFormatPr defaultColWidth="8.85546875" defaultRowHeight="11.25" x14ac:dyDescent="0.2"/>
  <cols>
    <col min="1" max="1" width="28.42578125" style="1" bestFit="1" customWidth="1"/>
    <col min="2" max="2" width="9" style="68" bestFit="1" customWidth="1"/>
    <col min="3" max="3" width="9.140625" style="1" bestFit="1" customWidth="1"/>
    <col min="4" max="4" width="9" style="1" bestFit="1" customWidth="1"/>
    <col min="5" max="5" width="27.42578125" style="1" bestFit="1" customWidth="1"/>
    <col min="6" max="7" width="9" style="93" bestFit="1" customWidth="1"/>
    <col min="8" max="8" width="2.7109375" style="1" bestFit="1" customWidth="1"/>
    <col min="9" max="9" width="8.85546875" style="79"/>
    <col min="10" max="10" width="9" style="1" bestFit="1" customWidth="1"/>
    <col min="11" max="13" width="8.85546875" style="1"/>
    <col min="14" max="17" width="9" style="1" customWidth="1"/>
    <col min="18" max="19" width="9" style="1" bestFit="1" customWidth="1"/>
    <col min="20" max="20" width="9.85546875" style="1" bestFit="1" customWidth="1"/>
    <col min="21" max="36" width="9" style="1" bestFit="1" customWidth="1"/>
    <col min="37" max="16384" width="8.85546875" style="1"/>
  </cols>
  <sheetData>
    <row r="1" spans="1:36" s="70" customFormat="1" x14ac:dyDescent="0.2">
      <c r="B1" s="63"/>
      <c r="F1" s="100"/>
      <c r="G1" s="105" t="s">
        <v>41</v>
      </c>
      <c r="I1" s="71" t="s">
        <v>417</v>
      </c>
      <c r="J1" s="75" t="s">
        <v>303</v>
      </c>
      <c r="K1" s="63" t="s">
        <v>414</v>
      </c>
      <c r="L1" s="70" t="s">
        <v>429</v>
      </c>
    </row>
    <row r="2" spans="1:36" s="63" customFormat="1" ht="12.75" customHeight="1" x14ac:dyDescent="0.2">
      <c r="A2" s="63" t="s">
        <v>39</v>
      </c>
      <c r="B2" s="72" t="s">
        <v>298</v>
      </c>
      <c r="C2" s="64" t="s">
        <v>299</v>
      </c>
      <c r="D2" s="63" t="s">
        <v>40</v>
      </c>
      <c r="E2" s="63" t="s">
        <v>300</v>
      </c>
      <c r="F2" s="101" t="s">
        <v>41</v>
      </c>
      <c r="G2" s="99">
        <v>0.9</v>
      </c>
      <c r="H2" s="74" t="s">
        <v>47</v>
      </c>
      <c r="I2" s="102" t="s">
        <v>183</v>
      </c>
      <c r="J2" s="63" t="s">
        <v>185</v>
      </c>
      <c r="K2" s="63" t="s">
        <v>185</v>
      </c>
      <c r="L2" s="63" t="s">
        <v>185</v>
      </c>
      <c r="M2" s="63" t="s">
        <v>302</v>
      </c>
      <c r="N2" s="58">
        <v>42216</v>
      </c>
      <c r="O2" s="58">
        <f t="shared" ref="O2:AJ2" si="0">+N2+7</f>
        <v>42223</v>
      </c>
      <c r="P2" s="58">
        <f t="shared" si="0"/>
        <v>42230</v>
      </c>
      <c r="Q2" s="58">
        <f t="shared" si="0"/>
        <v>42237</v>
      </c>
      <c r="R2" s="58">
        <f t="shared" si="0"/>
        <v>42244</v>
      </c>
      <c r="S2" s="58">
        <f t="shared" si="0"/>
        <v>42251</v>
      </c>
      <c r="T2" s="58">
        <f t="shared" si="0"/>
        <v>42258</v>
      </c>
      <c r="U2" s="58">
        <f t="shared" si="0"/>
        <v>42265</v>
      </c>
      <c r="V2" s="58">
        <f t="shared" si="0"/>
        <v>42272</v>
      </c>
      <c r="W2" s="58">
        <f t="shared" si="0"/>
        <v>42279</v>
      </c>
      <c r="X2" s="58">
        <f t="shared" si="0"/>
        <v>42286</v>
      </c>
      <c r="Y2" s="58">
        <f t="shared" si="0"/>
        <v>42293</v>
      </c>
      <c r="Z2" s="58">
        <f t="shared" si="0"/>
        <v>42300</v>
      </c>
      <c r="AA2" s="58">
        <f t="shared" si="0"/>
        <v>42307</v>
      </c>
      <c r="AB2" s="58">
        <f t="shared" si="0"/>
        <v>42314</v>
      </c>
      <c r="AC2" s="58">
        <f t="shared" si="0"/>
        <v>42321</v>
      </c>
      <c r="AD2" s="58">
        <f t="shared" si="0"/>
        <v>42328</v>
      </c>
      <c r="AE2" s="58">
        <f t="shared" si="0"/>
        <v>42335</v>
      </c>
      <c r="AF2" s="58">
        <f t="shared" si="0"/>
        <v>42342</v>
      </c>
      <c r="AG2" s="58">
        <f t="shared" si="0"/>
        <v>42349</v>
      </c>
      <c r="AH2" s="58">
        <f t="shared" si="0"/>
        <v>42356</v>
      </c>
      <c r="AI2" s="58">
        <f t="shared" si="0"/>
        <v>42363</v>
      </c>
      <c r="AJ2" s="58">
        <f t="shared" si="0"/>
        <v>42370</v>
      </c>
    </row>
    <row r="3" spans="1:36" s="68" customFormat="1" ht="12.75" customHeight="1" x14ac:dyDescent="0.2">
      <c r="B3" s="83"/>
      <c r="C3" s="77"/>
      <c r="F3" s="90"/>
      <c r="G3" s="90"/>
      <c r="H3" s="80"/>
      <c r="I3" s="94"/>
    </row>
    <row r="4" spans="1:36" x14ac:dyDescent="0.2">
      <c r="A4" s="76" t="s">
        <v>26</v>
      </c>
      <c r="B4" s="68" t="s">
        <v>220</v>
      </c>
      <c r="C4" s="81">
        <v>42177</v>
      </c>
      <c r="D4" s="1" t="s">
        <v>221</v>
      </c>
      <c r="E4" s="1" t="s">
        <v>222</v>
      </c>
      <c r="F4" s="93">
        <v>17500</v>
      </c>
      <c r="G4" s="93">
        <f>+F4*G$2</f>
        <v>15750</v>
      </c>
      <c r="H4" s="80" t="s">
        <v>197</v>
      </c>
      <c r="I4" s="94">
        <f>3*7</f>
        <v>21</v>
      </c>
      <c r="J4" s="67">
        <v>42219</v>
      </c>
      <c r="K4" s="67">
        <f>+J4+I4</f>
        <v>42240</v>
      </c>
      <c r="L4" s="77">
        <f>+J4+30</f>
        <v>42249</v>
      </c>
      <c r="M4" s="2">
        <f>ROUND(G4/3,0)</f>
        <v>5250</v>
      </c>
      <c r="S4" s="69">
        <f>$M4</f>
        <v>5250</v>
      </c>
    </row>
    <row r="5" spans="1:36" x14ac:dyDescent="0.2">
      <c r="A5" s="76"/>
      <c r="C5" s="81"/>
      <c r="H5" s="80"/>
      <c r="I5" s="94"/>
      <c r="J5" s="67"/>
      <c r="K5" s="67"/>
      <c r="L5" s="77"/>
      <c r="M5" s="2"/>
      <c r="S5" s="69"/>
    </row>
    <row r="6" spans="1:36" s="68" customFormat="1" ht="12.75" customHeight="1" x14ac:dyDescent="0.2">
      <c r="A6" s="76" t="s">
        <v>188</v>
      </c>
      <c r="B6" s="68" t="s">
        <v>264</v>
      </c>
      <c r="C6" s="81">
        <v>42170</v>
      </c>
      <c r="D6" s="1" t="s">
        <v>265</v>
      </c>
      <c r="E6" s="76" t="s">
        <v>191</v>
      </c>
      <c r="F6" s="93">
        <v>25000</v>
      </c>
      <c r="G6" s="93">
        <f>+F6*G$2</f>
        <v>22500</v>
      </c>
      <c r="H6" s="84" t="s">
        <v>55</v>
      </c>
      <c r="I6" s="95">
        <v>35</v>
      </c>
      <c r="J6" s="85">
        <v>42221</v>
      </c>
      <c r="K6" s="67">
        <f>+J6+I6</f>
        <v>42256</v>
      </c>
      <c r="L6" s="77">
        <f>+J6+30</f>
        <v>42251</v>
      </c>
      <c r="M6" s="2">
        <f>ROUND(G6/3,0)</f>
        <v>7500</v>
      </c>
      <c r="S6" s="69">
        <f>$M6</f>
        <v>7500</v>
      </c>
    </row>
    <row r="7" spans="1:36" s="68" customFormat="1" ht="12.75" customHeight="1" x14ac:dyDescent="0.2">
      <c r="A7" s="76" t="s">
        <v>188</v>
      </c>
      <c r="B7" s="68" t="s">
        <v>189</v>
      </c>
      <c r="C7" s="82">
        <v>42170</v>
      </c>
      <c r="D7" s="1" t="s">
        <v>190</v>
      </c>
      <c r="E7" s="76" t="s">
        <v>191</v>
      </c>
      <c r="F7" s="93">
        <v>27250</v>
      </c>
      <c r="G7" s="93">
        <f>+F7*G$2</f>
        <v>24525</v>
      </c>
      <c r="H7" s="80" t="s">
        <v>55</v>
      </c>
      <c r="I7" s="78">
        <v>35</v>
      </c>
      <c r="J7" s="67">
        <v>42221</v>
      </c>
      <c r="K7" s="67">
        <f>+J7+I7</f>
        <v>42256</v>
      </c>
      <c r="L7" s="77">
        <f>+J7+30</f>
        <v>42251</v>
      </c>
      <c r="M7" s="2">
        <f>ROUND(G7/3,0)</f>
        <v>8175</v>
      </c>
      <c r="S7" s="69">
        <f>$M7</f>
        <v>8175</v>
      </c>
    </row>
    <row r="8" spans="1:36" s="68" customFormat="1" ht="12.75" customHeight="1" x14ac:dyDescent="0.2">
      <c r="B8" s="83"/>
      <c r="C8" s="77"/>
      <c r="F8" s="89">
        <f>SUM(F6:F7)</f>
        <v>52250</v>
      </c>
      <c r="G8" s="89">
        <f>SUM(G6:G7)</f>
        <v>47025</v>
      </c>
      <c r="H8" s="80"/>
      <c r="I8" s="94"/>
      <c r="J8" s="67"/>
      <c r="K8" s="67"/>
      <c r="L8" s="77"/>
      <c r="M8" s="89">
        <f>SUM(M6:M7)</f>
        <v>15675</v>
      </c>
      <c r="W8" s="69"/>
    </row>
    <row r="9" spans="1:36" s="68" customFormat="1" ht="12.75" customHeight="1" x14ac:dyDescent="0.2">
      <c r="B9" s="83"/>
      <c r="C9" s="77"/>
      <c r="F9" s="90"/>
      <c r="G9" s="93"/>
      <c r="H9" s="80"/>
      <c r="I9" s="94"/>
      <c r="J9" s="67"/>
      <c r="K9" s="67"/>
      <c r="L9" s="77"/>
      <c r="M9" s="2"/>
      <c r="W9" s="69"/>
    </row>
    <row r="10" spans="1:36" s="68" customFormat="1" ht="12.75" customHeight="1" x14ac:dyDescent="0.2">
      <c r="A10" s="76" t="s">
        <v>30</v>
      </c>
      <c r="B10" s="68" t="s">
        <v>213</v>
      </c>
      <c r="C10" s="82">
        <v>42173</v>
      </c>
      <c r="D10" s="76" t="s">
        <v>214</v>
      </c>
      <c r="E10" s="76" t="s">
        <v>215</v>
      </c>
      <c r="F10" s="93">
        <v>15500</v>
      </c>
      <c r="G10" s="93">
        <f>+F10*G$2</f>
        <v>13950</v>
      </c>
      <c r="H10" s="80" t="s">
        <v>197</v>
      </c>
      <c r="I10" s="94">
        <v>35</v>
      </c>
      <c r="J10" s="67">
        <v>42226</v>
      </c>
      <c r="K10" s="67">
        <f>+J10+I10</f>
        <v>42261</v>
      </c>
      <c r="L10" s="77">
        <f>+J10+30</f>
        <v>42256</v>
      </c>
      <c r="M10" s="2">
        <f>ROUND(G10/3,0)</f>
        <v>4650</v>
      </c>
      <c r="T10" s="69">
        <f>$M10</f>
        <v>4650</v>
      </c>
    </row>
    <row r="11" spans="1:36" s="68" customFormat="1" ht="12.75" customHeight="1" x14ac:dyDescent="0.2">
      <c r="A11" s="68" t="s">
        <v>30</v>
      </c>
      <c r="B11" s="83">
        <v>26359</v>
      </c>
      <c r="C11" s="77">
        <v>42209</v>
      </c>
      <c r="D11" s="83">
        <v>40596</v>
      </c>
      <c r="E11" s="68" t="s">
        <v>418</v>
      </c>
      <c r="F11" s="90">
        <v>0</v>
      </c>
      <c r="G11" s="93">
        <f>+F11*G$2</f>
        <v>0</v>
      </c>
      <c r="H11" s="80" t="s">
        <v>197</v>
      </c>
      <c r="I11" s="94">
        <f>7*7</f>
        <v>49</v>
      </c>
      <c r="J11" s="67">
        <v>42214</v>
      </c>
      <c r="K11" s="67">
        <f>+J11+I11</f>
        <v>42263</v>
      </c>
      <c r="L11" s="77">
        <f>+J11+30</f>
        <v>42244</v>
      </c>
      <c r="M11" s="2">
        <f>ROUND(G11/3,0)</f>
        <v>0</v>
      </c>
      <c r="R11" s="69">
        <f>$M11</f>
        <v>0</v>
      </c>
    </row>
    <row r="12" spans="1:36" s="68" customFormat="1" ht="12.75" customHeight="1" x14ac:dyDescent="0.2">
      <c r="A12" s="76" t="s">
        <v>188</v>
      </c>
      <c r="B12" s="68" t="s">
        <v>212</v>
      </c>
      <c r="C12" s="82">
        <v>42164</v>
      </c>
      <c r="D12" s="1" t="s">
        <v>193</v>
      </c>
      <c r="E12" s="76" t="s">
        <v>191</v>
      </c>
      <c r="F12" s="93">
        <v>33900</v>
      </c>
      <c r="G12" s="93">
        <f>+F12*G$2</f>
        <v>30510</v>
      </c>
      <c r="H12" s="80" t="s">
        <v>55</v>
      </c>
      <c r="I12" s="94">
        <v>42</v>
      </c>
      <c r="J12" s="67">
        <v>42221</v>
      </c>
      <c r="K12" s="67">
        <f>+J12+I12</f>
        <v>42263</v>
      </c>
      <c r="L12" s="77">
        <f>+J12+30</f>
        <v>42251</v>
      </c>
      <c r="M12" s="2">
        <f>ROUND(G12/3,0)</f>
        <v>10170</v>
      </c>
      <c r="S12" s="69">
        <f>$M12</f>
        <v>10170</v>
      </c>
    </row>
    <row r="13" spans="1:36" s="68" customFormat="1" ht="12.75" customHeight="1" x14ac:dyDescent="0.2">
      <c r="A13" s="76" t="s">
        <v>188</v>
      </c>
      <c r="B13" s="68" t="s">
        <v>192</v>
      </c>
      <c r="C13" s="81">
        <v>42170</v>
      </c>
      <c r="D13" s="1" t="s">
        <v>193</v>
      </c>
      <c r="E13" s="76" t="s">
        <v>191</v>
      </c>
      <c r="F13" s="93">
        <v>27100</v>
      </c>
      <c r="G13" s="93">
        <f>+F13*G$2</f>
        <v>24390</v>
      </c>
      <c r="H13" s="80" t="s">
        <v>55</v>
      </c>
      <c r="I13" s="94">
        <v>42</v>
      </c>
      <c r="J13" s="67">
        <v>42221</v>
      </c>
      <c r="K13" s="67">
        <f>+J13+I13</f>
        <v>42263</v>
      </c>
      <c r="L13" s="77">
        <f>+J13+30</f>
        <v>42251</v>
      </c>
      <c r="M13" s="2">
        <f>ROUND(G13/3,0)</f>
        <v>8130</v>
      </c>
      <c r="S13" s="69">
        <f>$M13</f>
        <v>8130</v>
      </c>
    </row>
    <row r="14" spans="1:36" s="68" customFormat="1" ht="12.75" customHeight="1" x14ac:dyDescent="0.2">
      <c r="B14" s="83"/>
      <c r="C14" s="77"/>
      <c r="F14" s="89">
        <f>SUM(F10:F13)</f>
        <v>76500</v>
      </c>
      <c r="G14" s="89">
        <f>SUM(G10:G13)</f>
        <v>68850</v>
      </c>
      <c r="H14" s="80"/>
      <c r="I14" s="94"/>
      <c r="J14" s="67"/>
      <c r="K14" s="67"/>
      <c r="L14" s="77"/>
      <c r="M14" s="89">
        <f>SUM(M10:M13)</f>
        <v>22950</v>
      </c>
      <c r="W14" s="69"/>
    </row>
    <row r="15" spans="1:36" s="68" customFormat="1" ht="12.75" customHeight="1" x14ac:dyDescent="0.2">
      <c r="B15" s="83"/>
      <c r="C15" s="77"/>
      <c r="F15" s="90"/>
      <c r="G15" s="93"/>
      <c r="H15" s="80"/>
      <c r="I15" s="94"/>
      <c r="J15" s="67"/>
      <c r="K15" s="67"/>
      <c r="L15" s="77"/>
      <c r="M15" s="2"/>
      <c r="W15" s="69"/>
    </row>
    <row r="16" spans="1:36" s="68" customFormat="1" ht="12.75" customHeight="1" x14ac:dyDescent="0.2">
      <c r="A16" s="68" t="s">
        <v>30</v>
      </c>
      <c r="B16" s="83">
        <v>26360</v>
      </c>
      <c r="C16" s="77">
        <v>42209</v>
      </c>
      <c r="D16" s="83">
        <v>40626</v>
      </c>
      <c r="E16" s="68" t="s">
        <v>419</v>
      </c>
      <c r="F16" s="90">
        <v>26800</v>
      </c>
      <c r="G16" s="93">
        <f>+F16*G$2</f>
        <v>24120</v>
      </c>
      <c r="H16" s="80" t="s">
        <v>197</v>
      </c>
      <c r="I16" s="94">
        <f>8*7</f>
        <v>56</v>
      </c>
      <c r="J16" s="67">
        <v>42214</v>
      </c>
      <c r="K16" s="67">
        <f>+J16+I16</f>
        <v>42270</v>
      </c>
      <c r="L16" s="77">
        <f>+J16+30</f>
        <v>42244</v>
      </c>
      <c r="M16" s="2">
        <f>ROUND(G16/3,0)</f>
        <v>8040</v>
      </c>
      <c r="R16" s="69">
        <f>$M16</f>
        <v>8040</v>
      </c>
    </row>
    <row r="17" spans="1:20" s="68" customFormat="1" ht="12.75" customHeight="1" x14ac:dyDescent="0.2">
      <c r="A17" s="76" t="s">
        <v>33</v>
      </c>
      <c r="B17" s="68" t="s">
        <v>430</v>
      </c>
      <c r="C17" s="81">
        <v>42195</v>
      </c>
      <c r="D17" s="1" t="s">
        <v>431</v>
      </c>
      <c r="E17" s="1" t="s">
        <v>432</v>
      </c>
      <c r="F17" s="79">
        <v>0</v>
      </c>
      <c r="G17" s="93">
        <f>+F17*G$2</f>
        <v>0</v>
      </c>
      <c r="H17" s="80" t="s">
        <v>197</v>
      </c>
      <c r="I17" s="94">
        <f>7*7</f>
        <v>49</v>
      </c>
      <c r="J17" s="67">
        <v>42219</v>
      </c>
      <c r="K17" s="67">
        <f>+J17+I17</f>
        <v>42268</v>
      </c>
      <c r="L17" s="77">
        <f>+J17+30</f>
        <v>42249</v>
      </c>
      <c r="M17" s="2">
        <f>ROUND(G17/3,0)</f>
        <v>0</v>
      </c>
      <c r="S17" s="69">
        <f>$M17</f>
        <v>0</v>
      </c>
    </row>
    <row r="18" spans="1:20" s="68" customFormat="1" ht="12.75" customHeight="1" x14ac:dyDescent="0.2">
      <c r="A18" s="1" t="s">
        <v>29</v>
      </c>
      <c r="B18" s="68" t="s">
        <v>420</v>
      </c>
      <c r="C18" s="81">
        <v>42073</v>
      </c>
      <c r="D18" s="68" t="s">
        <v>421</v>
      </c>
      <c r="E18" s="68" t="s">
        <v>422</v>
      </c>
      <c r="F18" s="90">
        <v>58000</v>
      </c>
      <c r="G18" s="93">
        <f>+F18*G$2</f>
        <v>52200</v>
      </c>
      <c r="H18" s="80" t="s">
        <v>197</v>
      </c>
      <c r="I18" s="78">
        <f>8*7</f>
        <v>56</v>
      </c>
      <c r="J18" s="67">
        <v>42214</v>
      </c>
      <c r="K18" s="67">
        <f>+J18+I18</f>
        <v>42270</v>
      </c>
      <c r="L18" s="77">
        <f>+J18+30</f>
        <v>42244</v>
      </c>
      <c r="M18" s="2">
        <f>ROUND(G18/3,0)</f>
        <v>17400</v>
      </c>
      <c r="R18" s="69">
        <f>$M18</f>
        <v>17400</v>
      </c>
    </row>
    <row r="19" spans="1:20" s="68" customFormat="1" ht="12.75" customHeight="1" x14ac:dyDescent="0.2">
      <c r="A19" s="1" t="s">
        <v>29</v>
      </c>
      <c r="B19" s="68" t="s">
        <v>426</v>
      </c>
      <c r="C19" s="81">
        <v>42073</v>
      </c>
      <c r="D19" s="68" t="s">
        <v>427</v>
      </c>
      <c r="E19" s="68" t="s">
        <v>428</v>
      </c>
      <c r="F19" s="90">
        <v>49000</v>
      </c>
      <c r="G19" s="93">
        <f>+F19*G$2</f>
        <v>44100</v>
      </c>
      <c r="H19" s="80" t="s">
        <v>197</v>
      </c>
      <c r="I19" s="78">
        <f>8*7</f>
        <v>56</v>
      </c>
      <c r="J19" s="67">
        <v>42214</v>
      </c>
      <c r="K19" s="67">
        <f>+J19+I19</f>
        <v>42270</v>
      </c>
      <c r="L19" s="77">
        <f>+J19+30</f>
        <v>42244</v>
      </c>
      <c r="M19" s="2">
        <f>ROUND(G19/3,0)</f>
        <v>14700</v>
      </c>
      <c r="R19" s="69">
        <f>$M19</f>
        <v>14700</v>
      </c>
    </row>
    <row r="20" spans="1:20" s="68" customFormat="1" ht="12.75" customHeight="1" x14ac:dyDescent="0.2">
      <c r="A20" s="1" t="s">
        <v>29</v>
      </c>
      <c r="B20" s="68" t="s">
        <v>423</v>
      </c>
      <c r="C20" s="81">
        <v>42073</v>
      </c>
      <c r="D20" s="68" t="s">
        <v>424</v>
      </c>
      <c r="E20" s="68" t="s">
        <v>425</v>
      </c>
      <c r="F20" s="90">
        <v>42000</v>
      </c>
      <c r="G20" s="93">
        <f>+F20*G$2</f>
        <v>37800</v>
      </c>
      <c r="H20" s="80" t="s">
        <v>197</v>
      </c>
      <c r="I20" s="78">
        <f>8*7</f>
        <v>56</v>
      </c>
      <c r="J20" s="67">
        <v>42214</v>
      </c>
      <c r="K20" s="67">
        <f>+J20+I20</f>
        <v>42270</v>
      </c>
      <c r="L20" s="77">
        <f>+J20+30</f>
        <v>42244</v>
      </c>
      <c r="M20" s="2">
        <f>ROUND(G20/3,0)</f>
        <v>12600</v>
      </c>
      <c r="R20" s="69">
        <f>$M20</f>
        <v>12600</v>
      </c>
    </row>
    <row r="21" spans="1:20" s="68" customFormat="1" ht="12.75" customHeight="1" x14ac:dyDescent="0.2">
      <c r="A21" s="1"/>
      <c r="C21" s="81"/>
      <c r="F21" s="89">
        <f>SUM(F16:F20)</f>
        <v>175800</v>
      </c>
      <c r="G21" s="89">
        <f>SUM(G16:G20)</f>
        <v>158220</v>
      </c>
      <c r="H21" s="80"/>
      <c r="I21" s="78"/>
      <c r="J21" s="67"/>
      <c r="K21" s="67"/>
      <c r="L21" s="77"/>
      <c r="M21" s="89">
        <f>SUM(M16:M20)</f>
        <v>52740</v>
      </c>
      <c r="R21" s="90"/>
    </row>
    <row r="22" spans="1:20" s="68" customFormat="1" ht="12.75" customHeight="1" x14ac:dyDescent="0.2">
      <c r="A22" s="1"/>
      <c r="C22" s="81"/>
      <c r="F22" s="90"/>
      <c r="G22" s="93"/>
      <c r="H22" s="80"/>
      <c r="I22" s="78"/>
      <c r="J22" s="67"/>
      <c r="K22" s="67"/>
      <c r="L22" s="77"/>
      <c r="M22" s="2"/>
      <c r="R22" s="69"/>
    </row>
    <row r="23" spans="1:20" s="68" customFormat="1" ht="12.75" customHeight="1" x14ac:dyDescent="0.2">
      <c r="A23" s="76" t="s">
        <v>240</v>
      </c>
      <c r="B23" s="68" t="s">
        <v>379</v>
      </c>
      <c r="C23" s="81">
        <v>42193</v>
      </c>
      <c r="D23" s="1" t="s">
        <v>380</v>
      </c>
      <c r="E23" s="1" t="s">
        <v>381</v>
      </c>
      <c r="F23" s="90">
        <v>28000</v>
      </c>
      <c r="G23" s="93">
        <f>+F23*G$2</f>
        <v>25200</v>
      </c>
      <c r="H23" s="80" t="s">
        <v>197</v>
      </c>
      <c r="I23" s="94">
        <f>7*7</f>
        <v>49</v>
      </c>
      <c r="J23" s="67">
        <v>42228</v>
      </c>
      <c r="K23" s="67">
        <f>+J23+I23</f>
        <v>42277</v>
      </c>
      <c r="L23" s="77">
        <f>+J23+30</f>
        <v>42258</v>
      </c>
      <c r="M23" s="2">
        <f>ROUND(G23/3,0)</f>
        <v>8400</v>
      </c>
      <c r="T23" s="69">
        <f>$M23</f>
        <v>8400</v>
      </c>
    </row>
    <row r="24" spans="1:20" s="68" customFormat="1" ht="12.75" customHeight="1" x14ac:dyDescent="0.2">
      <c r="A24" s="76" t="s">
        <v>240</v>
      </c>
      <c r="B24" s="68" t="s">
        <v>379</v>
      </c>
      <c r="C24" s="81">
        <v>42193</v>
      </c>
      <c r="D24" s="1" t="s">
        <v>386</v>
      </c>
      <c r="E24" s="1" t="s">
        <v>387</v>
      </c>
      <c r="F24" s="90">
        <v>27000</v>
      </c>
      <c r="G24" s="93">
        <f>+F24*G$2</f>
        <v>24300</v>
      </c>
      <c r="H24" s="80" t="s">
        <v>197</v>
      </c>
      <c r="I24" s="94">
        <f>7*7</f>
        <v>49</v>
      </c>
      <c r="J24" s="67">
        <v>42228</v>
      </c>
      <c r="K24" s="67">
        <f>+J24+I24</f>
        <v>42277</v>
      </c>
      <c r="L24" s="77">
        <f>+J24+30</f>
        <v>42258</v>
      </c>
      <c r="M24" s="2">
        <f>ROUND(G24/3,0)</f>
        <v>8100</v>
      </c>
      <c r="T24" s="69">
        <f>$M24</f>
        <v>8100</v>
      </c>
    </row>
    <row r="25" spans="1:20" s="68" customFormat="1" ht="12.75" customHeight="1" x14ac:dyDescent="0.2">
      <c r="A25" s="76"/>
      <c r="C25" s="81"/>
      <c r="D25" s="1"/>
      <c r="E25" s="1"/>
      <c r="F25" s="89">
        <f>SUM(F23:F24)</f>
        <v>55000</v>
      </c>
      <c r="G25" s="89">
        <f>SUM(G23:G24)</f>
        <v>49500</v>
      </c>
      <c r="H25" s="80"/>
      <c r="I25" s="94"/>
      <c r="J25" s="67"/>
      <c r="K25" s="67"/>
      <c r="L25" s="77"/>
      <c r="M25" s="89">
        <f>SUM(M23:M24)</f>
        <v>16500</v>
      </c>
      <c r="T25" s="69"/>
    </row>
    <row r="26" spans="1:20" s="68" customFormat="1" ht="12.75" customHeight="1" x14ac:dyDescent="0.2">
      <c r="A26" s="76"/>
      <c r="C26" s="81"/>
      <c r="D26" s="1"/>
      <c r="E26" s="1"/>
      <c r="F26" s="90"/>
      <c r="G26" s="90"/>
      <c r="H26" s="80"/>
      <c r="I26" s="94"/>
      <c r="J26" s="67"/>
      <c r="K26" s="67"/>
      <c r="L26" s="77"/>
      <c r="M26" s="90"/>
      <c r="T26" s="69"/>
    </row>
    <row r="27" spans="1:20" s="68" customFormat="1" ht="12.75" customHeight="1" x14ac:dyDescent="0.2">
      <c r="A27" s="76"/>
      <c r="C27" s="81"/>
      <c r="D27" s="1"/>
      <c r="E27" s="1"/>
      <c r="F27" s="90"/>
      <c r="G27" s="104" t="s">
        <v>41</v>
      </c>
      <c r="H27" s="80"/>
      <c r="I27" s="94"/>
      <c r="J27" s="67"/>
      <c r="K27" s="67"/>
      <c r="L27" s="77"/>
      <c r="M27" s="2"/>
      <c r="T27" s="69"/>
    </row>
    <row r="28" spans="1:20" s="68" customFormat="1" ht="12.75" customHeight="1" x14ac:dyDescent="0.2">
      <c r="A28" s="76"/>
      <c r="C28" s="81"/>
      <c r="D28" s="1"/>
      <c r="E28" s="1"/>
      <c r="F28" s="90"/>
      <c r="G28" s="73">
        <v>0.75</v>
      </c>
      <c r="H28" s="80"/>
      <c r="I28" s="94"/>
      <c r="J28" s="67"/>
      <c r="K28" s="67"/>
      <c r="L28" s="77"/>
      <c r="M28" s="2"/>
      <c r="T28" s="69"/>
    </row>
    <row r="29" spans="1:20" s="68" customFormat="1" ht="12.75" customHeight="1" x14ac:dyDescent="0.2">
      <c r="A29" s="76" t="s">
        <v>24</v>
      </c>
      <c r="B29" s="68" t="s">
        <v>377</v>
      </c>
      <c r="C29" s="77">
        <v>42198</v>
      </c>
      <c r="D29" s="1" t="s">
        <v>357</v>
      </c>
      <c r="E29" s="1" t="s">
        <v>378</v>
      </c>
      <c r="F29" s="93">
        <v>71500</v>
      </c>
      <c r="G29" s="93">
        <f>+F29*G$28</f>
        <v>53625</v>
      </c>
      <c r="H29" s="80" t="s">
        <v>197</v>
      </c>
      <c r="I29" s="94">
        <v>63</v>
      </c>
      <c r="J29" s="67">
        <v>42219</v>
      </c>
      <c r="K29" s="67">
        <f t="shared" ref="K29:K51" si="1">+J29+I29</f>
        <v>42282</v>
      </c>
      <c r="L29" s="77">
        <f t="shared" ref="L29:L41" si="2">+J29+30</f>
        <v>42249</v>
      </c>
      <c r="M29" s="2">
        <f t="shared" ref="M29:M51" si="3">ROUND(G29/3,0)</f>
        <v>17875</v>
      </c>
      <c r="S29" s="69">
        <f>$M29</f>
        <v>17875</v>
      </c>
    </row>
    <row r="30" spans="1:20" s="68" customFormat="1" ht="12.75" customHeight="1" x14ac:dyDescent="0.2">
      <c r="A30" s="76" t="s">
        <v>32</v>
      </c>
      <c r="B30" s="68" t="s">
        <v>388</v>
      </c>
      <c r="C30" s="81">
        <v>42195</v>
      </c>
      <c r="D30" s="1" t="s">
        <v>389</v>
      </c>
      <c r="E30" s="1" t="s">
        <v>390</v>
      </c>
      <c r="F30" s="93">
        <v>76900</v>
      </c>
      <c r="G30" s="93">
        <f>+F30*G$28</f>
        <v>57675</v>
      </c>
      <c r="H30" s="80" t="s">
        <v>197</v>
      </c>
      <c r="I30" s="94">
        <v>63</v>
      </c>
      <c r="J30" s="67">
        <v>42221</v>
      </c>
      <c r="K30" s="67">
        <f t="shared" si="1"/>
        <v>42284</v>
      </c>
      <c r="L30" s="77">
        <f t="shared" si="2"/>
        <v>42251</v>
      </c>
      <c r="M30" s="2">
        <f t="shared" si="3"/>
        <v>19225</v>
      </c>
      <c r="S30" s="69">
        <f>$M30</f>
        <v>19225</v>
      </c>
    </row>
    <row r="31" spans="1:20" s="68" customFormat="1" ht="12.75" customHeight="1" x14ac:dyDescent="0.2">
      <c r="A31" s="76" t="s">
        <v>240</v>
      </c>
      <c r="B31" s="68" t="s">
        <v>379</v>
      </c>
      <c r="C31" s="81">
        <v>42193</v>
      </c>
      <c r="D31" s="1" t="s">
        <v>384</v>
      </c>
      <c r="E31" s="1" t="s">
        <v>385</v>
      </c>
      <c r="F31" s="90">
        <v>46000</v>
      </c>
      <c r="G31" s="93">
        <f>+F31*G$28</f>
        <v>34500</v>
      </c>
      <c r="H31" s="80" t="s">
        <v>197</v>
      </c>
      <c r="I31" s="94">
        <f>8*7</f>
        <v>56</v>
      </c>
      <c r="J31" s="67">
        <v>42228</v>
      </c>
      <c r="K31" s="67">
        <f t="shared" si="1"/>
        <v>42284</v>
      </c>
      <c r="L31" s="77">
        <f t="shared" si="2"/>
        <v>42258</v>
      </c>
      <c r="M31" s="2">
        <f t="shared" si="3"/>
        <v>11500</v>
      </c>
      <c r="T31" s="69">
        <f>$M31</f>
        <v>11500</v>
      </c>
    </row>
    <row r="32" spans="1:20" s="68" customFormat="1" ht="12.75" customHeight="1" x14ac:dyDescent="0.2">
      <c r="A32" s="76" t="s">
        <v>240</v>
      </c>
      <c r="B32" s="68" t="s">
        <v>379</v>
      </c>
      <c r="C32" s="81">
        <v>42193</v>
      </c>
      <c r="D32" s="1" t="s">
        <v>382</v>
      </c>
      <c r="E32" s="1" t="s">
        <v>383</v>
      </c>
      <c r="F32" s="90">
        <v>45000</v>
      </c>
      <c r="G32" s="93">
        <f>+F32*G$28</f>
        <v>33750</v>
      </c>
      <c r="H32" s="80" t="s">
        <v>197</v>
      </c>
      <c r="I32" s="94">
        <f>8*7</f>
        <v>56</v>
      </c>
      <c r="J32" s="67">
        <v>42228</v>
      </c>
      <c r="K32" s="67">
        <f t="shared" si="1"/>
        <v>42284</v>
      </c>
      <c r="L32" s="77">
        <f t="shared" si="2"/>
        <v>42258</v>
      </c>
      <c r="M32" s="2">
        <f t="shared" si="3"/>
        <v>11250</v>
      </c>
      <c r="T32" s="69">
        <f>$M32</f>
        <v>11250</v>
      </c>
    </row>
    <row r="33" spans="1:28" s="68" customFormat="1" ht="12.75" customHeight="1" x14ac:dyDescent="0.2">
      <c r="A33" s="76" t="s">
        <v>34</v>
      </c>
      <c r="B33" s="68" t="s">
        <v>288</v>
      </c>
      <c r="C33" s="81">
        <v>42179</v>
      </c>
      <c r="D33" s="1" t="s">
        <v>289</v>
      </c>
      <c r="E33" s="1" t="s">
        <v>290</v>
      </c>
      <c r="F33" s="93">
        <v>72000</v>
      </c>
      <c r="G33" s="93">
        <f>+F33*G$28</f>
        <v>54000</v>
      </c>
      <c r="H33" s="80" t="s">
        <v>197</v>
      </c>
      <c r="I33" s="94">
        <f>9*7</f>
        <v>63</v>
      </c>
      <c r="J33" s="67">
        <v>42226</v>
      </c>
      <c r="K33" s="67">
        <f t="shared" si="1"/>
        <v>42289</v>
      </c>
      <c r="L33" s="77">
        <f t="shared" si="2"/>
        <v>42256</v>
      </c>
      <c r="M33" s="2">
        <f t="shared" si="3"/>
        <v>18000</v>
      </c>
      <c r="T33" s="69">
        <f>$M33</f>
        <v>18000</v>
      </c>
    </row>
    <row r="34" spans="1:28" s="68" customFormat="1" ht="12.75" customHeight="1" x14ac:dyDescent="0.2">
      <c r="A34" s="76" t="s">
        <v>25</v>
      </c>
      <c r="B34" s="68" t="s">
        <v>433</v>
      </c>
      <c r="C34" s="81">
        <v>42205</v>
      </c>
      <c r="D34" s="1" t="s">
        <v>434</v>
      </c>
      <c r="E34" s="1" t="s">
        <v>435</v>
      </c>
      <c r="F34" s="2">
        <f>60500+18900</f>
        <v>79400</v>
      </c>
      <c r="G34" s="93">
        <f>+F34*G$2</f>
        <v>71460</v>
      </c>
      <c r="H34" s="80" t="s">
        <v>197</v>
      </c>
      <c r="I34" s="94">
        <f>9*7</f>
        <v>63</v>
      </c>
      <c r="J34" s="67">
        <v>42228</v>
      </c>
      <c r="K34" s="67">
        <f t="shared" si="1"/>
        <v>42291</v>
      </c>
      <c r="L34" s="77">
        <f t="shared" si="2"/>
        <v>42258</v>
      </c>
      <c r="M34" s="2">
        <f t="shared" si="3"/>
        <v>23820</v>
      </c>
      <c r="S34" s="69"/>
      <c r="T34" s="69">
        <f>$M34</f>
        <v>23820</v>
      </c>
    </row>
    <row r="35" spans="1:28" s="68" customFormat="1" ht="12.75" customHeight="1" x14ac:dyDescent="0.2">
      <c r="A35" s="68" t="s">
        <v>32</v>
      </c>
      <c r="B35" s="83" t="s">
        <v>256</v>
      </c>
      <c r="C35" s="77">
        <v>42131</v>
      </c>
      <c r="D35" s="68" t="s">
        <v>257</v>
      </c>
      <c r="E35" s="68" t="s">
        <v>200</v>
      </c>
      <c r="F35" s="90">
        <v>78000</v>
      </c>
      <c r="G35" s="93">
        <f t="shared" ref="G35:G51" si="4">+F35*G$28</f>
        <v>58500</v>
      </c>
      <c r="H35" s="80" t="s">
        <v>197</v>
      </c>
      <c r="I35" s="94">
        <v>70</v>
      </c>
      <c r="J35" s="67">
        <v>42226</v>
      </c>
      <c r="K35" s="67">
        <f t="shared" si="1"/>
        <v>42296</v>
      </c>
      <c r="L35" s="77">
        <f t="shared" si="2"/>
        <v>42256</v>
      </c>
      <c r="M35" s="2">
        <f t="shared" si="3"/>
        <v>19500</v>
      </c>
      <c r="T35" s="69">
        <f>$M35</f>
        <v>19500</v>
      </c>
    </row>
    <row r="36" spans="1:28" s="68" customFormat="1" ht="12.75" customHeight="1" x14ac:dyDescent="0.2">
      <c r="A36" s="1" t="s">
        <v>24</v>
      </c>
      <c r="B36" s="83" t="s">
        <v>253</v>
      </c>
      <c r="C36" s="81">
        <v>42129</v>
      </c>
      <c r="D36" s="1" t="s">
        <v>254</v>
      </c>
      <c r="E36" s="1" t="s">
        <v>255</v>
      </c>
      <c r="F36" s="93">
        <v>49500</v>
      </c>
      <c r="G36" s="93">
        <f t="shared" si="4"/>
        <v>37125</v>
      </c>
      <c r="H36" s="80" t="s">
        <v>197</v>
      </c>
      <c r="I36" s="94">
        <v>56</v>
      </c>
      <c r="J36" s="67">
        <v>42242</v>
      </c>
      <c r="K36" s="67">
        <f t="shared" si="1"/>
        <v>42298</v>
      </c>
      <c r="L36" s="77">
        <f t="shared" si="2"/>
        <v>42272</v>
      </c>
      <c r="M36" s="2">
        <f t="shared" si="3"/>
        <v>12375</v>
      </c>
      <c r="V36" s="69">
        <f>$M36</f>
        <v>12375</v>
      </c>
    </row>
    <row r="37" spans="1:28" s="68" customFormat="1" ht="12.75" customHeight="1" x14ac:dyDescent="0.2">
      <c r="A37" s="68" t="s">
        <v>25</v>
      </c>
      <c r="B37" s="83">
        <v>24083</v>
      </c>
      <c r="C37" s="77">
        <v>41834</v>
      </c>
      <c r="D37" s="68" t="s">
        <v>296</v>
      </c>
      <c r="E37" s="68" t="s">
        <v>297</v>
      </c>
      <c r="F37" s="90">
        <v>49600</v>
      </c>
      <c r="G37" s="93">
        <f t="shared" si="4"/>
        <v>37200</v>
      </c>
      <c r="H37" s="80" t="s">
        <v>197</v>
      </c>
      <c r="I37" s="94">
        <v>56</v>
      </c>
      <c r="J37" s="67">
        <v>42248</v>
      </c>
      <c r="K37" s="67">
        <f t="shared" si="1"/>
        <v>42304</v>
      </c>
      <c r="L37" s="77">
        <f t="shared" si="2"/>
        <v>42278</v>
      </c>
      <c r="M37" s="2">
        <f t="shared" si="3"/>
        <v>12400</v>
      </c>
      <c r="W37" s="69">
        <f>$M37</f>
        <v>12400</v>
      </c>
    </row>
    <row r="38" spans="1:28" s="68" customFormat="1" ht="12.75" customHeight="1" x14ac:dyDescent="0.2">
      <c r="A38" s="1" t="s">
        <v>270</v>
      </c>
      <c r="B38" s="83" t="s">
        <v>271</v>
      </c>
      <c r="C38" s="81">
        <v>42089</v>
      </c>
      <c r="D38" s="1" t="s">
        <v>272</v>
      </c>
      <c r="E38" s="1" t="s">
        <v>273</v>
      </c>
      <c r="F38" s="93">
        <v>39500</v>
      </c>
      <c r="G38" s="93">
        <f t="shared" si="4"/>
        <v>29625</v>
      </c>
      <c r="H38" s="80" t="s">
        <v>197</v>
      </c>
      <c r="I38" s="78">
        <v>56</v>
      </c>
      <c r="J38" s="67">
        <v>42248</v>
      </c>
      <c r="K38" s="67">
        <f t="shared" si="1"/>
        <v>42304</v>
      </c>
      <c r="L38" s="77">
        <f t="shared" si="2"/>
        <v>42278</v>
      </c>
      <c r="M38" s="2">
        <f t="shared" si="3"/>
        <v>9875</v>
      </c>
      <c r="W38" s="69">
        <f>$M38</f>
        <v>9875</v>
      </c>
    </row>
    <row r="39" spans="1:28" s="68" customFormat="1" ht="12.75" customHeight="1" x14ac:dyDescent="0.2">
      <c r="A39" s="68" t="s">
        <v>261</v>
      </c>
      <c r="B39" s="83">
        <v>26139</v>
      </c>
      <c r="C39" s="77">
        <v>42165</v>
      </c>
      <c r="D39" s="68" t="s">
        <v>262</v>
      </c>
      <c r="E39" s="68" t="s">
        <v>263</v>
      </c>
      <c r="F39" s="90">
        <v>96000</v>
      </c>
      <c r="G39" s="93">
        <f t="shared" si="4"/>
        <v>72000</v>
      </c>
      <c r="H39" s="80" t="s">
        <v>197</v>
      </c>
      <c r="I39" s="94">
        <v>77</v>
      </c>
      <c r="J39" s="67">
        <v>42228</v>
      </c>
      <c r="K39" s="67">
        <f t="shared" si="1"/>
        <v>42305</v>
      </c>
      <c r="L39" s="77">
        <f t="shared" si="2"/>
        <v>42258</v>
      </c>
      <c r="M39" s="2">
        <f t="shared" si="3"/>
        <v>24000</v>
      </c>
      <c r="T39" s="69">
        <f>$M39</f>
        <v>24000</v>
      </c>
    </row>
    <row r="40" spans="1:28" s="68" customFormat="1" ht="12.75" customHeight="1" x14ac:dyDescent="0.2">
      <c r="A40" s="68" t="s">
        <v>25</v>
      </c>
      <c r="B40" s="83">
        <v>24082</v>
      </c>
      <c r="C40" s="77">
        <v>41834</v>
      </c>
      <c r="D40" s="68" t="s">
        <v>294</v>
      </c>
      <c r="E40" s="68" t="s">
        <v>295</v>
      </c>
      <c r="F40" s="90">
        <v>64000</v>
      </c>
      <c r="G40" s="93">
        <f t="shared" si="4"/>
        <v>48000</v>
      </c>
      <c r="H40" s="80" t="s">
        <v>197</v>
      </c>
      <c r="I40" s="94">
        <v>63</v>
      </c>
      <c r="J40" s="67">
        <v>42248</v>
      </c>
      <c r="K40" s="67">
        <f t="shared" si="1"/>
        <v>42311</v>
      </c>
      <c r="L40" s="77">
        <f t="shared" si="2"/>
        <v>42278</v>
      </c>
      <c r="M40" s="2">
        <f t="shared" si="3"/>
        <v>16000</v>
      </c>
      <c r="W40" s="69">
        <f>$M40</f>
        <v>16000</v>
      </c>
    </row>
    <row r="41" spans="1:28" s="68" customFormat="1" ht="12.75" customHeight="1" x14ac:dyDescent="0.2">
      <c r="A41" s="1" t="s">
        <v>270</v>
      </c>
      <c r="B41" s="83" t="s">
        <v>274</v>
      </c>
      <c r="C41" s="81">
        <v>42090</v>
      </c>
      <c r="D41" s="1" t="s">
        <v>275</v>
      </c>
      <c r="E41" s="1" t="s">
        <v>276</v>
      </c>
      <c r="F41" s="93">
        <v>59000</v>
      </c>
      <c r="G41" s="93">
        <f t="shared" si="4"/>
        <v>44250</v>
      </c>
      <c r="H41" s="80" t="s">
        <v>197</v>
      </c>
      <c r="I41" s="78">
        <v>63</v>
      </c>
      <c r="J41" s="67">
        <v>42248</v>
      </c>
      <c r="K41" s="67">
        <f t="shared" si="1"/>
        <v>42311</v>
      </c>
      <c r="L41" s="77">
        <f t="shared" si="2"/>
        <v>42278</v>
      </c>
      <c r="M41" s="2">
        <f t="shared" si="3"/>
        <v>14750</v>
      </c>
      <c r="W41" s="69">
        <f>$M41</f>
        <v>14750</v>
      </c>
    </row>
    <row r="42" spans="1:28" s="68" customFormat="1" ht="12.75" customHeight="1" x14ac:dyDescent="0.2">
      <c r="A42" s="76" t="s">
        <v>27</v>
      </c>
      <c r="B42" s="68" t="s">
        <v>194</v>
      </c>
      <c r="C42" s="81">
        <v>42153</v>
      </c>
      <c r="D42" s="68" t="s">
        <v>195</v>
      </c>
      <c r="E42" s="68" t="s">
        <v>196</v>
      </c>
      <c r="F42" s="90">
        <v>65900</v>
      </c>
      <c r="G42" s="93">
        <f t="shared" si="4"/>
        <v>49425</v>
      </c>
      <c r="H42" s="80" t="s">
        <v>197</v>
      </c>
      <c r="I42" s="94">
        <v>63</v>
      </c>
      <c r="J42" s="67">
        <v>42249</v>
      </c>
      <c r="K42" s="67">
        <f t="shared" si="1"/>
        <v>42312</v>
      </c>
      <c r="L42" s="77">
        <f>+J42+60</f>
        <v>42309</v>
      </c>
      <c r="M42" s="2">
        <f t="shared" si="3"/>
        <v>16475</v>
      </c>
      <c r="AB42" s="69">
        <f>$M42</f>
        <v>16475</v>
      </c>
    </row>
    <row r="43" spans="1:28" s="68" customFormat="1" ht="12.75" customHeight="1" x14ac:dyDescent="0.2">
      <c r="A43" s="76" t="s">
        <v>27</v>
      </c>
      <c r="B43" s="86" t="s">
        <v>210</v>
      </c>
      <c r="C43" s="82">
        <v>42156</v>
      </c>
      <c r="D43" s="86" t="s">
        <v>211</v>
      </c>
      <c r="E43" s="86" t="s">
        <v>200</v>
      </c>
      <c r="F43" s="90">
        <v>64000</v>
      </c>
      <c r="G43" s="93">
        <f t="shared" si="4"/>
        <v>48000</v>
      </c>
      <c r="H43" s="87" t="s">
        <v>197</v>
      </c>
      <c r="I43" s="94">
        <v>63</v>
      </c>
      <c r="J43" s="67">
        <v>42249</v>
      </c>
      <c r="K43" s="67">
        <f t="shared" si="1"/>
        <v>42312</v>
      </c>
      <c r="L43" s="77">
        <f>+J43+60</f>
        <v>42309</v>
      </c>
      <c r="M43" s="2">
        <f t="shared" si="3"/>
        <v>16000</v>
      </c>
      <c r="AB43" s="69">
        <f>$M43</f>
        <v>16000</v>
      </c>
    </row>
    <row r="44" spans="1:28" s="68" customFormat="1" ht="12.75" customHeight="1" x14ac:dyDescent="0.2">
      <c r="A44" s="76" t="s">
        <v>399</v>
      </c>
      <c r="B44" s="68" t="s">
        <v>400</v>
      </c>
      <c r="C44" s="81">
        <v>42185</v>
      </c>
      <c r="D44" s="1" t="s">
        <v>401</v>
      </c>
      <c r="E44" s="1" t="s">
        <v>402</v>
      </c>
      <c r="F44" s="93">
        <v>53000</v>
      </c>
      <c r="G44" s="93">
        <f t="shared" si="4"/>
        <v>39750</v>
      </c>
      <c r="H44" s="84" t="s">
        <v>197</v>
      </c>
      <c r="I44" s="94">
        <v>56</v>
      </c>
      <c r="J44" s="67">
        <v>42262</v>
      </c>
      <c r="K44" s="67">
        <f t="shared" si="1"/>
        <v>42318</v>
      </c>
      <c r="L44" s="77">
        <f>+J44+30</f>
        <v>42292</v>
      </c>
      <c r="M44" s="2">
        <f t="shared" si="3"/>
        <v>13250</v>
      </c>
      <c r="Y44" s="69">
        <f>$M44</f>
        <v>13250</v>
      </c>
    </row>
    <row r="45" spans="1:28" s="68" customFormat="1" ht="12.75" customHeight="1" x14ac:dyDescent="0.2">
      <c r="A45" s="76" t="s">
        <v>27</v>
      </c>
      <c r="B45" s="68" t="s">
        <v>207</v>
      </c>
      <c r="C45" s="82">
        <v>42153</v>
      </c>
      <c r="D45" s="68" t="s">
        <v>208</v>
      </c>
      <c r="E45" s="86" t="s">
        <v>209</v>
      </c>
      <c r="F45" s="90">
        <v>54900</v>
      </c>
      <c r="G45" s="93">
        <f t="shared" si="4"/>
        <v>41175</v>
      </c>
      <c r="H45" s="80" t="s">
        <v>197</v>
      </c>
      <c r="I45" s="94">
        <v>70</v>
      </c>
      <c r="J45" s="67">
        <v>42249</v>
      </c>
      <c r="K45" s="67">
        <f t="shared" si="1"/>
        <v>42319</v>
      </c>
      <c r="L45" s="77">
        <f>+J45+60</f>
        <v>42309</v>
      </c>
      <c r="M45" s="2">
        <f t="shared" si="3"/>
        <v>13725</v>
      </c>
      <c r="AB45" s="69">
        <f>$M45</f>
        <v>13725</v>
      </c>
    </row>
    <row r="46" spans="1:28" s="68" customFormat="1" ht="12.75" customHeight="1" x14ac:dyDescent="0.2">
      <c r="A46" s="76" t="s">
        <v>399</v>
      </c>
      <c r="B46" s="68" t="s">
        <v>403</v>
      </c>
      <c r="C46" s="81">
        <v>42185</v>
      </c>
      <c r="D46" s="1" t="s">
        <v>404</v>
      </c>
      <c r="E46" s="1" t="s">
        <v>405</v>
      </c>
      <c r="F46" s="93">
        <v>57000</v>
      </c>
      <c r="G46" s="93">
        <f t="shared" si="4"/>
        <v>42750</v>
      </c>
      <c r="H46" s="84" t="s">
        <v>197</v>
      </c>
      <c r="I46" s="94">
        <v>63</v>
      </c>
      <c r="J46" s="67">
        <v>42262</v>
      </c>
      <c r="K46" s="67">
        <f t="shared" si="1"/>
        <v>42325</v>
      </c>
      <c r="L46" s="77">
        <f>+J46+30</f>
        <v>42292</v>
      </c>
      <c r="M46" s="2">
        <f t="shared" si="3"/>
        <v>14250</v>
      </c>
      <c r="Y46" s="69">
        <f>$M46</f>
        <v>14250</v>
      </c>
    </row>
    <row r="47" spans="1:28" s="68" customFormat="1" ht="12.75" customHeight="1" x14ac:dyDescent="0.2">
      <c r="A47" s="76" t="s">
        <v>251</v>
      </c>
      <c r="B47" s="68" t="s">
        <v>394</v>
      </c>
      <c r="C47" s="82">
        <v>42206</v>
      </c>
      <c r="D47" s="1" t="s">
        <v>395</v>
      </c>
      <c r="E47" s="76" t="s">
        <v>396</v>
      </c>
      <c r="F47" s="93">
        <v>107000</v>
      </c>
      <c r="G47" s="93">
        <f t="shared" si="4"/>
        <v>80250</v>
      </c>
      <c r="H47" s="80" t="s">
        <v>197</v>
      </c>
      <c r="I47" s="78">
        <v>91</v>
      </c>
      <c r="J47" s="67">
        <v>42235</v>
      </c>
      <c r="K47" s="67">
        <f t="shared" si="1"/>
        <v>42326</v>
      </c>
      <c r="L47" s="77">
        <f>+J47+30</f>
        <v>42265</v>
      </c>
      <c r="M47" s="2">
        <f t="shared" si="3"/>
        <v>26750</v>
      </c>
      <c r="U47" s="69">
        <f>$M47</f>
        <v>26750</v>
      </c>
    </row>
    <row r="48" spans="1:28" s="68" customFormat="1" ht="12.75" customHeight="1" x14ac:dyDescent="0.2">
      <c r="A48" s="76" t="s">
        <v>27</v>
      </c>
      <c r="B48" s="68" t="s">
        <v>198</v>
      </c>
      <c r="C48" s="81">
        <v>42153</v>
      </c>
      <c r="D48" s="68" t="s">
        <v>199</v>
      </c>
      <c r="E48" s="68" t="s">
        <v>200</v>
      </c>
      <c r="F48" s="90">
        <v>79500</v>
      </c>
      <c r="G48" s="93">
        <f t="shared" si="4"/>
        <v>59625</v>
      </c>
      <c r="H48" s="80" t="s">
        <v>197</v>
      </c>
      <c r="I48" s="94">
        <v>77</v>
      </c>
      <c r="J48" s="67">
        <v>42249</v>
      </c>
      <c r="K48" s="67">
        <f t="shared" si="1"/>
        <v>42326</v>
      </c>
      <c r="L48" s="77">
        <f>+J48+60</f>
        <v>42309</v>
      </c>
      <c r="M48" s="2">
        <f t="shared" si="3"/>
        <v>19875</v>
      </c>
      <c r="AB48" s="69">
        <f>$M48</f>
        <v>19875</v>
      </c>
    </row>
    <row r="49" spans="1:37" s="68" customFormat="1" ht="12.75" customHeight="1" x14ac:dyDescent="0.2">
      <c r="A49" s="76" t="s">
        <v>251</v>
      </c>
      <c r="B49" s="68" t="s">
        <v>394</v>
      </c>
      <c r="C49" s="81">
        <v>42206</v>
      </c>
      <c r="D49" s="1" t="s">
        <v>397</v>
      </c>
      <c r="E49" s="1" t="s">
        <v>398</v>
      </c>
      <c r="F49" s="93">
        <v>150000</v>
      </c>
      <c r="G49" s="93">
        <f t="shared" si="4"/>
        <v>112500</v>
      </c>
      <c r="H49" s="80" t="s">
        <v>197</v>
      </c>
      <c r="I49" s="78">
        <v>119</v>
      </c>
      <c r="J49" s="67">
        <v>42235</v>
      </c>
      <c r="K49" s="67">
        <f t="shared" si="1"/>
        <v>42354</v>
      </c>
      <c r="L49" s="77">
        <f>+J49+30</f>
        <v>42265</v>
      </c>
      <c r="M49" s="2">
        <f t="shared" si="3"/>
        <v>37500</v>
      </c>
      <c r="U49" s="69">
        <f>$M49</f>
        <v>37500</v>
      </c>
    </row>
    <row r="50" spans="1:37" s="68" customFormat="1" ht="12.75" customHeight="1" x14ac:dyDescent="0.2">
      <c r="A50" s="76" t="s">
        <v>291</v>
      </c>
      <c r="B50" s="86" t="s">
        <v>292</v>
      </c>
      <c r="C50" s="82">
        <v>42156</v>
      </c>
      <c r="D50" s="76" t="s">
        <v>293</v>
      </c>
      <c r="E50" s="76" t="s">
        <v>293</v>
      </c>
      <c r="F50" s="93">
        <v>150000</v>
      </c>
      <c r="G50" s="93">
        <f t="shared" si="4"/>
        <v>112500</v>
      </c>
      <c r="H50" s="87" t="s">
        <v>197</v>
      </c>
      <c r="I50" s="94">
        <v>98</v>
      </c>
      <c r="J50" s="88">
        <v>42262</v>
      </c>
      <c r="K50" s="67">
        <f t="shared" si="1"/>
        <v>42360</v>
      </c>
      <c r="L50" s="77">
        <f>+J50+30</f>
        <v>42292</v>
      </c>
      <c r="M50" s="2">
        <f t="shared" si="3"/>
        <v>37500</v>
      </c>
      <c r="Y50" s="69">
        <f>$M50</f>
        <v>37500</v>
      </c>
    </row>
    <row r="51" spans="1:37" s="68" customFormat="1" ht="12.75" customHeight="1" x14ac:dyDescent="0.2">
      <c r="A51" s="76" t="s">
        <v>37</v>
      </c>
      <c r="B51" s="68" t="s">
        <v>285</v>
      </c>
      <c r="C51" s="81">
        <v>42172</v>
      </c>
      <c r="D51" s="1" t="s">
        <v>286</v>
      </c>
      <c r="E51" s="1" t="s">
        <v>287</v>
      </c>
      <c r="F51" s="93">
        <v>78000</v>
      </c>
      <c r="G51" s="93">
        <f t="shared" si="4"/>
        <v>58500</v>
      </c>
      <c r="H51" s="80" t="s">
        <v>197</v>
      </c>
      <c r="I51" s="94">
        <v>63</v>
      </c>
      <c r="J51" s="67">
        <v>42309</v>
      </c>
      <c r="K51" s="67">
        <f t="shared" si="1"/>
        <v>42372</v>
      </c>
      <c r="L51" s="77">
        <f>+J51+60</f>
        <v>42369</v>
      </c>
      <c r="M51" s="2">
        <f t="shared" si="3"/>
        <v>19500</v>
      </c>
      <c r="AJ51" s="69">
        <f>$M51</f>
        <v>19500</v>
      </c>
    </row>
    <row r="52" spans="1:37" s="96" customFormat="1" ht="12.75" customHeight="1" x14ac:dyDescent="0.2">
      <c r="A52" s="79"/>
      <c r="C52" s="79"/>
      <c r="D52" s="79"/>
      <c r="E52" s="79"/>
      <c r="F52" s="92">
        <f>SUM(F29:F51)</f>
        <v>1685700</v>
      </c>
      <c r="G52" s="92">
        <f>SUM(G29:G51)</f>
        <v>1276185</v>
      </c>
      <c r="I52" s="94"/>
      <c r="J52" s="97"/>
      <c r="K52" s="97"/>
      <c r="M52" s="92">
        <f>SUM(M29:M51)</f>
        <v>425395</v>
      </c>
      <c r="N52" s="98">
        <f t="shared" ref="N52:AJ52" si="5">SUM(N4:N51)</f>
        <v>0</v>
      </c>
      <c r="O52" s="98">
        <f t="shared" si="5"/>
        <v>0</v>
      </c>
      <c r="P52" s="98">
        <f t="shared" si="5"/>
        <v>0</v>
      </c>
      <c r="Q52" s="98">
        <f t="shared" si="5"/>
        <v>0</v>
      </c>
      <c r="R52" s="98">
        <f t="shared" si="5"/>
        <v>52740</v>
      </c>
      <c r="S52" s="98">
        <f t="shared" si="5"/>
        <v>76325</v>
      </c>
      <c r="T52" s="98">
        <f t="shared" si="5"/>
        <v>129220</v>
      </c>
      <c r="U52" s="98">
        <f t="shared" si="5"/>
        <v>64250</v>
      </c>
      <c r="V52" s="98">
        <f t="shared" si="5"/>
        <v>12375</v>
      </c>
      <c r="W52" s="98">
        <f t="shared" si="5"/>
        <v>53025</v>
      </c>
      <c r="X52" s="98">
        <f t="shared" si="5"/>
        <v>0</v>
      </c>
      <c r="Y52" s="98">
        <f t="shared" si="5"/>
        <v>65000</v>
      </c>
      <c r="Z52" s="98">
        <f t="shared" si="5"/>
        <v>0</v>
      </c>
      <c r="AA52" s="98">
        <f t="shared" si="5"/>
        <v>0</v>
      </c>
      <c r="AB52" s="98">
        <f t="shared" si="5"/>
        <v>66075</v>
      </c>
      <c r="AC52" s="98">
        <f t="shared" si="5"/>
        <v>0</v>
      </c>
      <c r="AD52" s="98">
        <f t="shared" si="5"/>
        <v>0</v>
      </c>
      <c r="AE52" s="98">
        <f t="shared" si="5"/>
        <v>0</v>
      </c>
      <c r="AF52" s="98">
        <f t="shared" si="5"/>
        <v>0</v>
      </c>
      <c r="AG52" s="98">
        <f t="shared" si="5"/>
        <v>0</v>
      </c>
      <c r="AH52" s="98">
        <f t="shared" si="5"/>
        <v>0</v>
      </c>
      <c r="AI52" s="98">
        <f t="shared" si="5"/>
        <v>0</v>
      </c>
      <c r="AJ52" s="98">
        <f t="shared" si="5"/>
        <v>19500</v>
      </c>
      <c r="AK52" s="96">
        <f>SUM(N52:AJ52)</f>
        <v>538510</v>
      </c>
    </row>
    <row r="53" spans="1:37" s="68" customFormat="1" ht="12.75" customHeight="1" x14ac:dyDescent="0.2">
      <c r="A53" s="76"/>
      <c r="C53" s="82"/>
      <c r="D53" s="76"/>
      <c r="E53" s="76"/>
      <c r="F53" s="93">
        <f>+F4+F8+F14+F21+F25+F52</f>
        <v>2062750</v>
      </c>
      <c r="G53" s="93">
        <f>+G4+G8+G14+G21+G25+G52</f>
        <v>1615530</v>
      </c>
      <c r="H53" s="80"/>
      <c r="I53" s="94"/>
      <c r="J53" s="67"/>
      <c r="K53" s="67"/>
      <c r="M53" s="69"/>
      <c r="W53" s="69">
        <f>SUM(N52:W52)</f>
        <v>387935</v>
      </c>
      <c r="AK53" s="69"/>
    </row>
    <row r="54" spans="1:37" s="68" customFormat="1" ht="12.75" customHeight="1" x14ac:dyDescent="0.2">
      <c r="A54" s="76"/>
      <c r="C54" s="82"/>
      <c r="D54" s="76"/>
      <c r="E54" s="76"/>
      <c r="F54" s="93"/>
      <c r="G54" s="93"/>
      <c r="H54" s="80"/>
      <c r="I54" s="94"/>
      <c r="J54" s="67"/>
      <c r="K54" s="67"/>
      <c r="L54" s="68" t="s">
        <v>305</v>
      </c>
      <c r="M54" s="69"/>
      <c r="W54" s="69"/>
      <c r="AK54" s="69"/>
    </row>
    <row r="55" spans="1:37" s="68" customFormat="1" ht="12.75" customHeight="1" x14ac:dyDescent="0.2">
      <c r="A55" s="76"/>
      <c r="C55" s="82"/>
      <c r="D55" s="76"/>
      <c r="E55" s="76"/>
      <c r="F55" s="93"/>
      <c r="G55" s="93"/>
      <c r="H55" s="80"/>
      <c r="I55" s="94"/>
      <c r="J55" s="67"/>
      <c r="K55" s="67"/>
      <c r="L55" s="68" t="s">
        <v>186</v>
      </c>
      <c r="M55" s="69"/>
      <c r="W55" s="69"/>
      <c r="AK55" s="69"/>
    </row>
    <row r="56" spans="1:37" s="68" customFormat="1" ht="12.75" customHeight="1" x14ac:dyDescent="0.2">
      <c r="A56" s="76" t="s">
        <v>30</v>
      </c>
      <c r="B56" s="68" t="s">
        <v>391</v>
      </c>
      <c r="C56" s="81">
        <v>42199</v>
      </c>
      <c r="D56" s="1" t="s">
        <v>392</v>
      </c>
      <c r="E56" s="1" t="s">
        <v>393</v>
      </c>
      <c r="F56" s="93">
        <v>2840</v>
      </c>
      <c r="G56" s="93"/>
      <c r="H56" s="84" t="s">
        <v>55</v>
      </c>
      <c r="I56" s="94">
        <f>2.5*7</f>
        <v>17.5</v>
      </c>
      <c r="J56" s="67">
        <v>42221</v>
      </c>
      <c r="K56" s="67">
        <f t="shared" ref="K56:K75" si="6">+J56+I56</f>
        <v>42238.5</v>
      </c>
      <c r="L56" s="77">
        <f t="shared" ref="L56:L71" si="7">+K56+45</f>
        <v>42283.5</v>
      </c>
      <c r="X56" s="69">
        <f>$F56</f>
        <v>2840</v>
      </c>
    </row>
    <row r="57" spans="1:37" s="68" customFormat="1" ht="12.75" customHeight="1" x14ac:dyDescent="0.2">
      <c r="A57" s="68" t="s">
        <v>244</v>
      </c>
      <c r="B57" s="83" t="s">
        <v>245</v>
      </c>
      <c r="C57" s="81">
        <v>42076</v>
      </c>
      <c r="D57" s="1" t="s">
        <v>246</v>
      </c>
      <c r="E57" s="1" t="s">
        <v>247</v>
      </c>
      <c r="F57" s="93">
        <v>9200</v>
      </c>
      <c r="G57" s="93"/>
      <c r="H57" s="80" t="s">
        <v>55</v>
      </c>
      <c r="I57" s="94">
        <f>4*7</f>
        <v>28</v>
      </c>
      <c r="J57" s="67">
        <v>42248</v>
      </c>
      <c r="K57" s="67">
        <f t="shared" si="6"/>
        <v>42276</v>
      </c>
      <c r="L57" s="77">
        <f t="shared" si="7"/>
        <v>42321</v>
      </c>
      <c r="AC57" s="69">
        <f>$F57</f>
        <v>9200</v>
      </c>
    </row>
    <row r="58" spans="1:37" s="68" customFormat="1" ht="12.75" customHeight="1" x14ac:dyDescent="0.2">
      <c r="A58" s="68" t="s">
        <v>244</v>
      </c>
      <c r="B58" s="83" t="s">
        <v>248</v>
      </c>
      <c r="C58" s="81">
        <v>42076</v>
      </c>
      <c r="D58" s="1" t="s">
        <v>249</v>
      </c>
      <c r="E58" s="1" t="s">
        <v>250</v>
      </c>
      <c r="F58" s="93">
        <v>4180</v>
      </c>
      <c r="G58" s="93"/>
      <c r="H58" s="80" t="s">
        <v>55</v>
      </c>
      <c r="I58" s="94">
        <f>4*7</f>
        <v>28</v>
      </c>
      <c r="J58" s="67">
        <v>42248</v>
      </c>
      <c r="K58" s="67">
        <f t="shared" si="6"/>
        <v>42276</v>
      </c>
      <c r="L58" s="77">
        <f t="shared" si="7"/>
        <v>42321</v>
      </c>
      <c r="AC58" s="69">
        <f>$F58</f>
        <v>4180</v>
      </c>
      <c r="AG58" s="69"/>
    </row>
    <row r="59" spans="1:37" s="68" customFormat="1" ht="12.75" customHeight="1" x14ac:dyDescent="0.2">
      <c r="A59" s="76" t="s">
        <v>216</v>
      </c>
      <c r="B59" s="68" t="s">
        <v>217</v>
      </c>
      <c r="C59" s="81">
        <v>42177</v>
      </c>
      <c r="D59" s="1" t="s">
        <v>218</v>
      </c>
      <c r="E59" s="1" t="s">
        <v>219</v>
      </c>
      <c r="F59" s="93">
        <v>5550</v>
      </c>
      <c r="G59" s="93"/>
      <c r="H59" s="80" t="s">
        <v>55</v>
      </c>
      <c r="I59" s="94">
        <f>4*7</f>
        <v>28</v>
      </c>
      <c r="J59" s="67">
        <v>42233</v>
      </c>
      <c r="K59" s="67">
        <f t="shared" si="6"/>
        <v>42261</v>
      </c>
      <c r="L59" s="77">
        <f t="shared" si="7"/>
        <v>42306</v>
      </c>
      <c r="AA59" s="69">
        <f>$F59</f>
        <v>5550</v>
      </c>
    </row>
    <row r="60" spans="1:37" s="68" customFormat="1" ht="12.75" customHeight="1" x14ac:dyDescent="0.2">
      <c r="A60" s="76" t="s">
        <v>436</v>
      </c>
      <c r="C60" s="81"/>
      <c r="D60" s="1"/>
      <c r="E60" s="1"/>
      <c r="F60" s="93">
        <v>5000</v>
      </c>
      <c r="G60" s="93"/>
      <c r="H60" s="84" t="s">
        <v>55</v>
      </c>
      <c r="I60" s="94">
        <v>21</v>
      </c>
      <c r="J60" s="67">
        <v>42216</v>
      </c>
      <c r="K60" s="67">
        <f t="shared" si="6"/>
        <v>42237</v>
      </c>
      <c r="L60" s="77">
        <f t="shared" si="7"/>
        <v>42282</v>
      </c>
      <c r="X60" s="69">
        <f>$F60</f>
        <v>5000</v>
      </c>
    </row>
    <row r="61" spans="1:37" s="68" customFormat="1" ht="12.75" customHeight="1" x14ac:dyDescent="0.2">
      <c r="A61" s="76" t="s">
        <v>436</v>
      </c>
      <c r="C61" s="81"/>
      <c r="D61" s="1"/>
      <c r="E61" s="1"/>
      <c r="F61" s="93">
        <v>10000</v>
      </c>
      <c r="G61" s="93"/>
      <c r="H61" s="84" t="s">
        <v>55</v>
      </c>
      <c r="I61" s="94">
        <v>21</v>
      </c>
      <c r="J61" s="67">
        <v>42223</v>
      </c>
      <c r="K61" s="67">
        <f t="shared" si="6"/>
        <v>42244</v>
      </c>
      <c r="L61" s="77">
        <f t="shared" si="7"/>
        <v>42289</v>
      </c>
      <c r="X61" s="69"/>
      <c r="Y61" s="69">
        <f>$F61</f>
        <v>10000</v>
      </c>
    </row>
    <row r="62" spans="1:37" s="68" customFormat="1" ht="12.75" customHeight="1" x14ac:dyDescent="0.2">
      <c r="A62" s="76" t="s">
        <v>436</v>
      </c>
      <c r="C62" s="81"/>
      <c r="D62" s="1"/>
      <c r="E62" s="1"/>
      <c r="F62" s="93">
        <v>10000</v>
      </c>
      <c r="G62" s="93"/>
      <c r="H62" s="84" t="s">
        <v>55</v>
      </c>
      <c r="I62" s="94">
        <v>21</v>
      </c>
      <c r="J62" s="67">
        <v>42230</v>
      </c>
      <c r="K62" s="67">
        <f t="shared" si="6"/>
        <v>42251</v>
      </c>
      <c r="L62" s="77">
        <f t="shared" si="7"/>
        <v>42296</v>
      </c>
      <c r="X62" s="69"/>
      <c r="Z62" s="69">
        <f>$F62</f>
        <v>10000</v>
      </c>
    </row>
    <row r="63" spans="1:37" s="68" customFormat="1" ht="12.75" customHeight="1" x14ac:dyDescent="0.2">
      <c r="A63" s="76" t="s">
        <v>436</v>
      </c>
      <c r="C63" s="81"/>
      <c r="D63" s="1"/>
      <c r="E63" s="1"/>
      <c r="F63" s="93">
        <v>10000</v>
      </c>
      <c r="G63" s="93"/>
      <c r="H63" s="84" t="s">
        <v>55</v>
      </c>
      <c r="I63" s="94">
        <v>21</v>
      </c>
      <c r="J63" s="67">
        <v>42237</v>
      </c>
      <c r="K63" s="67">
        <f t="shared" si="6"/>
        <v>42258</v>
      </c>
      <c r="L63" s="77">
        <f t="shared" si="7"/>
        <v>42303</v>
      </c>
      <c r="X63" s="69"/>
      <c r="AA63" s="69">
        <f>$F63</f>
        <v>10000</v>
      </c>
    </row>
    <row r="64" spans="1:37" s="68" customFormat="1" ht="12.75" customHeight="1" x14ac:dyDescent="0.2">
      <c r="A64" s="76" t="s">
        <v>436</v>
      </c>
      <c r="C64" s="81"/>
      <c r="D64" s="1"/>
      <c r="E64" s="1"/>
      <c r="F64" s="93">
        <v>10000</v>
      </c>
      <c r="G64" s="93"/>
      <c r="H64" s="84" t="s">
        <v>55</v>
      </c>
      <c r="I64" s="94">
        <v>21</v>
      </c>
      <c r="J64" s="67">
        <v>42244</v>
      </c>
      <c r="K64" s="67">
        <f t="shared" si="6"/>
        <v>42265</v>
      </c>
      <c r="L64" s="77">
        <f t="shared" si="7"/>
        <v>42310</v>
      </c>
      <c r="X64" s="69"/>
      <c r="AB64" s="69">
        <f>$F64</f>
        <v>10000</v>
      </c>
    </row>
    <row r="65" spans="1:37" s="68" customFormat="1" ht="12.75" customHeight="1" x14ac:dyDescent="0.2">
      <c r="A65" s="76" t="s">
        <v>436</v>
      </c>
      <c r="C65" s="81"/>
      <c r="D65" s="1"/>
      <c r="E65" s="1"/>
      <c r="F65" s="93">
        <v>10000</v>
      </c>
      <c r="G65" s="93"/>
      <c r="H65" s="84" t="s">
        <v>55</v>
      </c>
      <c r="I65" s="94">
        <v>21</v>
      </c>
      <c r="J65" s="67">
        <v>42251</v>
      </c>
      <c r="K65" s="67">
        <f t="shared" si="6"/>
        <v>42272</v>
      </c>
      <c r="L65" s="77">
        <f t="shared" si="7"/>
        <v>42317</v>
      </c>
      <c r="X65" s="69"/>
      <c r="AC65" s="69">
        <f>$F65</f>
        <v>10000</v>
      </c>
    </row>
    <row r="66" spans="1:37" s="68" customFormat="1" ht="12.75" customHeight="1" x14ac:dyDescent="0.2">
      <c r="A66" s="76" t="s">
        <v>436</v>
      </c>
      <c r="C66" s="81"/>
      <c r="D66" s="1"/>
      <c r="E66" s="1"/>
      <c r="F66" s="93">
        <v>10000</v>
      </c>
      <c r="G66" s="93"/>
      <c r="H66" s="84" t="s">
        <v>55</v>
      </c>
      <c r="I66" s="94">
        <v>21</v>
      </c>
      <c r="J66" s="67">
        <v>42258</v>
      </c>
      <c r="K66" s="67">
        <f t="shared" si="6"/>
        <v>42279</v>
      </c>
      <c r="L66" s="77">
        <f t="shared" si="7"/>
        <v>42324</v>
      </c>
      <c r="X66" s="69"/>
      <c r="AD66" s="69">
        <f>$F66</f>
        <v>10000</v>
      </c>
    </row>
    <row r="67" spans="1:37" s="68" customFormat="1" ht="12.75" customHeight="1" x14ac:dyDescent="0.2">
      <c r="A67" s="76" t="s">
        <v>436</v>
      </c>
      <c r="C67" s="81"/>
      <c r="D67" s="1"/>
      <c r="E67" s="1"/>
      <c r="F67" s="93">
        <v>10000</v>
      </c>
      <c r="G67" s="93"/>
      <c r="H67" s="84" t="s">
        <v>55</v>
      </c>
      <c r="I67" s="94">
        <v>21</v>
      </c>
      <c r="J67" s="67">
        <v>42265</v>
      </c>
      <c r="K67" s="67">
        <f t="shared" si="6"/>
        <v>42286</v>
      </c>
      <c r="L67" s="77">
        <f t="shared" si="7"/>
        <v>42331</v>
      </c>
      <c r="X67" s="69"/>
      <c r="AD67" s="69"/>
      <c r="AE67" s="69">
        <f>$F67</f>
        <v>10000</v>
      </c>
      <c r="AF67" s="69"/>
    </row>
    <row r="68" spans="1:37" s="68" customFormat="1" ht="12.75" customHeight="1" x14ac:dyDescent="0.2">
      <c r="A68" s="76" t="s">
        <v>436</v>
      </c>
      <c r="C68" s="81"/>
      <c r="D68" s="1"/>
      <c r="E68" s="1"/>
      <c r="F68" s="93">
        <v>10000</v>
      </c>
      <c r="G68" s="93"/>
      <c r="H68" s="84" t="s">
        <v>55</v>
      </c>
      <c r="I68" s="94">
        <v>21</v>
      </c>
      <c r="J68" s="67">
        <v>42272</v>
      </c>
      <c r="K68" s="67">
        <f t="shared" si="6"/>
        <v>42293</v>
      </c>
      <c r="L68" s="77">
        <f t="shared" si="7"/>
        <v>42338</v>
      </c>
      <c r="X68" s="69"/>
      <c r="AD68" s="69"/>
      <c r="AE68" s="69"/>
      <c r="AF68" s="69">
        <f>$F68</f>
        <v>10000</v>
      </c>
    </row>
    <row r="69" spans="1:37" s="68" customFormat="1" ht="12.75" customHeight="1" x14ac:dyDescent="0.2">
      <c r="A69" s="76" t="s">
        <v>409</v>
      </c>
      <c r="B69" s="68" t="s">
        <v>410</v>
      </c>
      <c r="C69" s="82">
        <v>42164</v>
      </c>
      <c r="D69" s="1" t="s">
        <v>411</v>
      </c>
      <c r="E69" s="76" t="s">
        <v>412</v>
      </c>
      <c r="F69" s="93">
        <v>10925</v>
      </c>
      <c r="G69" s="93"/>
      <c r="H69" s="80" t="s">
        <v>55</v>
      </c>
      <c r="I69" s="94">
        <f>4*7</f>
        <v>28</v>
      </c>
      <c r="J69" s="67">
        <v>42278</v>
      </c>
      <c r="K69" s="67">
        <f t="shared" si="6"/>
        <v>42306</v>
      </c>
      <c r="L69" s="77">
        <f t="shared" si="7"/>
        <v>42351</v>
      </c>
      <c r="AH69" s="69">
        <f>$F69</f>
        <v>10925</v>
      </c>
    </row>
    <row r="70" spans="1:37" s="68" customFormat="1" ht="12.75" customHeight="1" x14ac:dyDescent="0.2">
      <c r="A70" s="76" t="s">
        <v>26</v>
      </c>
      <c r="B70" s="68" t="s">
        <v>406</v>
      </c>
      <c r="C70" s="81">
        <v>42194</v>
      </c>
      <c r="D70" s="1" t="s">
        <v>407</v>
      </c>
      <c r="E70" s="1" t="s">
        <v>408</v>
      </c>
      <c r="F70" s="90">
        <v>8750</v>
      </c>
      <c r="G70" s="90"/>
      <c r="H70" s="80" t="s">
        <v>55</v>
      </c>
      <c r="I70" s="94">
        <f>4*7</f>
        <v>28</v>
      </c>
      <c r="J70" s="67">
        <v>42228</v>
      </c>
      <c r="K70" s="67">
        <f t="shared" si="6"/>
        <v>42256</v>
      </c>
      <c r="L70" s="77">
        <f t="shared" si="7"/>
        <v>42301</v>
      </c>
      <c r="AA70" s="69">
        <f>$F70</f>
        <v>8750</v>
      </c>
    </row>
    <row r="71" spans="1:37" s="68" customFormat="1" ht="12.75" customHeight="1" x14ac:dyDescent="0.2">
      <c r="A71" s="68" t="s">
        <v>251</v>
      </c>
      <c r="B71" s="83">
        <v>25849</v>
      </c>
      <c r="C71" s="77">
        <v>42114</v>
      </c>
      <c r="D71" s="83">
        <v>8878</v>
      </c>
      <c r="E71" s="68" t="s">
        <v>252</v>
      </c>
      <c r="F71" s="90">
        <v>4650</v>
      </c>
      <c r="G71" s="90"/>
      <c r="H71" s="80" t="s">
        <v>55</v>
      </c>
      <c r="I71" s="94">
        <f>3*7</f>
        <v>21</v>
      </c>
      <c r="J71" s="67">
        <v>42228</v>
      </c>
      <c r="K71" s="67">
        <f t="shared" si="6"/>
        <v>42249</v>
      </c>
      <c r="L71" s="77">
        <f t="shared" si="7"/>
        <v>42294</v>
      </c>
      <c r="Z71" s="69">
        <f>$F71</f>
        <v>4650</v>
      </c>
    </row>
    <row r="72" spans="1:37" s="68" customFormat="1" ht="12.75" customHeight="1" x14ac:dyDescent="0.2">
      <c r="A72" s="76" t="s">
        <v>27</v>
      </c>
      <c r="B72" s="68" t="s">
        <v>226</v>
      </c>
      <c r="C72" s="82">
        <v>42166</v>
      </c>
      <c r="D72" s="1" t="s">
        <v>227</v>
      </c>
      <c r="E72" s="76" t="s">
        <v>228</v>
      </c>
      <c r="F72" s="90">
        <v>11800</v>
      </c>
      <c r="G72" s="90"/>
      <c r="H72" s="80" t="s">
        <v>55</v>
      </c>
      <c r="I72" s="94">
        <f>5*7</f>
        <v>35</v>
      </c>
      <c r="J72" s="67">
        <v>42249</v>
      </c>
      <c r="K72" s="67">
        <f t="shared" si="6"/>
        <v>42284</v>
      </c>
      <c r="L72" s="77">
        <f>+K72+60</f>
        <v>42344</v>
      </c>
      <c r="AG72" s="69">
        <f>$F72</f>
        <v>11800</v>
      </c>
      <c r="AH72" s="69"/>
    </row>
    <row r="73" spans="1:37" s="68" customFormat="1" ht="12.75" customHeight="1" x14ac:dyDescent="0.2">
      <c r="A73" s="76" t="s">
        <v>240</v>
      </c>
      <c r="B73" s="68" t="s">
        <v>241</v>
      </c>
      <c r="C73" s="81">
        <v>42191</v>
      </c>
      <c r="D73" s="1" t="s">
        <v>375</v>
      </c>
      <c r="E73" s="1" t="s">
        <v>376</v>
      </c>
      <c r="F73" s="93">
        <v>2345</v>
      </c>
      <c r="G73" s="93"/>
      <c r="H73" s="80" t="s">
        <v>55</v>
      </c>
      <c r="I73" s="94">
        <f>3*7</f>
        <v>21</v>
      </c>
      <c r="J73" s="67">
        <v>42228</v>
      </c>
      <c r="K73" s="67">
        <f t="shared" si="6"/>
        <v>42249</v>
      </c>
      <c r="L73" s="77">
        <f>+K73+45</f>
        <v>42294</v>
      </c>
      <c r="Z73" s="69">
        <f>$F73</f>
        <v>2345</v>
      </c>
    </row>
    <row r="74" spans="1:37" s="68" customFormat="1" ht="12.75" customHeight="1" x14ac:dyDescent="0.2">
      <c r="A74" s="76" t="s">
        <v>240</v>
      </c>
      <c r="B74" s="68" t="s">
        <v>241</v>
      </c>
      <c r="C74" s="81">
        <v>42191</v>
      </c>
      <c r="D74" s="1" t="s">
        <v>375</v>
      </c>
      <c r="E74" s="1" t="s">
        <v>376</v>
      </c>
      <c r="F74" s="93">
        <v>7880</v>
      </c>
      <c r="G74" s="93"/>
      <c r="H74" s="80" t="s">
        <v>55</v>
      </c>
      <c r="I74" s="94">
        <f>4*7</f>
        <v>28</v>
      </c>
      <c r="J74" s="67">
        <v>42228</v>
      </c>
      <c r="K74" s="67">
        <f t="shared" si="6"/>
        <v>42256</v>
      </c>
      <c r="L74" s="77">
        <f>+K74+45</f>
        <v>42301</v>
      </c>
      <c r="AA74" s="69">
        <f>$F74</f>
        <v>7880</v>
      </c>
    </row>
    <row r="75" spans="1:37" s="68" customFormat="1" ht="12.75" customHeight="1" x14ac:dyDescent="0.2">
      <c r="A75" s="76" t="s">
        <v>24</v>
      </c>
      <c r="B75" s="68" t="s">
        <v>377</v>
      </c>
      <c r="C75" s="77">
        <v>42198</v>
      </c>
      <c r="D75" s="1" t="s">
        <v>357</v>
      </c>
      <c r="E75" s="1" t="s">
        <v>378</v>
      </c>
      <c r="F75" s="93">
        <v>10500</v>
      </c>
      <c r="G75" s="93"/>
      <c r="H75" s="80" t="s">
        <v>55</v>
      </c>
      <c r="I75" s="94">
        <f>5*7</f>
        <v>35</v>
      </c>
      <c r="J75" s="67">
        <v>42219</v>
      </c>
      <c r="K75" s="67">
        <f t="shared" si="6"/>
        <v>42254</v>
      </c>
      <c r="L75" s="77">
        <f>+K75+45</f>
        <v>42299</v>
      </c>
      <c r="Z75" s="69">
        <f>$F75</f>
        <v>10500</v>
      </c>
    </row>
    <row r="76" spans="1:37" s="68" customFormat="1" ht="12.75" customHeight="1" x14ac:dyDescent="0.2">
      <c r="A76" s="1"/>
      <c r="C76" s="1"/>
      <c r="D76" s="1"/>
      <c r="E76" s="1" t="s">
        <v>413</v>
      </c>
      <c r="F76" s="92">
        <f>SUM(F56:F75)</f>
        <v>163620</v>
      </c>
      <c r="G76" s="93">
        <f>+F76-F72-F73-F74-F75</f>
        <v>131095</v>
      </c>
      <c r="H76" s="1"/>
      <c r="I76" s="79"/>
      <c r="J76" s="1"/>
      <c r="M76" s="92">
        <f t="shared" ref="M76:AJ76" si="8">SUM(M56:M75)</f>
        <v>0</v>
      </c>
      <c r="N76" s="92">
        <f t="shared" si="8"/>
        <v>0</v>
      </c>
      <c r="O76" s="92">
        <f t="shared" si="8"/>
        <v>0</v>
      </c>
      <c r="P76" s="92">
        <f t="shared" si="8"/>
        <v>0</v>
      </c>
      <c r="Q76" s="92">
        <f t="shared" si="8"/>
        <v>0</v>
      </c>
      <c r="R76" s="92">
        <f t="shared" si="8"/>
        <v>0</v>
      </c>
      <c r="S76" s="92">
        <f t="shared" si="8"/>
        <v>0</v>
      </c>
      <c r="T76" s="92">
        <f t="shared" si="8"/>
        <v>0</v>
      </c>
      <c r="U76" s="92">
        <f t="shared" si="8"/>
        <v>0</v>
      </c>
      <c r="V76" s="92">
        <f t="shared" si="8"/>
        <v>0</v>
      </c>
      <c r="W76" s="92">
        <f t="shared" si="8"/>
        <v>0</v>
      </c>
      <c r="X76" s="92">
        <f t="shared" si="8"/>
        <v>7840</v>
      </c>
      <c r="Y76" s="92">
        <f t="shared" si="8"/>
        <v>10000</v>
      </c>
      <c r="Z76" s="92">
        <f t="shared" si="8"/>
        <v>27495</v>
      </c>
      <c r="AA76" s="92">
        <f t="shared" si="8"/>
        <v>32180</v>
      </c>
      <c r="AB76" s="92">
        <f t="shared" si="8"/>
        <v>10000</v>
      </c>
      <c r="AC76" s="92">
        <f t="shared" si="8"/>
        <v>23380</v>
      </c>
      <c r="AD76" s="92">
        <f t="shared" si="8"/>
        <v>10000</v>
      </c>
      <c r="AE76" s="92">
        <f t="shared" si="8"/>
        <v>10000</v>
      </c>
      <c r="AF76" s="92">
        <f t="shared" si="8"/>
        <v>10000</v>
      </c>
      <c r="AG76" s="92">
        <f t="shared" si="8"/>
        <v>11800</v>
      </c>
      <c r="AH76" s="92">
        <f t="shared" si="8"/>
        <v>10925</v>
      </c>
      <c r="AI76" s="92">
        <f t="shared" si="8"/>
        <v>0</v>
      </c>
      <c r="AJ76" s="92">
        <f t="shared" si="8"/>
        <v>0</v>
      </c>
      <c r="AK76" s="96">
        <f>SUM(N76:AJ76)</f>
        <v>163620</v>
      </c>
    </row>
    <row r="77" spans="1:37" s="68" customFormat="1" ht="12.75" customHeight="1" x14ac:dyDescent="0.2">
      <c r="A77" s="1"/>
      <c r="C77" s="1"/>
      <c r="D77" s="1"/>
      <c r="E77" s="76"/>
      <c r="F77" s="93"/>
      <c r="G77" s="93"/>
      <c r="H77" s="1"/>
      <c r="I77" s="79"/>
      <c r="J77" s="1"/>
    </row>
    <row r="78" spans="1:37" s="68" customFormat="1" ht="12.75" customHeight="1" x14ac:dyDescent="0.2">
      <c r="A78" s="1"/>
      <c r="C78" s="1"/>
      <c r="D78" s="1"/>
      <c r="E78" s="1"/>
      <c r="F78" s="93"/>
      <c r="G78" s="93"/>
      <c r="H78" s="1"/>
      <c r="I78" s="79"/>
      <c r="J78" s="1"/>
    </row>
    <row r="80" spans="1:37" x14ac:dyDescent="0.2">
      <c r="F80" s="93">
        <f>+F26+F52+F76</f>
        <v>1849320</v>
      </c>
    </row>
  </sheetData>
  <sortState ref="A56:AK75">
    <sortCondition ref="A56:A75"/>
  </sortState>
  <customSheetViews>
    <customSheetView guid="{D81EDAC4-75AE-4B8D-B758-1F728A8C3410}" state="hidden">
      <pane xSplit="2" ySplit="2" topLeftCell="C3" activePane="bottomRight" state="frozen"/>
      <selection pane="bottomRight" activeCell="A56" sqref="A56"/>
      <pageMargins left="0.7" right="0.7" top="0.75" bottom="0.75" header="0.3" footer="0.3"/>
      <pageSetup orientation="portrait" r:id="rId1"/>
    </customSheetView>
    <customSheetView guid="{AADCD0DD-DFC9-4D0A-A6B7-7EBE73AAE341}" state="hidden">
      <pane xSplit="2" ySplit="2" topLeftCell="C3" activePane="bottomRight" state="frozen"/>
      <selection pane="bottomRight" activeCell="A56" sqref="A56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Cash Flow</vt:lpstr>
      <vt:lpstr>AR</vt:lpstr>
      <vt:lpstr> WIP Uninvoiced</vt:lpstr>
      <vt:lpstr>AP Vendors</vt:lpstr>
      <vt:lpstr>FC 7-8-15</vt:lpstr>
      <vt:lpstr>Wip Ar</vt:lpstr>
      <vt:lpstr>FC 7-28-15</vt:lpstr>
      <vt:lpstr>' WIP Uninvoiced'!Print_Area</vt:lpstr>
      <vt:lpstr>'AP Vendors'!Print_Area</vt:lpstr>
      <vt:lpstr>AR!Print_Area</vt:lpstr>
      <vt:lpstr>'Cash Flow'!Print_Area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Dawn Polfliet</cp:lastModifiedBy>
  <cp:lastPrinted>2020-03-27T20:27:36Z</cp:lastPrinted>
  <dcterms:created xsi:type="dcterms:W3CDTF">2015-07-01T21:14:50Z</dcterms:created>
  <dcterms:modified xsi:type="dcterms:W3CDTF">2020-03-27T20:54:48Z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019CDFBAF000A8E73EB2650A29F79BCA8047B5DD5986D1E952E7A61133D112F055C0799DDB7B055237A5C79A1A5CD9E2EB5A2045138EF64358B191FAB9AB66CE905A7737E1F142BB3243927F715B3C17E3EFF673DCE38D9BE8533F559EB0D3B7DC956B33EC5BDBB32440177826DA452D89706F36E3B0E0EFF72ADD663E1AD55</vt:lpwstr>
  </property>
  <property fmtid="{D5CDD505-2E9C-101B-9397-08002B2CF9AE}" pid="3" name="Business Objects Context Information1">
    <vt:lpwstr>A59726E2D25238123590E852FABC1FC5028C9ADE557BC735ADAB2F32867AC61ACC0267CCB8CE02EDC2F837195262AC961D710836D3DB72F1792F6EF30CCA0C4C2EC5A545B4D36386FEB2A5893DD9D86D87585EECF24E0BED3909AAEAA5D68D55E6011BE4B50C39D921AD67F8D9F0ECCA365FA1E27A6EEA7CF8692CCFE4E97E4</vt:lpwstr>
  </property>
  <property fmtid="{D5CDD505-2E9C-101B-9397-08002B2CF9AE}" pid="4" name="Business Objects Context Information2">
    <vt:lpwstr>7E125D8FDE983641AA5F830C36F2CAA2D2C3317F67600BFC4ADABF14AE03E71332DBD3B50F300AFE929525972B2408B2E7EABC260F7B1658926A696275BEC3AFE8317D9DD9AB3BC459DE5038E8DCDB9F3E287C8B34DED593D6AA643F5AC6884AA4A798CD9B4DA42DA941CFD7B69727ED46DF3D82D21AA5E4D81744AE183B6D4</vt:lpwstr>
  </property>
  <property fmtid="{D5CDD505-2E9C-101B-9397-08002B2CF9AE}" pid="5" name="Business Objects Context Information3">
    <vt:lpwstr>01697B139B83DBF20086A3963A71FF023246FDD6D55F00C43E2A6620D49C9A335E84127A9F67D5DBD10E75F5FED769772636C97726F1DF4A581441D0B8E30761D000896F3E6DE0D5929256EDE6BE42C8F2179E761000599DF459B522329EFD21434636653228D6DA05A253EFD8C95F1D4EA0916A3A934451FB99709292A8162</vt:lpwstr>
  </property>
  <property fmtid="{D5CDD505-2E9C-101B-9397-08002B2CF9AE}" pid="6" name="Business Objects Context Information4">
    <vt:lpwstr>07376B7FFA9DD02CA9F82A7920B2453F4A04281FFCDAABCBD4F3F0AAA6C32A108BB1A2EC4C276344A1339A669301D066EAFEE0AEA7CD758363C88B07BF9C8ABAC0D9880FE9F4100D6D5DF11709130ABEF59DBFF6CE41F736A9E5BE3F26F5D13734C80E306484608907925242FC9E3FBE52DFEE328316CAB16C333D7B9F8D9B1</vt:lpwstr>
  </property>
  <property fmtid="{D5CDD505-2E9C-101B-9397-08002B2CF9AE}" pid="7" name="Business Objects Context Information5">
    <vt:lpwstr>194F5D6BC9C20D078EC872C4CEEFE6616D4A970FCBCD66766EC291D296AD2B1331987331513F0654E3296473666A36493B52087CF3189E71BE3274566E22A2F33690153B2A935B56F30AC6F62383C21E307A8E1DA6524E3FA01EBAFE8B9FD84CB1E44D0315E3752FB2C1E01DB492D0E4D236541EDC01D98E3D0B68EDB4CAD5D</vt:lpwstr>
  </property>
  <property fmtid="{D5CDD505-2E9C-101B-9397-08002B2CF9AE}" pid="8" name="Business Objects Context Information6">
    <vt:lpwstr>941BE4AB1C176ED2897BA598C027B803D86D85D9343CFCCB956E13F6FC6287B1C030B1BBAA8B0FA18170ED3DA8A51712C428EB3174142D8C8E9CA931722F1E0EF7E9F95AD7718C7ABACE1560212987A61AB65EA3A42BBE61D7D5329FE6FE76C24CC373472280204EC04CFF101265D322B85874D9</vt:lpwstr>
  </property>
  <property fmtid="{D5CDD505-2E9C-101B-9397-08002B2CF9AE}" pid="9" name="Version">
    <vt:i4>20</vt:i4>
  </property>
</Properties>
</file>